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950" activeTab="2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0">附件1!$A$1:$F$29</definedName>
  </definedNames>
  <calcPr calcId="144525"/>
</workbook>
</file>

<file path=xl/sharedStrings.xml><?xml version="1.0" encoding="utf-8"?>
<sst xmlns="http://schemas.openxmlformats.org/spreadsheetml/2006/main" count="105">
  <si>
    <t>2016年财政拨款收入支出预算总表</t>
  </si>
  <si>
    <t>部门：长沙市天心区卫生和计划生育局</t>
  </si>
  <si>
    <t>单位：万元</t>
  </si>
  <si>
    <t>收入</t>
  </si>
  <si>
    <t>支出</t>
  </si>
  <si>
    <t>项目</t>
  </si>
  <si>
    <t>预算数</t>
  </si>
  <si>
    <t>小计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</si>
  <si>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</si>
  <si>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</si>
  <si>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</si>
  <si>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</si>
  <si>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</si>
  <si>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</si>
  <si>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</si>
  <si>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</si>
  <si>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</si>
  <si>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</si>
  <si>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</si>
  <si>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</si>
  <si>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</si>
  <si>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</si>
  <si>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</si>
  <si>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</si>
  <si>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</si>
  <si>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</si>
  <si>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</si>
  <si>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</si>
  <si>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</si>
  <si>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</si>
  <si>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</si>
  <si>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年初财政拨款结转和结余</t>
  </si>
  <si>
    <t>年末财政拨款结转和结余</t>
  </si>
  <si>
    <t>收入总计</t>
  </si>
  <si>
    <t>支出总计</t>
  </si>
  <si>
    <t>2016年一般公共预算财政拨款支出预算表</t>
  </si>
  <si>
    <t>部门：</t>
  </si>
  <si>
    <t>长沙市天心区卫生和计划生育局</t>
  </si>
  <si>
    <t>支出功能分类科目</t>
  </si>
  <si>
    <t>基本支出</t>
  </si>
  <si>
    <t>项目支出</t>
  </si>
  <si>
    <t>科目代码</t>
  </si>
  <si>
    <t>科目名称</t>
  </si>
  <si>
    <t>合  计</t>
  </si>
  <si>
    <t>行政运行</t>
  </si>
  <si>
    <t>一般行政管理事务</t>
  </si>
  <si>
    <t>综合医院</t>
  </si>
  <si>
    <t>基本公共卫生服务</t>
  </si>
  <si>
    <t>其他医疗卫生与计划生育支出</t>
  </si>
  <si>
    <t>重大公共卫生专项</t>
  </si>
  <si>
    <t>突发公共卫生事件应急处理</t>
  </si>
  <si>
    <t>其他中医药支出</t>
  </si>
  <si>
    <t>行政单位医疗</t>
  </si>
  <si>
    <t xml:space="preserve">住房公积金 </t>
  </si>
  <si>
    <t>计划生育机构</t>
  </si>
  <si>
    <t>计划生育服务</t>
  </si>
  <si>
    <t>其他计划生育事务支出</t>
  </si>
  <si>
    <t>2016年一般公共预算财政拨款基本支出预算表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</si>
  <si>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</si>
  <si>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</si>
  <si>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</si>
  <si>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</si>
  <si>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</si>
  <si>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</si>
  <si>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社会保障缴费</t>
  </si>
  <si>
    <t>其他工资福利支出</t>
  </si>
  <si>
    <t>办公费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</si>
  <si>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</si>
  <si>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</si>
  <si>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</si>
  <si>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</si>
  <si>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</si>
  <si>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</si>
  <si>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</si>
  <si>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公务用车运行维护费</t>
  </si>
  <si>
    <t>其他商品和服务支出</t>
  </si>
  <si>
    <t>住房公积金</t>
  </si>
  <si>
    <t>其他资本性支出</t>
  </si>
  <si>
    <t>2016年部门一般公共预算“三公”经费支出预算表</t>
  </si>
  <si>
    <t>部门名称</t>
  </si>
  <si>
    <t>三公经费预算数</t>
  </si>
  <si>
    <t>因公出国（境）费</t>
  </si>
  <si>
    <t>公务用车购置        及运行费</t>
  </si>
  <si>
    <t>其中：公务用车购置</t>
  </si>
  <si>
    <t>2016年政府性基金预算支出预算表</t>
  </si>
  <si>
    <t>2016年部门收支总表</t>
  </si>
  <si>
    <t>一、财政拨款收入</t>
  </si>
  <si>
    <t>二、上级补助收入</t>
  </si>
  <si>
    <t>三、事业收入</t>
  </si>
  <si>
    <t>四、经营收入</t>
  </si>
  <si>
    <t>五、其他收入</t>
  </si>
  <si>
    <t>六、用事业基金弥补收支差额</t>
  </si>
  <si>
    <t>六、结余分配</t>
  </si>
  <si>
    <t>七、年初结转和结余</t>
  </si>
  <si>
    <t>七、年末结转和结余</t>
  </si>
  <si>
    <t>2016年收入预算表</t>
  </si>
  <si>
    <t>财政拨款收入</t>
  </si>
  <si>
    <t>上级补助收入</t>
  </si>
  <si>
    <t>事业收入</t>
  </si>
  <si>
    <t>经营收入</t>
  </si>
  <si>
    <t>其他收入</t>
  </si>
  <si>
    <t>2016年支出预算表</t>
  </si>
  <si>
    <t>上缴上级支出</t>
  </si>
  <si>
    <t>经营支出</t>
  </si>
  <si>
    <t>对附属单位补助支出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</si>
</sst>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b/>
      <sz val="24"/>
      <name val="宋体"/>
      <charset val="134"/>
    </font>
    <font>
      <b/>
      <sz val="12"/>
      <name val="楷体_GB2312"/>
      <charset val="134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2" borderId="1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19" fillId="18" borderId="1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6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5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176" fontId="0" fillId="0" borderId="2" xfId="0" applyNumberFormat="1" applyBorder="1" applyAlignment="1">
      <alignment vertical="center"/>
    </xf>
    <xf numFmtId="0" fontId="0" fillId="0" borderId="2" xfId="0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3" fillId="0" borderId="6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9"/>
  <sheetViews>
    <sheetView topLeftCell="A12" workbookViewId="0">
      <selection activeCell="G17" sqref="G17"/>
    </sheetView>
  </sheetViews>
  <sheetFormatPr defaultColWidth="9" defaultRowHeight="14.25" outlineLevelCol="5"/>
  <cols>
    <col min="1" max="1" width="25" customWidth="1"/>
    <col min="2" max="2" width="11.5" customWidth="1"/>
    <col min="3" max="3" width="25.375" customWidth="1"/>
    <col min="4" max="4" width="10.625" customWidth="1"/>
    <col min="5" max="5" width="8.625" customWidth="1"/>
    <col min="6" max="6" width="7.875" customWidth="1"/>
  </cols>
  <sheetData>
    <row r="1" ht="31.5" spans="1:6">
      <c r="A1" s="2" t="s">
        <v>0</v>
      </c>
      <c r="B1" s="2"/>
      <c r="C1" s="2"/>
      <c r="D1" s="2"/>
      <c r="E1" s="2"/>
      <c r="F1" s="2"/>
    </row>
    <row r="2" ht="22.5" customHeight="1" spans="1:6">
      <c r="A2" s="3" t="s">
        <v>1</v>
      </c>
      <c r="B2" s="3"/>
      <c r="C2" s="3"/>
      <c r="D2" s="3"/>
      <c r="E2" s="62" t="s">
        <v>2</v>
      </c>
      <c r="F2" s="62"/>
    </row>
    <row r="3" ht="21.75" customHeight="1" spans="1:6">
      <c r="A3" s="14" t="s">
        <v>3</v>
      </c>
      <c r="B3" s="15"/>
      <c r="C3" s="14" t="s">
        <v>4</v>
      </c>
      <c r="D3" s="63"/>
      <c r="E3" s="63"/>
      <c r="F3" s="15"/>
    </row>
    <row r="4" ht="16.5" customHeight="1" spans="1:6">
      <c r="A4" s="64" t="s">
        <v>5</v>
      </c>
      <c r="B4" s="64" t="s">
        <v>6</v>
      </c>
      <c r="C4" s="64" t="s">
        <v>5</v>
      </c>
      <c r="D4" s="14" t="s">
        <v>6</v>
      </c>
      <c r="E4" s="63"/>
      <c r="F4" s="15"/>
    </row>
    <row r="5" ht="33.75" customHeight="1" spans="1:6">
      <c r="A5" s="65"/>
      <c r="B5" s="65"/>
      <c r="C5" s="65"/>
      <c r="D5" s="5" t="s">
        <v>7</v>
      </c>
      <c r="E5" s="66" t="s">
        <v>8</v>
      </c>
      <c r="F5" s="66" t="s">
        <v>9</v>
      </c>
    </row>
    <row r="6" ht="19.5" customHeight="1" spans="1:6">
      <c r="A6" s="67" t="s">
        <v>10</v>
      </c>
      <c r="B6" s="26">
        <v>4026.14</v>
      </c>
      <c r="C6" s="67" t="s">
        <v>11</v>
      </c>
      <c r="D6" s="26"/>
      <c r="E6" s="26"/>
      <c r="F6" s="26"/>
    </row>
    <row r="7" ht="19.5" customHeight="1" spans="1:6">
      <c r="A7" s="67" t="s">
        <v>12</v>
      </c>
      <c r="B7" s="26"/>
      <c r="C7" s="67" t="s">
        <v>13</v>
      </c>
      <c r="D7" s="26"/>
      <c r="E7" s="26"/>
      <c r="F7" s="26"/>
    </row>
    <row r="8" ht="19.5" customHeight="1" spans="1:6">
      <c r="A8" s="67"/>
      <c r="B8" s="26"/>
      <c r="C8" s="67" t="s">
        <v>14</v>
      </c>
      <c r="D8" s="26"/>
      <c r="E8" s="26"/>
      <c r="F8" s="26"/>
    </row>
    <row r="9" ht="19.5" customHeight="1" spans="1:6">
      <c r="A9" s="67"/>
      <c r="B9" s="26"/>
      <c r="C9" s="67" t="s">
        <v>15</v>
      </c>
      <c r="D9" s="26"/>
      <c r="E9" s="26"/>
      <c r="F9" s="26"/>
    </row>
    <row r="10" ht="19.5" customHeight="1" spans="1:6">
      <c r="A10" s="67"/>
      <c r="B10" s="26"/>
      <c r="C10" s="67" t="s">
        <v>16</v>
      </c>
      <c r="D10" s="26"/>
      <c r="E10" s="26"/>
      <c r="F10" s="26"/>
    </row>
    <row r="11" ht="19.5" customHeight="1" spans="1:6">
      <c r="A11" s="67"/>
      <c r="B11" s="26"/>
      <c r="C11" s="67" t="s">
        <v>17</v>
      </c>
      <c r="D11" s="26"/>
      <c r="E11" s="26"/>
      <c r="F11" s="26"/>
    </row>
    <row r="12" ht="19.5" customHeight="1" spans="1:6">
      <c r="A12" s="67"/>
      <c r="B12" s="26"/>
      <c r="C12" s="67" t="s">
        <v>18</v>
      </c>
      <c r="D12" s="26"/>
      <c r="E12" s="26"/>
      <c r="F12" s="26"/>
    </row>
    <row r="13" ht="19.5" customHeight="1" spans="1:6">
      <c r="A13" s="67"/>
      <c r="B13" s="26"/>
      <c r="C13" s="67" t="s">
        <v>19</v>
      </c>
      <c r="D13" s="68">
        <f>SUM(E13:F13)</f>
        <v>3990.1704</v>
      </c>
      <c r="E13" s="68">
        <f>4026.14-35.9696</f>
        <v>3990.1704</v>
      </c>
      <c r="F13" s="26"/>
    </row>
    <row r="14" ht="19.5" customHeight="1" spans="1:6">
      <c r="A14" s="67"/>
      <c r="B14" s="26"/>
      <c r="C14" s="67" t="s">
        <v>20</v>
      </c>
      <c r="D14" s="26"/>
      <c r="E14" s="26"/>
      <c r="F14" s="26"/>
    </row>
    <row r="15" ht="19.5" customHeight="1" spans="1:6">
      <c r="A15" s="67"/>
      <c r="B15" s="26"/>
      <c r="C15" s="67" t="s">
        <v>21</v>
      </c>
      <c r="D15" s="26"/>
      <c r="E15" s="26"/>
      <c r="F15" s="26"/>
    </row>
    <row r="16" ht="19.5" customHeight="1" spans="1:6">
      <c r="A16" s="67"/>
      <c r="B16" s="26"/>
      <c r="C16" s="67" t="s">
        <v>22</v>
      </c>
      <c r="D16" s="26"/>
      <c r="E16" s="26"/>
      <c r="F16" s="26"/>
    </row>
    <row r="17" ht="19.5" customHeight="1" spans="1:6">
      <c r="A17" s="67"/>
      <c r="B17" s="26"/>
      <c r="C17" s="67" t="s">
        <v>23</v>
      </c>
      <c r="D17" s="26"/>
      <c r="E17" s="26"/>
      <c r="F17" s="26"/>
    </row>
    <row r="18" ht="19.5" customHeight="1" spans="1:6">
      <c r="A18" s="67"/>
      <c r="B18" s="26"/>
      <c r="C18" s="67" t="s">
        <v>24</v>
      </c>
      <c r="D18" s="26"/>
      <c r="E18" s="26"/>
      <c r="F18" s="26"/>
    </row>
    <row r="19" ht="19.5" customHeight="1" spans="1:6">
      <c r="A19" s="67"/>
      <c r="B19" s="26"/>
      <c r="C19" s="67" t="s">
        <v>25</v>
      </c>
      <c r="D19" s="26"/>
      <c r="E19" s="26"/>
      <c r="F19" s="26"/>
    </row>
    <row r="20" ht="19.5" customHeight="1" spans="1:6">
      <c r="A20" s="67"/>
      <c r="B20" s="26"/>
      <c r="C20" s="67" t="s">
        <v>26</v>
      </c>
      <c r="D20" s="26"/>
      <c r="E20" s="26"/>
      <c r="F20" s="26"/>
    </row>
    <row r="21" ht="19.5" customHeight="1" spans="1:6">
      <c r="A21" s="67"/>
      <c r="B21" s="26"/>
      <c r="C21" s="67" t="s">
        <v>27</v>
      </c>
      <c r="D21" s="68">
        <v>35.9696</v>
      </c>
      <c r="E21" s="68">
        <v>35.9696</v>
      </c>
      <c r="F21" s="26"/>
    </row>
    <row r="22" ht="19.5" customHeight="1" spans="1:6">
      <c r="A22" s="67"/>
      <c r="B22" s="26"/>
      <c r="C22" s="67" t="s">
        <v>28</v>
      </c>
      <c r="D22" s="26"/>
      <c r="E22" s="26"/>
      <c r="F22" s="26"/>
    </row>
    <row r="23" ht="19.5" customHeight="1" spans="1:6">
      <c r="A23" s="67" t="s">
        <v>29</v>
      </c>
      <c r="B23" s="26">
        <v>4026.14</v>
      </c>
      <c r="C23" s="67" t="s">
        <v>30</v>
      </c>
      <c r="D23" s="26">
        <f>SUM(D6:D22)</f>
        <v>4026.14</v>
      </c>
      <c r="E23" s="26">
        <f>SUM(E6:E22)</f>
        <v>4026.14</v>
      </c>
      <c r="F23" s="26"/>
    </row>
    <row r="24" ht="19.5" customHeight="1" spans="1:6">
      <c r="A24" s="67"/>
      <c r="B24" s="26"/>
      <c r="C24" s="67"/>
      <c r="D24" s="26"/>
      <c r="E24" s="26"/>
      <c r="F24" s="26"/>
    </row>
    <row r="25" ht="19.5" customHeight="1" spans="1:6">
      <c r="A25" s="67" t="s">
        <v>31</v>
      </c>
      <c r="B25" s="26"/>
      <c r="C25" s="67" t="s">
        <v>32</v>
      </c>
      <c r="D25" s="26"/>
      <c r="E25" s="26"/>
      <c r="F25" s="26"/>
    </row>
    <row r="26" ht="19.5" customHeight="1" spans="1:6">
      <c r="A26" s="67" t="s">
        <v>10</v>
      </c>
      <c r="B26" s="26"/>
      <c r="C26" s="67"/>
      <c r="D26" s="26"/>
      <c r="E26" s="26"/>
      <c r="F26" s="26"/>
    </row>
    <row r="27" ht="19.5" customHeight="1" spans="1:6">
      <c r="A27" s="67" t="s">
        <v>12</v>
      </c>
      <c r="B27" s="26"/>
      <c r="C27" s="67"/>
      <c r="D27" s="26"/>
      <c r="E27" s="26"/>
      <c r="F27" s="26"/>
    </row>
    <row r="28" ht="19.5" customHeight="1" spans="1:6">
      <c r="A28" s="67"/>
      <c r="B28" s="26"/>
      <c r="C28" s="67"/>
      <c r="D28" s="26"/>
      <c r="E28" s="26"/>
      <c r="F28" s="26"/>
    </row>
    <row r="29" ht="19.5" customHeight="1" spans="1:6">
      <c r="A29" s="69" t="s">
        <v>33</v>
      </c>
      <c r="B29" s="26">
        <v>4026.14</v>
      </c>
      <c r="C29" s="69" t="s">
        <v>34</v>
      </c>
      <c r="D29" s="26">
        <v>4026.14</v>
      </c>
      <c r="E29" s="26">
        <v>4026.14</v>
      </c>
      <c r="F29" s="26"/>
    </row>
  </sheetData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354166666666667" right="0.354166666666667" top="1.18055555555556" bottom="0.786805555555556" header="0.511805555555556" footer="0.511805555555556"/>
  <pageSetup paperSize="9" orientation="portrait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"/>
  <sheetViews>
    <sheetView topLeftCell="A5" workbookViewId="0">
      <selection activeCell="E9" sqref="E9"/>
    </sheetView>
  </sheetViews>
  <sheetFormatPr defaultColWidth="9" defaultRowHeight="14.25" outlineLevelCol="4"/>
  <cols>
    <col min="1" max="1" width="11.5" customWidth="1"/>
    <col min="2" max="2" width="23.125" customWidth="1"/>
    <col min="3" max="5" width="15.125" customWidth="1"/>
  </cols>
  <sheetData>
    <row r="1" ht="27" spans="1:5">
      <c r="A1" s="29" t="s">
        <v>35</v>
      </c>
      <c r="B1" s="29"/>
      <c r="C1" s="29"/>
      <c r="D1" s="29"/>
      <c r="E1" s="29"/>
    </row>
    <row r="2" ht="29.25" customHeight="1" spans="1:4">
      <c r="A2" s="3" t="s">
        <v>36</v>
      </c>
      <c r="B2" s="3" t="s">
        <v>37</v>
      </c>
      <c r="C2" s="3"/>
      <c r="D2" s="3" t="s">
        <v>2</v>
      </c>
    </row>
    <row r="3" ht="27.95" customHeight="1" spans="1:5">
      <c r="A3" s="5" t="s">
        <v>38</v>
      </c>
      <c r="B3" s="5"/>
      <c r="C3" s="6" t="s">
        <v>30</v>
      </c>
      <c r="D3" s="6" t="s">
        <v>39</v>
      </c>
      <c r="E3" s="6" t="s">
        <v>40</v>
      </c>
    </row>
    <row r="4" ht="27.95" customHeight="1" spans="1:5">
      <c r="A4" s="5" t="s">
        <v>41</v>
      </c>
      <c r="B4" s="7" t="s">
        <v>42</v>
      </c>
      <c r="C4" s="6"/>
      <c r="D4" s="6"/>
      <c r="E4" s="6"/>
    </row>
    <row r="5" ht="27.95" customHeight="1" spans="1:5">
      <c r="A5" s="5"/>
      <c r="B5" s="7" t="s">
        <v>43</v>
      </c>
      <c r="C5" s="8">
        <f>SUM(C6:C21)</f>
        <v>4026.1369</v>
      </c>
      <c r="D5" s="8">
        <f>SUM(D6:D21)</f>
        <v>478.9169</v>
      </c>
      <c r="E5" s="8">
        <f>SUM(E6:E21)</f>
        <v>3547.22</v>
      </c>
    </row>
    <row r="6" ht="27.95" customHeight="1" spans="1:5">
      <c r="A6" s="5">
        <v>2100101</v>
      </c>
      <c r="B6" s="9" t="s">
        <v>44</v>
      </c>
      <c r="C6" s="10">
        <f t="shared" ref="C6:C18" si="0">SUM(D6:E6)</f>
        <v>211.6065</v>
      </c>
      <c r="D6" s="10">
        <v>211.6065</v>
      </c>
      <c r="E6" s="10"/>
    </row>
    <row r="7" ht="27.95" customHeight="1" spans="1:5">
      <c r="A7" s="5">
        <v>2100102</v>
      </c>
      <c r="B7" s="9" t="s">
        <v>45</v>
      </c>
      <c r="C7" s="10">
        <f t="shared" si="0"/>
        <v>89.92</v>
      </c>
      <c r="D7" s="10"/>
      <c r="E7" s="10">
        <v>89.92</v>
      </c>
    </row>
    <row r="8" ht="27.95" customHeight="1" spans="1:5">
      <c r="A8" s="5">
        <v>2100201</v>
      </c>
      <c r="B8" s="9" t="s">
        <v>46</v>
      </c>
      <c r="C8" s="10">
        <f t="shared" si="0"/>
        <v>90</v>
      </c>
      <c r="D8" s="10"/>
      <c r="E8" s="10">
        <v>90</v>
      </c>
    </row>
    <row r="9" ht="27.95" customHeight="1" spans="1:5">
      <c r="A9" s="5">
        <v>2100408</v>
      </c>
      <c r="B9" s="9" t="s">
        <v>47</v>
      </c>
      <c r="C9" s="10">
        <f t="shared" si="0"/>
        <v>2045</v>
      </c>
      <c r="D9" s="10"/>
      <c r="E9" s="10">
        <v>2045</v>
      </c>
    </row>
    <row r="10" ht="27.95" customHeight="1" spans="1:5">
      <c r="A10" s="7">
        <v>2109901</v>
      </c>
      <c r="B10" s="9" t="s">
        <v>48</v>
      </c>
      <c r="C10" s="10">
        <f t="shared" si="0"/>
        <v>1.8</v>
      </c>
      <c r="D10" s="10"/>
      <c r="E10" s="10">
        <v>1.8</v>
      </c>
    </row>
    <row r="11" ht="27.95" customHeight="1" spans="1:5">
      <c r="A11" s="7">
        <v>2100409</v>
      </c>
      <c r="B11" s="9" t="s">
        <v>49</v>
      </c>
      <c r="C11" s="10">
        <f t="shared" si="0"/>
        <v>40</v>
      </c>
      <c r="D11" s="10"/>
      <c r="E11" s="10">
        <v>40</v>
      </c>
    </row>
    <row r="12" ht="27.95" customHeight="1" spans="1:5">
      <c r="A12" s="7">
        <v>2100410</v>
      </c>
      <c r="B12" s="9" t="s">
        <v>50</v>
      </c>
      <c r="C12" s="10">
        <f t="shared" si="0"/>
        <v>50</v>
      </c>
      <c r="D12" s="10"/>
      <c r="E12" s="10">
        <v>50</v>
      </c>
    </row>
    <row r="13" ht="27.95" customHeight="1" spans="1:5">
      <c r="A13" s="7">
        <v>2100699</v>
      </c>
      <c r="B13" s="9" t="s">
        <v>51</v>
      </c>
      <c r="C13" s="10">
        <f t="shared" si="0"/>
        <v>47.5</v>
      </c>
      <c r="D13" s="10"/>
      <c r="E13" s="10">
        <v>47.5</v>
      </c>
    </row>
    <row r="14" ht="27.95" customHeight="1" spans="1:5">
      <c r="A14" s="7">
        <v>2100501</v>
      </c>
      <c r="B14" s="9" t="s">
        <v>52</v>
      </c>
      <c r="C14" s="10">
        <f t="shared" si="0"/>
        <v>27.6008</v>
      </c>
      <c r="D14" s="10">
        <f>13.616+13.9848</f>
        <v>27.6008</v>
      </c>
      <c r="E14" s="10"/>
    </row>
    <row r="15" ht="27.95" customHeight="1" spans="1:5">
      <c r="A15" s="7">
        <v>2210201</v>
      </c>
      <c r="B15" s="9" t="s">
        <v>53</v>
      </c>
      <c r="C15" s="10">
        <f t="shared" si="0"/>
        <v>35.9696</v>
      </c>
      <c r="D15" s="10">
        <f>17.9833+17.9863</f>
        <v>35.9696</v>
      </c>
      <c r="E15" s="10"/>
    </row>
    <row r="16" ht="27.95" customHeight="1" spans="1:5">
      <c r="A16" s="7">
        <v>2100716</v>
      </c>
      <c r="B16" s="9" t="s">
        <v>54</v>
      </c>
      <c r="C16" s="10">
        <f t="shared" si="0"/>
        <v>203.74</v>
      </c>
      <c r="D16" s="10">
        <f>195.7111+40-13.9848-17.9863</f>
        <v>203.74</v>
      </c>
      <c r="E16" s="10"/>
    </row>
    <row r="17" ht="27.95" customHeight="1" spans="1:5">
      <c r="A17" s="7">
        <v>2100717</v>
      </c>
      <c r="B17" s="9" t="s">
        <v>55</v>
      </c>
      <c r="C17" s="10">
        <f t="shared" si="0"/>
        <v>286</v>
      </c>
      <c r="D17" s="10"/>
      <c r="E17" s="10">
        <f>132+34+120</f>
        <v>286</v>
      </c>
    </row>
    <row r="18" ht="27.95" customHeight="1" spans="1:5">
      <c r="A18" s="7">
        <v>2100799</v>
      </c>
      <c r="B18" s="9" t="s">
        <v>56</v>
      </c>
      <c r="C18" s="10">
        <f t="shared" si="0"/>
        <v>897</v>
      </c>
      <c r="D18" s="10"/>
      <c r="E18" s="10">
        <v>897</v>
      </c>
    </row>
    <row r="19" spans="1:1">
      <c r="A19" s="30"/>
    </row>
  </sheetData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1.18055555555556" bottom="0.984027777777778" header="0.511805555555556" footer="0.511805555555556"/>
  <pageSetup paperSize="9" orientation="portrait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tabSelected="1" workbookViewId="0">
      <selection activeCell="G6" sqref="G6"/>
    </sheetView>
  </sheetViews>
  <sheetFormatPr defaultColWidth="9" defaultRowHeight="14.25" outlineLevelCol="4"/>
  <cols>
    <col min="1" max="1" width="11.5" style="42" customWidth="1"/>
    <col min="2" max="2" width="23.125" customWidth="1"/>
    <col min="3" max="5" width="15.125" style="43" customWidth="1"/>
  </cols>
  <sheetData>
    <row r="1" ht="27" spans="1:5">
      <c r="A1" s="29" t="s">
        <v>57</v>
      </c>
      <c r="B1" s="29"/>
      <c r="C1" s="44"/>
      <c r="D1" s="44"/>
      <c r="E1" s="44"/>
    </row>
    <row r="2" ht="29.25" customHeight="1" spans="1:4">
      <c r="A2" s="45" t="s">
        <v>36</v>
      </c>
      <c r="B2" s="3" t="s">
        <v>37</v>
      </c>
      <c r="C2" s="46"/>
      <c r="D2" s="46" t="s">
        <v>2</v>
      </c>
    </row>
    <row r="3" ht="27.95" customHeight="1" spans="1:5">
      <c r="A3" s="5" t="s">
        <v>58</v>
      </c>
      <c r="B3" s="5"/>
      <c r="C3" s="8" t="s">
        <v>30</v>
      </c>
      <c r="D3" s="8" t="s">
        <v>59</v>
      </c>
      <c r="E3" s="8" t="s">
        <v>60</v>
      </c>
    </row>
    <row r="4" ht="27.95" customHeight="1" spans="1:5">
      <c r="A4" s="5" t="s">
        <v>41</v>
      </c>
      <c r="B4" s="7" t="s">
        <v>42</v>
      </c>
      <c r="C4" s="8"/>
      <c r="D4" s="8"/>
      <c r="E4" s="8"/>
    </row>
    <row r="5" ht="27.95" customHeight="1" spans="1:5">
      <c r="A5" s="5"/>
      <c r="B5" s="7" t="s">
        <v>43</v>
      </c>
      <c r="C5" s="8">
        <f>SUM(D5:E5)</f>
        <v>478.9169</v>
      </c>
      <c r="D5" s="8">
        <f>SUM(D6:D22)</f>
        <v>397.9169</v>
      </c>
      <c r="E5" s="8">
        <f>SUM(E6:E22)</f>
        <v>81</v>
      </c>
    </row>
    <row r="6" ht="27.95" customHeight="1" spans="1:5">
      <c r="A6" s="47">
        <v>30101</v>
      </c>
      <c r="B6" s="48" t="s">
        <v>61</v>
      </c>
      <c r="C6" s="49">
        <f>SUM(D6:E6)</f>
        <v>60.0048</v>
      </c>
      <c r="D6" s="49">
        <f>30.2832+29.7216</f>
        <v>60.0048</v>
      </c>
      <c r="E6" s="49"/>
    </row>
    <row r="7" ht="27.95" customHeight="1" spans="1:5">
      <c r="A7" s="47">
        <v>30102</v>
      </c>
      <c r="B7" s="48" t="s">
        <v>62</v>
      </c>
      <c r="C7" s="49">
        <f>SUM(D7:E7)</f>
        <v>113.0412</v>
      </c>
      <c r="D7" s="49">
        <f>55.2552+0.264+0.126+0.144+57.252</f>
        <v>113.0412</v>
      </c>
      <c r="E7" s="49"/>
    </row>
    <row r="8" ht="27.95" customHeight="1" spans="1:5">
      <c r="A8" s="47">
        <v>30103</v>
      </c>
      <c r="B8" s="48" t="s">
        <v>63</v>
      </c>
      <c r="C8" s="49">
        <f>SUM(D8:E8)</f>
        <v>14.4205</v>
      </c>
      <c r="D8" s="49">
        <f>7.1139+7.3066</f>
        <v>14.4205</v>
      </c>
      <c r="E8" s="49"/>
    </row>
    <row r="9" ht="27.95" customHeight="1" spans="1:5">
      <c r="A9" s="47">
        <v>30104</v>
      </c>
      <c r="B9" s="48" t="s">
        <v>64</v>
      </c>
      <c r="C9" s="49">
        <f>SUM(D9:E9)</f>
        <v>90.4741</v>
      </c>
      <c r="D9" s="49">
        <f>6.8293+17.0734+7.1139+0.5976+0.2134+5.9757+6.8293+6.1375+7.0143+0.2192+0.6138+7.3066+17.5358+7.0143</f>
        <v>90.4741</v>
      </c>
      <c r="E9" s="49"/>
    </row>
    <row r="10" ht="27.95" customHeight="1" spans="1:5">
      <c r="A10" s="47">
        <v>30199</v>
      </c>
      <c r="B10" s="48" t="s">
        <v>65</v>
      </c>
      <c r="C10" s="49">
        <f>SUM(D10:E10)</f>
        <v>84.0067</v>
      </c>
      <c r="D10" s="50">
        <f>17.1892+25.92+4+2+27.54+7.3575</f>
        <v>84.0067</v>
      </c>
      <c r="E10" s="51"/>
    </row>
    <row r="11" ht="27.95" customHeight="1" spans="1:5">
      <c r="A11" s="47">
        <v>30201</v>
      </c>
      <c r="B11" s="48" t="s">
        <v>66</v>
      </c>
      <c r="C11" s="49">
        <f>SUM(D11:E11)</f>
        <v>27</v>
      </c>
      <c r="D11" s="52"/>
      <c r="E11" s="53">
        <v>27</v>
      </c>
    </row>
    <row r="12" ht="27.95" customHeight="1" spans="1:5">
      <c r="A12" s="47">
        <v>30207</v>
      </c>
      <c r="B12" s="48" t="s">
        <v>67</v>
      </c>
      <c r="C12" s="49">
        <f>SUM(D12:E12)</f>
        <v>1</v>
      </c>
      <c r="D12" s="52"/>
      <c r="E12" s="53">
        <v>1</v>
      </c>
    </row>
    <row r="13" ht="27.95" customHeight="1" spans="1:5">
      <c r="A13" s="47">
        <v>30211</v>
      </c>
      <c r="B13" s="48" t="s">
        <v>68</v>
      </c>
      <c r="C13" s="49">
        <f>SUM(D13:E13)</f>
        <v>3</v>
      </c>
      <c r="D13" s="52"/>
      <c r="E13" s="53">
        <v>3</v>
      </c>
    </row>
    <row r="14" ht="27.95" customHeight="1" spans="1:5">
      <c r="A14" s="47">
        <v>30213</v>
      </c>
      <c r="B14" s="48" t="s">
        <v>69</v>
      </c>
      <c r="C14" s="49">
        <f>SUM(D14:E14)</f>
        <v>0.5</v>
      </c>
      <c r="D14" s="52"/>
      <c r="E14" s="53">
        <v>0.5</v>
      </c>
    </row>
    <row r="15" ht="27.95" customHeight="1" spans="1:5">
      <c r="A15" s="47">
        <v>30215</v>
      </c>
      <c r="B15" s="48" t="s">
        <v>70</v>
      </c>
      <c r="C15" s="49">
        <f>SUM(D15:E15)</f>
        <v>7</v>
      </c>
      <c r="D15" s="52"/>
      <c r="E15" s="53">
        <v>7</v>
      </c>
    </row>
    <row r="16" ht="27.95" customHeight="1" spans="1:5">
      <c r="A16" s="47">
        <v>30216</v>
      </c>
      <c r="B16" s="48" t="s">
        <v>71</v>
      </c>
      <c r="C16" s="49">
        <f>SUM(D16:E16)</f>
        <v>6</v>
      </c>
      <c r="D16" s="52"/>
      <c r="E16" s="53">
        <v>6</v>
      </c>
    </row>
    <row r="17" ht="27.95" customHeight="1" spans="1:5">
      <c r="A17" s="47">
        <v>30217</v>
      </c>
      <c r="B17" s="48" t="s">
        <v>72</v>
      </c>
      <c r="C17" s="49">
        <f>SUM(D17:E17)</f>
        <v>6</v>
      </c>
      <c r="D17" s="52"/>
      <c r="E17" s="53">
        <v>6</v>
      </c>
    </row>
    <row r="18" ht="27.95" customHeight="1" spans="1:5">
      <c r="A18" s="47">
        <v>30226</v>
      </c>
      <c r="B18" s="48" t="s">
        <v>73</v>
      </c>
      <c r="C18" s="49">
        <f>SUM(D18:E18)</f>
        <v>2</v>
      </c>
      <c r="D18" s="54"/>
      <c r="E18" s="55">
        <v>2</v>
      </c>
    </row>
    <row r="19" ht="27.95" customHeight="1" spans="1:5">
      <c r="A19" s="47">
        <v>30231</v>
      </c>
      <c r="B19" s="48" t="s">
        <v>74</v>
      </c>
      <c r="C19" s="49">
        <f>SUM(D19:E19)</f>
        <v>15</v>
      </c>
      <c r="D19" s="56"/>
      <c r="E19" s="51">
        <v>15</v>
      </c>
    </row>
    <row r="20" ht="27.95" customHeight="1" spans="1:5">
      <c r="A20" s="47">
        <v>30299</v>
      </c>
      <c r="B20" s="48" t="s">
        <v>75</v>
      </c>
      <c r="C20" s="49">
        <f>SUM(D20:E20)</f>
        <v>13.2</v>
      </c>
      <c r="D20" s="56"/>
      <c r="E20" s="51">
        <v>13.2</v>
      </c>
    </row>
    <row r="21" ht="27.95" customHeight="1" spans="1:5">
      <c r="A21" s="47">
        <v>30311</v>
      </c>
      <c r="B21" s="48" t="s">
        <v>76</v>
      </c>
      <c r="C21" s="49">
        <f>SUM(D21:E21)</f>
        <v>35.9696</v>
      </c>
      <c r="D21" s="56">
        <f>16.8577+1.1256+17.5183+0.468</f>
        <v>35.9696</v>
      </c>
      <c r="E21" s="51"/>
    </row>
    <row r="22" ht="27.95" customHeight="1" spans="1:5">
      <c r="A22" s="57">
        <v>31099</v>
      </c>
      <c r="B22" s="58" t="s">
        <v>77</v>
      </c>
      <c r="C22" s="49">
        <f>SUM(D22:E22)</f>
        <v>0.3</v>
      </c>
      <c r="D22" s="56"/>
      <c r="E22" s="51">
        <v>0.3</v>
      </c>
    </row>
    <row r="23" ht="25.5" customHeight="1" spans="1:5">
      <c r="A23" s="59"/>
      <c r="B23" s="60"/>
      <c r="C23" s="61"/>
      <c r="D23" s="61"/>
      <c r="E23" s="61"/>
    </row>
  </sheetData>
  <mergeCells count="6">
    <mergeCell ref="A1:E1"/>
    <mergeCell ref="A3:B3"/>
    <mergeCell ref="A23:E23"/>
    <mergeCell ref="C3:C4"/>
    <mergeCell ref="D3:D4"/>
    <mergeCell ref="E3:E4"/>
  </mergeCells>
  <printOptions horizontalCentered="1"/>
  <pageMargins left="0.747916666666667" right="0.747916666666667" top="1.18055555555556" bottom="0.984027777777778" header="0.511805555555556" footer="0.511805555555556"/>
  <pageSetup paperSize="9" orientation="portrait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C6" sqref="C6:E6"/>
    </sheetView>
  </sheetViews>
  <sheetFormatPr defaultColWidth="9" defaultRowHeight="14.25" outlineLevelCol="5"/>
  <cols>
    <col min="1" max="1" width="31" style="31" customWidth="1"/>
    <col min="2" max="6" width="16.625" style="31" customWidth="1"/>
  </cols>
  <sheetData>
    <row r="1" ht="31.5" spans="1:6">
      <c r="A1" s="2" t="s">
        <v>78</v>
      </c>
      <c r="B1" s="2"/>
      <c r="C1" s="2"/>
      <c r="D1" s="2"/>
      <c r="E1" s="2"/>
      <c r="F1" s="2"/>
    </row>
    <row r="2" ht="25.5" customHeight="1" spans="1:6">
      <c r="A2" s="3" t="s">
        <v>1</v>
      </c>
      <c r="B2" s="32"/>
      <c r="C2" s="32"/>
      <c r="D2" s="32"/>
      <c r="E2" s="32"/>
      <c r="F2" s="32" t="s">
        <v>2</v>
      </c>
    </row>
    <row r="3" ht="30" customHeight="1" spans="1:6">
      <c r="A3" s="33" t="s">
        <v>79</v>
      </c>
      <c r="B3" s="34" t="s">
        <v>80</v>
      </c>
      <c r="C3" s="35"/>
      <c r="D3" s="35"/>
      <c r="E3" s="35"/>
      <c r="F3" s="36"/>
    </row>
    <row r="4" ht="18" customHeight="1" spans="1:6">
      <c r="A4" s="37"/>
      <c r="B4" s="33" t="s">
        <v>7</v>
      </c>
      <c r="C4" s="33" t="s">
        <v>72</v>
      </c>
      <c r="D4" s="33" t="s">
        <v>81</v>
      </c>
      <c r="E4" s="38" t="s">
        <v>82</v>
      </c>
      <c r="F4" s="36"/>
    </row>
    <row r="5" ht="15" customHeight="1" spans="1:6">
      <c r="A5" s="39"/>
      <c r="B5" s="39"/>
      <c r="C5" s="39"/>
      <c r="D5" s="39"/>
      <c r="E5" s="40"/>
      <c r="F5" s="41" t="s">
        <v>83</v>
      </c>
    </row>
    <row r="6" ht="30" customHeight="1" spans="1:6">
      <c r="A6" s="7" t="s">
        <v>37</v>
      </c>
      <c r="B6" s="7">
        <f>SUM(C6:E6)</f>
        <v>39</v>
      </c>
      <c r="C6" s="7">
        <v>24</v>
      </c>
      <c r="D6" s="7"/>
      <c r="E6" s="7">
        <v>15</v>
      </c>
      <c r="F6" s="7"/>
    </row>
    <row r="7" ht="30" customHeight="1" spans="1:6">
      <c r="A7" s="7"/>
      <c r="B7" s="7"/>
      <c r="C7" s="7"/>
      <c r="D7" s="7"/>
      <c r="E7" s="7"/>
      <c r="F7" s="7"/>
    </row>
    <row r="8" ht="30" customHeight="1" spans="1:6">
      <c r="A8" s="7"/>
      <c r="B8" s="7"/>
      <c r="C8" s="7"/>
      <c r="D8" s="7"/>
      <c r="E8" s="7"/>
      <c r="F8" s="7"/>
    </row>
    <row r="9" ht="30" customHeight="1" spans="1:6">
      <c r="A9" s="7"/>
      <c r="B9" s="7"/>
      <c r="C9" s="7"/>
      <c r="D9" s="7"/>
      <c r="E9" s="7"/>
      <c r="F9" s="7"/>
    </row>
    <row r="10" ht="30" customHeight="1" spans="1:6">
      <c r="A10" s="7"/>
      <c r="B10" s="7"/>
      <c r="C10" s="7"/>
      <c r="D10" s="7"/>
      <c r="E10" s="7"/>
      <c r="F10" s="7"/>
    </row>
    <row r="11" ht="30" customHeight="1" spans="1:6">
      <c r="A11" s="7"/>
      <c r="B11" s="7"/>
      <c r="C11" s="7"/>
      <c r="D11" s="7"/>
      <c r="E11" s="7"/>
      <c r="F11" s="7"/>
    </row>
  </sheetData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7916666666667" right="0.747916666666667" top="1.25902777777778" bottom="0.984027777777778" header="0.511805555555556" footer="0.511805555555556"/>
  <pageSetup paperSize="9" orientation="landscape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workbookViewId="0">
      <selection activeCell="B6" sqref="B6"/>
    </sheetView>
  </sheetViews>
  <sheetFormatPr defaultColWidth="9" defaultRowHeight="14.25" outlineLevelCol="4"/>
  <cols>
    <col min="1" max="1" width="11.5" customWidth="1"/>
    <col min="2" max="2" width="23.125" customWidth="1"/>
    <col min="3" max="5" width="15.125" customWidth="1"/>
  </cols>
  <sheetData>
    <row r="1" ht="27" spans="1:5">
      <c r="A1" s="29" t="s">
        <v>84</v>
      </c>
      <c r="B1" s="29"/>
      <c r="C1" s="29"/>
      <c r="D1" s="29"/>
      <c r="E1" s="29"/>
    </row>
    <row r="2" ht="29.25" customHeight="1" spans="1:4">
      <c r="A2" s="3" t="s">
        <v>36</v>
      </c>
      <c r="B2" s="3" t="s">
        <v>37</v>
      </c>
      <c r="C2" s="3"/>
      <c r="D2" s="3" t="s">
        <v>2</v>
      </c>
    </row>
    <row r="3" ht="27.95" customHeight="1" spans="1:5">
      <c r="A3" s="5" t="s">
        <v>38</v>
      </c>
      <c r="B3" s="5"/>
      <c r="C3" s="6" t="s">
        <v>30</v>
      </c>
      <c r="D3" s="6" t="s">
        <v>39</v>
      </c>
      <c r="E3" s="6" t="s">
        <v>40</v>
      </c>
    </row>
    <row r="4" ht="27.95" customHeight="1" spans="1:5">
      <c r="A4" s="5" t="s">
        <v>41</v>
      </c>
      <c r="B4" s="7" t="s">
        <v>42</v>
      </c>
      <c r="C4" s="6"/>
      <c r="D4" s="6"/>
      <c r="E4" s="6"/>
    </row>
    <row r="5" ht="27.95" customHeight="1" spans="1:5">
      <c r="A5" s="5"/>
      <c r="B5" s="7"/>
      <c r="C5" s="6"/>
      <c r="D5" s="6"/>
      <c r="E5" s="6"/>
    </row>
    <row r="6" ht="27.95" customHeight="1" spans="1:5">
      <c r="A6" s="5"/>
      <c r="B6" s="7"/>
      <c r="C6" s="6"/>
      <c r="D6" s="6"/>
      <c r="E6" s="6"/>
    </row>
    <row r="7" ht="27.95" customHeight="1" spans="1:5">
      <c r="A7" s="5"/>
      <c r="B7" s="7"/>
      <c r="C7" s="6"/>
      <c r="D7" s="6"/>
      <c r="E7" s="6"/>
    </row>
    <row r="8" ht="27.95" customHeight="1" spans="1:5">
      <c r="A8" s="5"/>
      <c r="B8" s="7"/>
      <c r="C8" s="6"/>
      <c r="D8" s="6"/>
      <c r="E8" s="6"/>
    </row>
    <row r="9" ht="27.95" customHeight="1" spans="1:5">
      <c r="A9" s="7"/>
      <c r="B9" s="7"/>
      <c r="C9" s="7"/>
      <c r="D9" s="7"/>
      <c r="E9" s="21"/>
    </row>
    <row r="10" ht="27.95" customHeight="1" spans="1:5">
      <c r="A10" s="7"/>
      <c r="B10" s="7"/>
      <c r="C10" s="7"/>
      <c r="D10" s="7"/>
      <c r="E10" s="21"/>
    </row>
    <row r="11" ht="27.95" customHeight="1" spans="1:5">
      <c r="A11" s="7"/>
      <c r="B11" s="7"/>
      <c r="C11" s="7"/>
      <c r="D11" s="7"/>
      <c r="E11" s="21"/>
    </row>
    <row r="12" ht="27.95" customHeight="1" spans="1:5">
      <c r="A12" s="7"/>
      <c r="B12" s="7"/>
      <c r="C12" s="7"/>
      <c r="D12" s="7"/>
      <c r="E12" s="21"/>
    </row>
    <row r="13" ht="27.95" customHeight="1" spans="1:5">
      <c r="A13" s="7"/>
      <c r="B13" s="7"/>
      <c r="C13" s="7"/>
      <c r="D13" s="7"/>
      <c r="E13" s="21"/>
    </row>
    <row r="14" ht="27.95" customHeight="1" spans="1:5">
      <c r="A14" s="7"/>
      <c r="B14" s="7"/>
      <c r="C14" s="7"/>
      <c r="D14" s="7"/>
      <c r="E14" s="21"/>
    </row>
    <row r="15" ht="27.95" customHeight="1" spans="1:5">
      <c r="A15" s="7"/>
      <c r="B15" s="7"/>
      <c r="C15" s="7"/>
      <c r="D15" s="7"/>
      <c r="E15" s="21"/>
    </row>
    <row r="16" ht="27.95" customHeight="1" spans="1:5">
      <c r="A16" s="7"/>
      <c r="B16" s="7"/>
      <c r="C16" s="7"/>
      <c r="D16" s="7"/>
      <c r="E16" s="21"/>
    </row>
    <row r="17" ht="27.95" customHeight="1" spans="1:5">
      <c r="A17" s="7"/>
      <c r="B17" s="7"/>
      <c r="C17" s="7"/>
      <c r="D17" s="7"/>
      <c r="E17" s="21"/>
    </row>
    <row r="18" spans="1:1">
      <c r="A18" s="30"/>
    </row>
  </sheetData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1.18055555555556" bottom="0.984027777777778" header="0.511805555555556" footer="0.511805555555556"/>
  <pageSetup paperSize="9" orientation="portrait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topLeftCell="A11" workbookViewId="0">
      <selection activeCell="E22" sqref="E22"/>
    </sheetView>
  </sheetViews>
  <sheetFormatPr defaultColWidth="9" defaultRowHeight="14.25" outlineLevelCol="3"/>
  <cols>
    <col min="1" max="1" width="28.125" customWidth="1"/>
    <col min="2" max="2" width="12.25" customWidth="1"/>
    <col min="3" max="3" width="29" customWidth="1"/>
    <col min="4" max="4" width="12.5" customWidth="1"/>
  </cols>
  <sheetData>
    <row r="1" ht="31.5" spans="1:4">
      <c r="A1" s="2" t="s">
        <v>85</v>
      </c>
      <c r="B1" s="2"/>
      <c r="C1" s="2"/>
      <c r="D1" s="2"/>
    </row>
    <row r="2" ht="22.5" customHeight="1" spans="1:4">
      <c r="A2" s="3" t="s">
        <v>1</v>
      </c>
      <c r="B2" s="3"/>
      <c r="C2" s="3"/>
      <c r="D2" s="3" t="s">
        <v>2</v>
      </c>
    </row>
    <row r="3" ht="20.1" customHeight="1" spans="1:4">
      <c r="A3" s="14" t="s">
        <v>3</v>
      </c>
      <c r="B3" s="15"/>
      <c r="C3" s="14" t="s">
        <v>4</v>
      </c>
      <c r="D3" s="15"/>
    </row>
    <row r="4" ht="20.1" customHeight="1" spans="1:4">
      <c r="A4" s="5" t="s">
        <v>5</v>
      </c>
      <c r="B4" s="5" t="s">
        <v>6</v>
      </c>
      <c r="C4" s="5" t="s">
        <v>5</v>
      </c>
      <c r="D4" s="5" t="s">
        <v>6</v>
      </c>
    </row>
    <row r="5" ht="20.1" customHeight="1" spans="1:4">
      <c r="A5" s="26" t="s">
        <v>86</v>
      </c>
      <c r="B5" s="26">
        <v>4026.14</v>
      </c>
      <c r="C5" s="26" t="s">
        <v>11</v>
      </c>
      <c r="D5" s="26"/>
    </row>
    <row r="6" ht="20.1" customHeight="1" spans="1:4">
      <c r="A6" s="26" t="s">
        <v>87</v>
      </c>
      <c r="B6" s="26"/>
      <c r="C6" s="26" t="s">
        <v>13</v>
      </c>
      <c r="D6" s="26"/>
    </row>
    <row r="7" ht="20.1" customHeight="1" spans="1:4">
      <c r="A7" s="26" t="s">
        <v>88</v>
      </c>
      <c r="B7" s="26"/>
      <c r="C7" s="26" t="s">
        <v>14</v>
      </c>
      <c r="D7" s="26"/>
    </row>
    <row r="8" ht="20.1" customHeight="1" spans="1:4">
      <c r="A8" s="26" t="s">
        <v>89</v>
      </c>
      <c r="B8" s="26"/>
      <c r="C8" s="26" t="s">
        <v>15</v>
      </c>
      <c r="D8" s="26"/>
    </row>
    <row r="9" ht="20.1" customHeight="1" spans="1:4">
      <c r="A9" s="26" t="s">
        <v>90</v>
      </c>
      <c r="B9" s="26"/>
      <c r="C9" s="26" t="s">
        <v>16</v>
      </c>
      <c r="D9" s="26"/>
    </row>
    <row r="10" ht="20.1" customHeight="1" spans="1:4">
      <c r="A10" s="26"/>
      <c r="B10" s="26"/>
      <c r="C10" s="26" t="s">
        <v>17</v>
      </c>
      <c r="D10" s="26"/>
    </row>
    <row r="11" ht="20.1" customHeight="1" spans="1:4">
      <c r="A11" s="26"/>
      <c r="B11" s="26"/>
      <c r="C11" s="26" t="s">
        <v>18</v>
      </c>
      <c r="D11" s="26"/>
    </row>
    <row r="12" ht="20.1" customHeight="1" spans="1:4">
      <c r="A12" s="26"/>
      <c r="B12" s="26"/>
      <c r="C12" s="26" t="s">
        <v>19</v>
      </c>
      <c r="D12" s="26">
        <v>3990.17</v>
      </c>
    </row>
    <row r="13" ht="20.1" customHeight="1" spans="1:4">
      <c r="A13" s="26"/>
      <c r="B13" s="26"/>
      <c r="C13" s="26" t="s">
        <v>20</v>
      </c>
      <c r="D13" s="26"/>
    </row>
    <row r="14" ht="20.1" customHeight="1" spans="1:4">
      <c r="A14" s="26"/>
      <c r="B14" s="26"/>
      <c r="C14" s="26" t="s">
        <v>21</v>
      </c>
      <c r="D14" s="26"/>
    </row>
    <row r="15" ht="20.1" customHeight="1" spans="1:4">
      <c r="A15" s="26"/>
      <c r="B15" s="26"/>
      <c r="C15" s="26" t="s">
        <v>22</v>
      </c>
      <c r="D15" s="26"/>
    </row>
    <row r="16" ht="20.1" customHeight="1" spans="1:4">
      <c r="A16" s="26"/>
      <c r="B16" s="26"/>
      <c r="C16" s="26" t="s">
        <v>23</v>
      </c>
      <c r="D16" s="26"/>
    </row>
    <row r="17" ht="20.1" customHeight="1" spans="1:4">
      <c r="A17" s="26"/>
      <c r="B17" s="26"/>
      <c r="C17" s="26" t="s">
        <v>24</v>
      </c>
      <c r="D17" s="26"/>
    </row>
    <row r="18" ht="20.1" customHeight="1" spans="1:4">
      <c r="A18" s="26"/>
      <c r="B18" s="26"/>
      <c r="C18" s="26" t="s">
        <v>25</v>
      </c>
      <c r="D18" s="26"/>
    </row>
    <row r="19" ht="20.1" customHeight="1" spans="1:4">
      <c r="A19" s="26"/>
      <c r="B19" s="26"/>
      <c r="C19" s="26" t="s">
        <v>26</v>
      </c>
      <c r="D19" s="26"/>
    </row>
    <row r="20" ht="20.1" customHeight="1" spans="1:4">
      <c r="A20" s="26"/>
      <c r="B20" s="26"/>
      <c r="C20" s="26" t="s">
        <v>27</v>
      </c>
      <c r="D20" s="26">
        <v>35.97</v>
      </c>
    </row>
    <row r="21" ht="20.1" customHeight="1" spans="1:4">
      <c r="A21" s="26"/>
      <c r="B21" s="26"/>
      <c r="C21" s="26" t="s">
        <v>28</v>
      </c>
      <c r="D21" s="26"/>
    </row>
    <row r="22" ht="20.1" customHeight="1" spans="1:4">
      <c r="A22" s="26"/>
      <c r="B22" s="26"/>
      <c r="C22" s="26"/>
      <c r="D22" s="26"/>
    </row>
    <row r="23" ht="20.1" customHeight="1" spans="1:4">
      <c r="A23" s="26" t="s">
        <v>29</v>
      </c>
      <c r="B23" s="26">
        <f>SUM(B5:B22)</f>
        <v>4026.14</v>
      </c>
      <c r="C23" s="26" t="s">
        <v>30</v>
      </c>
      <c r="D23" s="26">
        <f>SUM(D12:D22)</f>
        <v>4026.14</v>
      </c>
    </row>
    <row r="24" ht="20.1" customHeight="1" spans="1:4">
      <c r="A24" s="26" t="s">
        <v>91</v>
      </c>
      <c r="B24" s="26"/>
      <c r="C24" s="26" t="s">
        <v>92</v>
      </c>
      <c r="D24" s="26"/>
    </row>
    <row r="25" ht="20.1" customHeight="1" spans="1:4">
      <c r="A25" s="26" t="s">
        <v>93</v>
      </c>
      <c r="B25" s="26"/>
      <c r="C25" s="26" t="s">
        <v>94</v>
      </c>
      <c r="D25" s="26"/>
    </row>
    <row r="26" ht="20.1" customHeight="1" spans="1:4">
      <c r="A26" s="26"/>
      <c r="B26" s="26"/>
      <c r="C26" s="26"/>
      <c r="D26" s="26"/>
    </row>
    <row r="27" ht="20.1" customHeight="1" spans="1:4">
      <c r="A27" s="5" t="s">
        <v>33</v>
      </c>
      <c r="B27" s="27">
        <f>SUM(B23)</f>
        <v>4026.14</v>
      </c>
      <c r="C27" s="5" t="s">
        <v>34</v>
      </c>
      <c r="D27" s="26">
        <f>SUM(D23)</f>
        <v>4026.14</v>
      </c>
    </row>
    <row r="28" spans="1:1">
      <c r="A28" s="28"/>
    </row>
  </sheetData>
  <mergeCells count="3">
    <mergeCell ref="A1:D1"/>
    <mergeCell ref="A3:B3"/>
    <mergeCell ref="C3:D3"/>
  </mergeCells>
  <printOptions horizontalCentered="1"/>
  <pageMargins left="0.354166666666667" right="0.354166666666667" top="1.18055555555556" bottom="0.984027777777778" header="0.511805555555556" footer="0.511805555555556"/>
  <pageSetup paperSize="9" orientation="portrait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topLeftCell="A3" workbookViewId="0">
      <selection activeCell="E9" sqref="E9"/>
    </sheetView>
  </sheetViews>
  <sheetFormatPr defaultColWidth="9" defaultRowHeight="14.25" outlineLevelCol="7"/>
  <cols>
    <col min="1" max="1" width="10.125" customWidth="1"/>
    <col min="2" max="2" width="16.625" customWidth="1"/>
    <col min="3" max="8" width="14.5" customWidth="1"/>
  </cols>
  <sheetData>
    <row r="1" ht="31.5" spans="1:8">
      <c r="A1" s="2" t="s">
        <v>95</v>
      </c>
      <c r="B1" s="2"/>
      <c r="C1" s="2"/>
      <c r="D1" s="2"/>
      <c r="E1" s="2"/>
      <c r="F1" s="2"/>
      <c r="G1" s="2"/>
      <c r="H1" s="2"/>
    </row>
    <row r="2" ht="30.75" customHeight="1" spans="1:6">
      <c r="A2" s="3" t="s">
        <v>36</v>
      </c>
      <c r="B2" s="3" t="s">
        <v>37</v>
      </c>
      <c r="F2" s="3" t="s">
        <v>2</v>
      </c>
    </row>
    <row r="3" ht="27.95" customHeight="1" spans="1:8">
      <c r="A3" s="14" t="s">
        <v>38</v>
      </c>
      <c r="B3" s="15"/>
      <c r="C3" s="16" t="s">
        <v>29</v>
      </c>
      <c r="D3" s="16" t="s">
        <v>96</v>
      </c>
      <c r="E3" s="16" t="s">
        <v>97</v>
      </c>
      <c r="F3" s="16" t="s">
        <v>98</v>
      </c>
      <c r="G3" s="16" t="s">
        <v>99</v>
      </c>
      <c r="H3" s="16" t="s">
        <v>100</v>
      </c>
    </row>
    <row r="4" ht="27.95" customHeight="1" spans="1:8">
      <c r="A4" s="5" t="s">
        <v>41</v>
      </c>
      <c r="B4" s="7" t="s">
        <v>42</v>
      </c>
      <c r="C4" s="17"/>
      <c r="D4" s="17"/>
      <c r="E4" s="17"/>
      <c r="F4" s="17"/>
      <c r="G4" s="17"/>
      <c r="H4" s="17"/>
    </row>
    <row r="5" ht="27" customHeight="1" spans="1:8">
      <c r="A5" s="5"/>
      <c r="B5" s="7" t="s">
        <v>43</v>
      </c>
      <c r="C5" s="18">
        <f>SUM(C6:C26)</f>
        <v>4026.1369</v>
      </c>
      <c r="D5" s="18">
        <f>SUM(D6:D26)</f>
        <v>4026.1369</v>
      </c>
      <c r="E5" s="17"/>
      <c r="F5" s="17"/>
      <c r="G5" s="17"/>
      <c r="H5" s="17"/>
    </row>
    <row r="6" ht="28" customHeight="1" spans="1:8">
      <c r="A6" s="5">
        <v>2100101</v>
      </c>
      <c r="B6" s="9" t="s">
        <v>44</v>
      </c>
      <c r="C6" s="19">
        <v>211.6065</v>
      </c>
      <c r="D6" s="19">
        <v>211.6065</v>
      </c>
      <c r="E6" s="20"/>
      <c r="F6" s="20"/>
      <c r="G6" s="21"/>
      <c r="H6" s="20"/>
    </row>
    <row r="7" ht="28" customHeight="1" spans="1:8">
      <c r="A7" s="5">
        <v>2100102</v>
      </c>
      <c r="B7" s="9" t="s">
        <v>45</v>
      </c>
      <c r="C7" s="19">
        <v>89.92</v>
      </c>
      <c r="D7" s="19">
        <v>89.92</v>
      </c>
      <c r="E7" s="20"/>
      <c r="F7" s="20"/>
      <c r="G7" s="21"/>
      <c r="H7" s="20"/>
    </row>
    <row r="8" ht="28" customHeight="1" spans="1:8">
      <c r="A8" s="5">
        <v>2100201</v>
      </c>
      <c r="B8" s="9" t="s">
        <v>46</v>
      </c>
      <c r="C8" s="19">
        <v>90</v>
      </c>
      <c r="D8" s="19">
        <v>90</v>
      </c>
      <c r="E8" s="20"/>
      <c r="F8" s="20"/>
      <c r="G8" s="21"/>
      <c r="H8" s="20"/>
    </row>
    <row r="9" ht="28" customHeight="1" spans="1:8">
      <c r="A9" s="5">
        <v>2100408</v>
      </c>
      <c r="B9" s="9" t="s">
        <v>47</v>
      </c>
      <c r="C9" s="19">
        <v>2045</v>
      </c>
      <c r="D9" s="19">
        <v>2045</v>
      </c>
      <c r="E9" s="20"/>
      <c r="F9" s="20"/>
      <c r="G9" s="21"/>
      <c r="H9" s="20"/>
    </row>
    <row r="10" ht="28" customHeight="1" spans="1:8">
      <c r="A10" s="7">
        <v>2109901</v>
      </c>
      <c r="B10" s="9" t="s">
        <v>48</v>
      </c>
      <c r="C10" s="19">
        <v>1.8</v>
      </c>
      <c r="D10" s="19">
        <v>1.8</v>
      </c>
      <c r="E10" s="20"/>
      <c r="F10" s="20"/>
      <c r="G10" s="21"/>
      <c r="H10" s="20"/>
    </row>
    <row r="11" ht="28" customHeight="1" spans="1:8">
      <c r="A11" s="7">
        <v>2100409</v>
      </c>
      <c r="B11" s="9" t="s">
        <v>49</v>
      </c>
      <c r="C11" s="19">
        <v>40</v>
      </c>
      <c r="D11" s="19">
        <v>40</v>
      </c>
      <c r="E11" s="20"/>
      <c r="F11" s="20"/>
      <c r="G11" s="21"/>
      <c r="H11" s="20"/>
    </row>
    <row r="12" ht="28" customHeight="1" spans="1:8">
      <c r="A12" s="22">
        <v>2100410</v>
      </c>
      <c r="B12" s="23" t="s">
        <v>50</v>
      </c>
      <c r="C12" s="24">
        <v>50</v>
      </c>
      <c r="D12" s="24">
        <v>50</v>
      </c>
      <c r="E12" s="25"/>
      <c r="F12" s="25"/>
      <c r="G12" s="25"/>
      <c r="H12" s="25"/>
    </row>
    <row r="13" ht="28" customHeight="1" spans="1:8">
      <c r="A13" s="7">
        <v>2100699</v>
      </c>
      <c r="B13" s="9" t="s">
        <v>51</v>
      </c>
      <c r="C13" s="19">
        <v>47.5</v>
      </c>
      <c r="D13" s="19">
        <v>47.5</v>
      </c>
      <c r="E13" s="21"/>
      <c r="F13" s="21"/>
      <c r="G13" s="21"/>
      <c r="H13" s="21"/>
    </row>
    <row r="14" ht="28" customHeight="1" spans="1:8">
      <c r="A14" s="7">
        <v>2100501</v>
      </c>
      <c r="B14" s="9" t="s">
        <v>52</v>
      </c>
      <c r="C14" s="19">
        <v>27.6008</v>
      </c>
      <c r="D14" s="19">
        <v>27.6008</v>
      </c>
      <c r="E14" s="21"/>
      <c r="F14" s="21"/>
      <c r="G14" s="21"/>
      <c r="H14" s="21"/>
    </row>
    <row r="15" ht="28" customHeight="1" spans="1:8">
      <c r="A15" s="7">
        <v>2210201</v>
      </c>
      <c r="B15" s="9" t="s">
        <v>53</v>
      </c>
      <c r="C15" s="19">
        <v>35.9696</v>
      </c>
      <c r="D15" s="19">
        <v>35.9696</v>
      </c>
      <c r="E15" s="21"/>
      <c r="F15" s="21"/>
      <c r="G15" s="21"/>
      <c r="H15" s="21"/>
    </row>
    <row r="16" ht="28" customHeight="1" spans="1:8">
      <c r="A16" s="7">
        <v>2100716</v>
      </c>
      <c r="B16" s="9" t="s">
        <v>54</v>
      </c>
      <c r="C16" s="19">
        <v>203.74</v>
      </c>
      <c r="D16" s="19">
        <v>203.74</v>
      </c>
      <c r="E16" s="21"/>
      <c r="F16" s="21"/>
      <c r="G16" s="21"/>
      <c r="H16" s="21"/>
    </row>
    <row r="17" ht="28" customHeight="1" spans="1:8">
      <c r="A17" s="7">
        <v>2100717</v>
      </c>
      <c r="B17" s="9" t="s">
        <v>55</v>
      </c>
      <c r="C17" s="19">
        <v>286</v>
      </c>
      <c r="D17" s="19">
        <v>286</v>
      </c>
      <c r="E17" s="21"/>
      <c r="F17" s="21"/>
      <c r="G17" s="21"/>
      <c r="H17" s="21"/>
    </row>
    <row r="18" ht="28" customHeight="1" spans="1:8">
      <c r="A18" s="7">
        <v>2100799</v>
      </c>
      <c r="B18" s="9" t="s">
        <v>56</v>
      </c>
      <c r="C18" s="19">
        <v>897</v>
      </c>
      <c r="D18" s="19">
        <v>897</v>
      </c>
      <c r="E18" s="21"/>
      <c r="F18" s="21"/>
      <c r="G18" s="21"/>
      <c r="H18" s="21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984027777777778" header="0.511805555555556" footer="0.511805555555556"/>
  <pageSetup paperSize="9" orientation="landscape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workbookViewId="0">
      <selection activeCell="G7" sqref="G7"/>
    </sheetView>
  </sheetViews>
  <sheetFormatPr defaultColWidth="9" defaultRowHeight="14.25" outlineLevelCol="7"/>
  <cols>
    <col min="1" max="1" width="10.25" customWidth="1"/>
    <col min="2" max="2" width="15.375" customWidth="1"/>
    <col min="3" max="8" width="15.875" style="1" customWidth="1"/>
  </cols>
  <sheetData>
    <row r="1" ht="31.5" spans="1:8">
      <c r="A1" s="2" t="s">
        <v>101</v>
      </c>
      <c r="B1" s="2"/>
      <c r="C1" s="2"/>
      <c r="D1" s="2"/>
      <c r="E1" s="2"/>
      <c r="F1" s="2"/>
      <c r="G1" s="2"/>
      <c r="H1" s="2"/>
    </row>
    <row r="2" ht="30" customHeight="1" spans="1:7">
      <c r="A2" s="3" t="s">
        <v>36</v>
      </c>
      <c r="B2" s="3" t="s">
        <v>37</v>
      </c>
      <c r="G2" s="4" t="s">
        <v>2</v>
      </c>
    </row>
    <row r="3" ht="27.95" customHeight="1" spans="1:8">
      <c r="A3" s="5" t="s">
        <v>38</v>
      </c>
      <c r="B3" s="5"/>
      <c r="C3" s="6" t="s">
        <v>30</v>
      </c>
      <c r="D3" s="6" t="s">
        <v>39</v>
      </c>
      <c r="E3" s="6" t="s">
        <v>40</v>
      </c>
      <c r="F3" s="6" t="s">
        <v>102</v>
      </c>
      <c r="G3" s="6" t="s">
        <v>103</v>
      </c>
      <c r="H3" s="6" t="s">
        <v>104</v>
      </c>
    </row>
    <row r="4" ht="27.95" customHeight="1" spans="1:8">
      <c r="A4" s="5" t="s">
        <v>41</v>
      </c>
      <c r="B4" s="7" t="s">
        <v>42</v>
      </c>
      <c r="C4" s="6"/>
      <c r="D4" s="6"/>
      <c r="E4" s="6"/>
      <c r="F4" s="6"/>
      <c r="G4" s="6"/>
      <c r="H4" s="6"/>
    </row>
    <row r="5" ht="27.95" customHeight="1" spans="1:8">
      <c r="A5" s="5"/>
      <c r="B5" s="7" t="s">
        <v>43</v>
      </c>
      <c r="C5" s="8">
        <f>SUM(C6:C20)</f>
        <v>4026.1369</v>
      </c>
      <c r="D5" s="8">
        <f>SUM(D6:D20)</f>
        <v>478.9169</v>
      </c>
      <c r="E5" s="8">
        <f>SUM(E6:E20)</f>
        <v>3547.22</v>
      </c>
      <c r="F5" s="6"/>
      <c r="G5" s="6"/>
      <c r="H5" s="6"/>
    </row>
    <row r="6" ht="27" customHeight="1" spans="1:8">
      <c r="A6" s="5">
        <v>2100101</v>
      </c>
      <c r="B6" s="9" t="s">
        <v>44</v>
      </c>
      <c r="C6" s="10">
        <f t="shared" ref="C6:C18" si="0">SUM(D6:E6)</f>
        <v>211.6065</v>
      </c>
      <c r="D6" s="10">
        <v>211.6065</v>
      </c>
      <c r="E6" s="10"/>
      <c r="F6" s="11"/>
      <c r="G6" s="11"/>
      <c r="H6" s="11"/>
    </row>
    <row r="7" ht="27" customHeight="1" spans="1:8">
      <c r="A7" s="5">
        <v>2100102</v>
      </c>
      <c r="B7" s="9" t="s">
        <v>45</v>
      </c>
      <c r="C7" s="10">
        <f t="shared" si="0"/>
        <v>89.92</v>
      </c>
      <c r="D7" s="10"/>
      <c r="E7" s="10">
        <v>89.92</v>
      </c>
      <c r="F7" s="11"/>
      <c r="G7" s="11"/>
      <c r="H7" s="11"/>
    </row>
    <row r="8" ht="27" customHeight="1" spans="1:8">
      <c r="A8" s="5">
        <v>2100201</v>
      </c>
      <c r="B8" s="9" t="s">
        <v>46</v>
      </c>
      <c r="C8" s="10">
        <f t="shared" si="0"/>
        <v>90</v>
      </c>
      <c r="D8" s="10"/>
      <c r="E8" s="10">
        <v>90</v>
      </c>
      <c r="F8" s="11"/>
      <c r="G8" s="11"/>
      <c r="H8" s="11"/>
    </row>
    <row r="9" ht="27" customHeight="1" spans="1:8">
      <c r="A9" s="5">
        <v>2100408</v>
      </c>
      <c r="B9" s="9" t="s">
        <v>47</v>
      </c>
      <c r="C9" s="10">
        <f t="shared" si="0"/>
        <v>2045</v>
      </c>
      <c r="D9" s="10"/>
      <c r="E9" s="10">
        <v>2045</v>
      </c>
      <c r="F9" s="11"/>
      <c r="G9" s="11"/>
      <c r="H9" s="11"/>
    </row>
    <row r="10" ht="27" customHeight="1" spans="1:8">
      <c r="A10" s="7">
        <v>2109901</v>
      </c>
      <c r="B10" s="9" t="s">
        <v>48</v>
      </c>
      <c r="C10" s="10">
        <f t="shared" si="0"/>
        <v>1.8</v>
      </c>
      <c r="D10" s="10"/>
      <c r="E10" s="10">
        <v>1.8</v>
      </c>
      <c r="F10" s="11"/>
      <c r="G10" s="11"/>
      <c r="H10" s="11"/>
    </row>
    <row r="11" ht="27" customHeight="1" spans="1:8">
      <c r="A11" s="7">
        <v>2100409</v>
      </c>
      <c r="B11" s="9" t="s">
        <v>49</v>
      </c>
      <c r="C11" s="10">
        <f t="shared" si="0"/>
        <v>40</v>
      </c>
      <c r="D11" s="10"/>
      <c r="E11" s="10">
        <v>40</v>
      </c>
      <c r="F11" s="11"/>
      <c r="G11" s="11"/>
      <c r="H11" s="11"/>
    </row>
    <row r="12" ht="27" customHeight="1" spans="1:8">
      <c r="A12" s="7">
        <v>2100410</v>
      </c>
      <c r="B12" s="9" t="s">
        <v>50</v>
      </c>
      <c r="C12" s="10">
        <f t="shared" si="0"/>
        <v>50</v>
      </c>
      <c r="D12" s="10"/>
      <c r="E12" s="10">
        <v>50</v>
      </c>
      <c r="F12" s="11"/>
      <c r="G12" s="11"/>
      <c r="H12" s="11"/>
    </row>
    <row r="13" ht="27" customHeight="1" spans="1:8">
      <c r="A13" s="7">
        <v>2100699</v>
      </c>
      <c r="B13" s="9" t="s">
        <v>51</v>
      </c>
      <c r="C13" s="10">
        <f t="shared" si="0"/>
        <v>47.5</v>
      </c>
      <c r="D13" s="10"/>
      <c r="E13" s="10">
        <v>47.5</v>
      </c>
      <c r="F13" s="11"/>
      <c r="G13" s="11"/>
      <c r="H13" s="11"/>
    </row>
    <row r="14" ht="27" customHeight="1" spans="1:8">
      <c r="A14" s="7">
        <v>2100501</v>
      </c>
      <c r="B14" s="9" t="s">
        <v>52</v>
      </c>
      <c r="C14" s="10">
        <f t="shared" si="0"/>
        <v>27.6008</v>
      </c>
      <c r="D14" s="10">
        <f>13.616+13.9848</f>
        <v>27.6008</v>
      </c>
      <c r="E14" s="10"/>
      <c r="F14" s="11"/>
      <c r="G14" s="11"/>
      <c r="H14" s="11"/>
    </row>
    <row r="15" ht="27" customHeight="1" spans="1:8">
      <c r="A15" s="7">
        <v>2210201</v>
      </c>
      <c r="B15" s="9" t="s">
        <v>53</v>
      </c>
      <c r="C15" s="10">
        <f t="shared" si="0"/>
        <v>35.9696</v>
      </c>
      <c r="D15" s="10">
        <f>17.9833+17.9863</f>
        <v>35.9696</v>
      </c>
      <c r="E15" s="10"/>
      <c r="F15" s="12"/>
      <c r="G15" s="12"/>
      <c r="H15" s="12"/>
    </row>
    <row r="16" ht="27" customHeight="1" spans="1:8">
      <c r="A16" s="7">
        <v>2100716</v>
      </c>
      <c r="B16" s="9" t="s">
        <v>54</v>
      </c>
      <c r="C16" s="10">
        <f t="shared" si="0"/>
        <v>203.74</v>
      </c>
      <c r="D16" s="10">
        <f>195.7111+40-13.9848-17.9863</f>
        <v>203.74</v>
      </c>
      <c r="E16" s="13"/>
      <c r="F16" s="11"/>
      <c r="G16" s="11"/>
      <c r="H16" s="11"/>
    </row>
    <row r="17" ht="27" customHeight="1" spans="1:8">
      <c r="A17" s="7">
        <v>2100717</v>
      </c>
      <c r="B17" s="9" t="s">
        <v>55</v>
      </c>
      <c r="C17" s="10">
        <f t="shared" si="0"/>
        <v>286</v>
      </c>
      <c r="D17" s="10"/>
      <c r="E17" s="13">
        <f>132+34+120</f>
        <v>286</v>
      </c>
      <c r="F17" s="11"/>
      <c r="G17" s="11"/>
      <c r="H17" s="11"/>
    </row>
    <row r="18" ht="27" customHeight="1" spans="1:8">
      <c r="A18" s="7">
        <v>2100799</v>
      </c>
      <c r="B18" s="9" t="s">
        <v>56</v>
      </c>
      <c r="C18" s="10">
        <f t="shared" si="0"/>
        <v>897</v>
      </c>
      <c r="D18" s="10"/>
      <c r="E18" s="13">
        <v>897</v>
      </c>
      <c r="F18" s="11"/>
      <c r="G18" s="11"/>
      <c r="H18" s="11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0.747916666666667" bottom="0.313888888888889" header="0.511805555555556" footer="0.275"/>
  <pageSetup paperSize="9" orientation="landscape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2016-01-07T01:27:00Z</dcterms:created>
  <cp:lastPrinted>2016-09-02T01:19:00Z</cp:lastPrinted>
  <dcterms:modified xsi:type="dcterms:W3CDTF">2016-09-09T07:24:02Z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2052-10.1.0.5876</vt:lpwstr>
  </property>
</Properties>
</file>