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80" firstSheet="9" activeTab="25"/>
  </bookViews>
  <sheets>
    <sheet name="目录" sheetId="42" r:id="rId1"/>
    <sheet name="附件1" sheetId="3" r:id="rId2"/>
    <sheet name="附件2" sheetId="39" r:id="rId3"/>
    <sheet name="附件3" sheetId="62" r:id="rId4"/>
    <sheet name="附件4" sheetId="41" r:id="rId5"/>
    <sheet name="附件5 " sheetId="35" r:id="rId6"/>
    <sheet name="附件6" sheetId="63" r:id="rId7"/>
    <sheet name="附件6-1" sheetId="48" r:id="rId8"/>
    <sheet name="附件7" sheetId="40" r:id="rId9"/>
    <sheet name="附件8" sheetId="57" r:id="rId10"/>
    <sheet name="附件9" sheetId="58" r:id="rId11"/>
    <sheet name="附件9-1" sheetId="59" r:id="rId12"/>
    <sheet name="附件10" sheetId="60" r:id="rId13"/>
    <sheet name="附件10-1" sheetId="47" r:id="rId14"/>
    <sheet name="附件11" sheetId="53" r:id="rId15"/>
    <sheet name="附件12 " sheetId="54" r:id="rId16"/>
    <sheet name="附件12-1" sheetId="56" r:id="rId17"/>
    <sheet name="附件13 " sheetId="55" r:id="rId18"/>
    <sheet name="附件13-1 " sheetId="46" r:id="rId19"/>
    <sheet name="附件14" sheetId="44" r:id="rId20"/>
    <sheet name="附件15" sheetId="45" r:id="rId21"/>
    <sheet name="附件16" sheetId="64" r:id="rId22"/>
    <sheet name="附件17" sheetId="65" r:id="rId23"/>
    <sheet name="附件18" sheetId="66" r:id="rId24"/>
    <sheet name="附件19" sheetId="67" r:id="rId25"/>
    <sheet name="附件20" sheetId="68" r:id="rId26"/>
  </sheets>
  <definedNames>
    <definedName name="_xlnm._FilterDatabase" localSheetId="3" hidden="1">附件3!$A$4:$D$321</definedName>
    <definedName name="_xlnm._FilterDatabase" localSheetId="2" hidden="1">附件2!$A$1:$D$321</definedName>
    <definedName name="_xlnm.Print_Titles" localSheetId="2">附件2!$2:$4</definedName>
    <definedName name="_xlnm._FilterDatabase" localSheetId="8" hidden="1">附件7!$A$1:$D$51</definedName>
    <definedName name="_xlnm.Print_Titles" localSheetId="8">附件7!$1:$4</definedName>
    <definedName name="_xlnm._FilterDatabase" localSheetId="4" hidden="1">附件4!#REF!</definedName>
    <definedName name="_xlnm.Print_Titles" localSheetId="4">附件4!$2:$5</definedName>
    <definedName name="_xlnm.Print_Titles" localSheetId="3">附件3!$2:$4</definedName>
  </definedNames>
  <calcPr calcId="144525"/>
</workbook>
</file>

<file path=xl/sharedStrings.xml><?xml version="1.0" encoding="utf-8"?>
<sst xmlns="http://schemas.openxmlformats.org/spreadsheetml/2006/main" count="2460" uniqueCount="1258">
  <si>
    <t>目  录</t>
  </si>
  <si>
    <t>附件1：</t>
  </si>
  <si>
    <t>2025年天心区地方一般公共预算收入预算表</t>
  </si>
  <si>
    <t>附件2：</t>
  </si>
  <si>
    <t>2025年天心区一般公共预算支出预算表</t>
  </si>
  <si>
    <t>附件3：</t>
  </si>
  <si>
    <t>2025年天心区一般公共预算本级支出预算表</t>
  </si>
  <si>
    <t>附件4：</t>
  </si>
  <si>
    <t>2025年天心区一般公共预算本级基本支出预算表</t>
  </si>
  <si>
    <t>附件5：</t>
  </si>
  <si>
    <t>2025年天心区一般公共预算税收返还和转移支付情况表</t>
  </si>
  <si>
    <t>附件6：</t>
  </si>
  <si>
    <t>2025年天心区一般公共预算转移支付预算项目情况表</t>
  </si>
  <si>
    <t>附件6-1：</t>
  </si>
  <si>
    <t>2025年天心区一般公共预算专项转移支付分地区、分项目预算明细表</t>
  </si>
  <si>
    <t>附件7：</t>
  </si>
  <si>
    <t>2025年天心区政府支出经济分类科目预算表</t>
  </si>
  <si>
    <t>附件8：</t>
  </si>
  <si>
    <t>2025年天心区政府性基金预算收入表</t>
  </si>
  <si>
    <t>附件9：</t>
  </si>
  <si>
    <t>2025年天心区政府性基金预算支出表</t>
  </si>
  <si>
    <r>
      <rPr>
        <sz val="12"/>
        <rFont val="仿宋_GB2312"/>
        <charset val="134"/>
      </rPr>
      <t>附件9</t>
    </r>
    <r>
      <rPr>
        <sz val="12"/>
        <rFont val="仿宋_GB2312"/>
        <charset val="134"/>
      </rPr>
      <t>-1</t>
    </r>
    <r>
      <rPr>
        <sz val="12"/>
        <rFont val="仿宋_GB2312"/>
        <charset val="134"/>
      </rPr>
      <t>：</t>
    </r>
  </si>
  <si>
    <t>2025年天心区政府性基金预算本级支出表</t>
  </si>
  <si>
    <t>附件10：</t>
  </si>
  <si>
    <t>2025年天心区政府性基金预算转移支付表</t>
  </si>
  <si>
    <t>附件10-1：</t>
  </si>
  <si>
    <t>2025年天心区政府性基金预算专项转移支付分地区、分项目预算明细表</t>
  </si>
  <si>
    <t>附件11：</t>
  </si>
  <si>
    <t>2025年天心区国有资本经营预算收入表</t>
  </si>
  <si>
    <t>附件12：</t>
  </si>
  <si>
    <t>2025年天心区国有资本经营预算支出表</t>
  </si>
  <si>
    <t>附件12-1：</t>
  </si>
  <si>
    <t>2025年天心区国有资本经营预算本级支出表</t>
  </si>
  <si>
    <t>附件13：</t>
  </si>
  <si>
    <t>2025年天心区国有资本经营预算转移支付表</t>
  </si>
  <si>
    <t>附件13-1：</t>
  </si>
  <si>
    <t>2025年天心区国有资本经营预算专项转移支付分地区、分项目预算明细表</t>
  </si>
  <si>
    <t>附件14：</t>
  </si>
  <si>
    <t>2025年天心区社会保险基金预算收入表</t>
  </si>
  <si>
    <t>附件15：</t>
  </si>
  <si>
    <t>2025年天心区社会保险基金预算支出表</t>
  </si>
  <si>
    <t>附件16：</t>
  </si>
  <si>
    <t>2025年天心区政府一般债务限额及余额情况表</t>
  </si>
  <si>
    <t>附件17：</t>
  </si>
  <si>
    <t>2025年天心区政府专项债务限额和余额情况表</t>
  </si>
  <si>
    <t>附件18：</t>
  </si>
  <si>
    <t>2024年天心区地方政府债务发行及还本付息情况表</t>
  </si>
  <si>
    <t>附件19：</t>
  </si>
  <si>
    <t>2024年天心区地方政府债务限额及余额表</t>
  </si>
  <si>
    <t>附件20：</t>
  </si>
  <si>
    <t>2025年天心区政府债券发行及还本付息情况预算表</t>
  </si>
  <si>
    <t>单位：万元</t>
  </si>
  <si>
    <t>收入科目</t>
  </si>
  <si>
    <t>预算数</t>
  </si>
  <si>
    <t>备注</t>
  </si>
  <si>
    <t>一、税收收入</t>
  </si>
  <si>
    <t xml:space="preserve">    增值税</t>
  </si>
  <si>
    <t xml:space="preserve">    企业所得税</t>
  </si>
  <si>
    <t xml:space="preserve">    个人所得税</t>
  </si>
  <si>
    <t xml:space="preserve">    房产税</t>
  </si>
  <si>
    <t xml:space="preserve">    印花税</t>
  </si>
  <si>
    <t xml:space="preserve">    土地增值税</t>
  </si>
  <si>
    <t xml:space="preserve">    耕地占用税</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</si>
  <si>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</si>
  <si>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</si>
  <si>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</si>
  <si>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</si>
  <si>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</si>
  <si>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</si>
  <si>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其他收入</t>
  </si>
  <si>
    <t>合     计</t>
  </si>
  <si>
    <t>科目代码</t>
  </si>
  <si>
    <t>科目名称</t>
  </si>
  <si>
    <t>金额</t>
  </si>
  <si>
    <t>201</t>
  </si>
  <si>
    <t>一般公共服务支出</t>
  </si>
  <si>
    <t xml:space="preserve">  20101</t>
  </si>
  <si>
    <t xml:space="preserve">  人大事务</t>
  </si>
  <si>
    <t xml:space="preserve">   2010101</t>
  </si>
  <si>
    <t xml:space="preserve">   行政运行</t>
  </si>
  <si>
    <t xml:space="preserve">   2010102</t>
  </si>
  <si>
    <t xml:space="preserve">   一般行政管理事务</t>
  </si>
  <si>
    <t xml:space="preserve">  20102</t>
  </si>
  <si>
    <t xml:space="preserve">  政协事务</t>
  </si>
  <si>
    <t xml:space="preserve">   2010201</t>
  </si>
  <si>
    <t xml:space="preserve">   2010202</t>
  </si>
  <si>
    <t xml:space="preserve">   2010204</t>
  </si>
  <si>
    <t xml:space="preserve">   政协会议</t>
  </si>
  <si>
    <t xml:space="preserve">  20103</t>
  </si>
  <si>
    <t xml:space="preserve">  政府办公厅（室）及相关机构事务</t>
  </si>
  <si>
    <t xml:space="preserve">   2010301</t>
  </si>
  <si>
    <t xml:space="preserve">   2010302</t>
  </si>
  <si>
    <t xml:space="preserve">   2010303</t>
  </si>
  <si>
    <t xml:space="preserve">   机关服务</t>
  </si>
  <si>
    <t xml:space="preserve">   2010305</t>
  </si>
  <si>
    <t xml:space="preserve">   专项业务及机关事务管理</t>
  </si>
  <si>
    <t xml:space="preserve">   2010306</t>
  </si>
  <si>
    <t xml:space="preserve">   政务公开审批</t>
  </si>
  <si>
    <t xml:space="preserve">   2010350</t>
  </si>
  <si>
    <t xml:space="preserve">   事业运行</t>
  </si>
  <si>
    <t xml:space="preserve">   2010399</t>
  </si>
  <si>
    <t xml:space="preserve">   其他政府办公厅（室）及相关机构事务支出</t>
  </si>
  <si>
    <t xml:space="preserve">  20104</t>
  </si>
  <si>
    <t xml:space="preserve">  发展与改革事务</t>
  </si>
  <si>
    <t xml:space="preserve">   2010401</t>
  </si>
  <si>
    <t xml:space="preserve">   2010402</t>
  </si>
  <si>
    <t xml:space="preserve">   2010450</t>
  </si>
  <si>
    <t xml:space="preserve">  20105</t>
  </si>
  <si>
    <t xml:space="preserve">  统计信息事务</t>
  </si>
  <si>
    <t xml:space="preserve">   2010501</t>
  </si>
  <si>
    <t xml:space="preserve">   2010502</t>
  </si>
  <si>
    <t xml:space="preserve">   2010505</t>
  </si>
  <si>
    <t xml:space="preserve">   专项统计业务</t>
  </si>
  <si>
    <t xml:space="preserve">   2010507</t>
  </si>
  <si>
    <t xml:space="preserve">   专项普查活动</t>
  </si>
  <si>
    <t xml:space="preserve">   2010508</t>
  </si>
  <si>
    <t xml:space="preserve">   统计抽样调查</t>
  </si>
  <si>
    <t xml:space="preserve">  20106</t>
  </si>
  <si>
    <t xml:space="preserve">  财政事务</t>
  </si>
  <si>
    <t xml:space="preserve">   2010601</t>
  </si>
  <si>
    <t xml:space="preserve">   2010602</t>
  </si>
  <si>
    <t xml:space="preserve">   2010607</t>
  </si>
  <si>
    <t xml:space="preserve">   信息化建设</t>
  </si>
  <si>
    <t xml:space="preserve">   2010699</t>
  </si>
  <si>
    <t xml:space="preserve">   其他财政事务支出</t>
  </si>
  <si>
    <t xml:space="preserve">  20108</t>
  </si>
  <si>
    <t xml:space="preserve">  审计事务</t>
  </si>
  <si>
    <t xml:space="preserve">   2010801</t>
  </si>
  <si>
    <t xml:space="preserve">   2010804</t>
  </si>
  <si>
    <t xml:space="preserve">   审计业务</t>
  </si>
  <si>
    <t xml:space="preserve">  20111</t>
  </si>
  <si>
    <t xml:space="preserve">  纪检监察事务</t>
  </si>
  <si>
    <t xml:space="preserve">   2011101</t>
  </si>
  <si>
    <t xml:space="preserve">   2011102</t>
  </si>
  <si>
    <t xml:space="preserve">   2011104</t>
  </si>
  <si>
    <t xml:space="preserve">   大案要案查处</t>
  </si>
  <si>
    <t xml:space="preserve">   2011105</t>
  </si>
  <si>
    <t xml:space="preserve">   派驻派出机构</t>
  </si>
  <si>
    <t xml:space="preserve">   2011106</t>
  </si>
  <si>
    <t xml:space="preserve">   巡视工作</t>
  </si>
  <si>
    <t xml:space="preserve">   2011199</t>
  </si>
  <si>
    <t xml:space="preserve">   其他纪检监察事务支出</t>
  </si>
  <si>
    <t xml:space="preserve">  20113</t>
  </si>
  <si>
    <t xml:space="preserve">  商贸事务</t>
  </si>
  <si>
    <t xml:space="preserve">   2011301</t>
  </si>
  <si>
    <t xml:space="preserve">   2011302</t>
  </si>
  <si>
    <t xml:space="preserve">   2011350</t>
  </si>
  <si>
    <t xml:space="preserve">   2011399</t>
  </si>
  <si>
    <t xml:space="preserve">   其他商贸事务支出</t>
  </si>
  <si>
    <t xml:space="preserve">  20126</t>
  </si>
  <si>
    <t xml:space="preserve">  档案事务</t>
  </si>
  <si>
    <t xml:space="preserve">   2012601</t>
  </si>
  <si>
    <t xml:space="preserve">   2012602</t>
  </si>
  <si>
    <t xml:space="preserve">  20128</t>
  </si>
  <si>
    <t xml:space="preserve">  民主党派及工商联事务</t>
  </si>
  <si>
    <t xml:space="preserve">   2012801</t>
  </si>
  <si>
    <t xml:space="preserve">   2012802</t>
  </si>
  <si>
    <t xml:space="preserve">  20129</t>
  </si>
  <si>
    <t xml:space="preserve">  群众团体事务</t>
  </si>
  <si>
    <t xml:space="preserve">   2012901</t>
  </si>
  <si>
    <t xml:space="preserve">   2012902</t>
  </si>
  <si>
    <t xml:space="preserve">   2012906</t>
  </si>
  <si>
    <t xml:space="preserve">   工会事务</t>
  </si>
  <si>
    <t xml:space="preserve">   2012999</t>
  </si>
  <si>
    <t xml:space="preserve">   其他群众团体事务支出</t>
  </si>
  <si>
    <t xml:space="preserve">  20131</t>
  </si>
  <si>
    <t xml:space="preserve">  党委办公厅（室）及相关机构事务</t>
  </si>
  <si>
    <t xml:space="preserve">   2013101</t>
  </si>
  <si>
    <t xml:space="preserve">   2013102</t>
  </si>
  <si>
    <t xml:space="preserve">   2013150</t>
  </si>
  <si>
    <t xml:space="preserve">  20132</t>
  </si>
  <si>
    <t xml:space="preserve">  组织事务</t>
  </si>
  <si>
    <t xml:space="preserve">   2013201</t>
  </si>
  <si>
    <t xml:space="preserve">   2013202</t>
  </si>
  <si>
    <t xml:space="preserve">  20133</t>
  </si>
  <si>
    <t xml:space="preserve">  宣传事务</t>
  </si>
  <si>
    <t xml:space="preserve">   2013301</t>
  </si>
  <si>
    <t xml:space="preserve">   2013302</t>
  </si>
  <si>
    <t xml:space="preserve">  20134</t>
  </si>
  <si>
    <t xml:space="preserve">  统战事务</t>
  </si>
  <si>
    <t xml:space="preserve">   2013401</t>
  </si>
  <si>
    <t xml:space="preserve">   2013402</t>
  </si>
  <si>
    <t xml:space="preserve">  20137</t>
  </si>
  <si>
    <t xml:space="preserve">  网信事务</t>
  </si>
  <si>
    <t xml:space="preserve">   2013701</t>
  </si>
  <si>
    <t xml:space="preserve">   2013702</t>
  </si>
  <si>
    <t xml:space="preserve">   2013799</t>
  </si>
  <si>
    <t xml:space="preserve">   其他网信事务支出</t>
  </si>
  <si>
    <t xml:space="preserve">  20138</t>
  </si>
  <si>
    <t xml:space="preserve">  市场监督管理事务</t>
  </si>
  <si>
    <t xml:space="preserve">   2013801</t>
  </si>
  <si>
    <t xml:space="preserve">   2013802</t>
  </si>
  <si>
    <t xml:space="preserve">   2013816</t>
  </si>
  <si>
    <t xml:space="preserve">   食品安全监管</t>
  </si>
  <si>
    <t xml:space="preserve">  20139</t>
  </si>
  <si>
    <t xml:space="preserve">  社会工作事务</t>
  </si>
  <si>
    <t xml:space="preserve">   2013901</t>
  </si>
  <si>
    <t xml:space="preserve">   2013902</t>
  </si>
  <si>
    <t xml:space="preserve">   2013904</t>
  </si>
  <si>
    <t xml:space="preserve">   专项事务</t>
  </si>
  <si>
    <t xml:space="preserve">  20140</t>
  </si>
  <si>
    <t xml:space="preserve">  信访事务</t>
  </si>
  <si>
    <t xml:space="preserve">   2014001</t>
  </si>
  <si>
    <t xml:space="preserve">   2014002</t>
  </si>
  <si>
    <t xml:space="preserve">   2014003</t>
  </si>
  <si>
    <t xml:space="preserve">   2014004</t>
  </si>
  <si>
    <t xml:space="preserve">   信访业务</t>
  </si>
  <si>
    <t xml:space="preserve">  20141</t>
  </si>
  <si>
    <t xml:space="preserve">  数据事务</t>
  </si>
  <si>
    <t>203</t>
  </si>
  <si>
    <t>国防支出</t>
  </si>
  <si>
    <t xml:space="preserve">  20399</t>
  </si>
  <si>
    <t xml:space="preserve">  其他国防支出</t>
  </si>
  <si>
    <t xml:space="preserve">   2039999</t>
  </si>
  <si>
    <t xml:space="preserve">   其他国防支出</t>
  </si>
  <si>
    <t>204</t>
  </si>
  <si>
    <t>公共安全支出</t>
  </si>
  <si>
    <t xml:space="preserve">  20402</t>
  </si>
  <si>
    <t xml:space="preserve">  公安</t>
  </si>
  <si>
    <t xml:space="preserve">   2040202</t>
  </si>
  <si>
    <t xml:space="preserve">   2040221</t>
  </si>
  <si>
    <t xml:space="preserve">   特别业务</t>
  </si>
  <si>
    <t xml:space="preserve">  20404</t>
  </si>
  <si>
    <t xml:space="preserve">  检察</t>
  </si>
  <si>
    <t xml:space="preserve">   2040401</t>
  </si>
  <si>
    <t xml:space="preserve">  20405</t>
  </si>
  <si>
    <t xml:space="preserve">  法院</t>
  </si>
  <si>
    <t xml:space="preserve">   2040501</t>
  </si>
  <si>
    <t xml:space="preserve">  20406</t>
  </si>
  <si>
    <t xml:space="preserve">  司法</t>
  </si>
  <si>
    <t xml:space="preserve">   2040601</t>
  </si>
  <si>
    <t xml:space="preserve">   2040602</t>
  </si>
  <si>
    <t xml:space="preserve">   2040604</t>
  </si>
  <si>
    <t xml:space="preserve">   基层司法业务</t>
  </si>
  <si>
    <t xml:space="preserve">   2040605</t>
  </si>
  <si>
    <t xml:space="preserve">   普法宣传</t>
  </si>
  <si>
    <t xml:space="preserve">   2040607</t>
  </si>
  <si>
    <t xml:space="preserve">   公共法律服务</t>
  </si>
  <si>
    <t xml:space="preserve">  20499</t>
  </si>
  <si>
    <t xml:space="preserve">  其他公共安全支出</t>
  </si>
  <si>
    <t xml:space="preserve">   2049999</t>
  </si>
  <si>
    <t xml:space="preserve">   其他公共安全支出</t>
  </si>
  <si>
    <t>205</t>
  </si>
  <si>
    <t>教育支出</t>
  </si>
  <si>
    <t xml:space="preserve">  20501</t>
  </si>
  <si>
    <t xml:space="preserve">  教育管理事务</t>
  </si>
  <si>
    <t xml:space="preserve">   2050101</t>
  </si>
  <si>
    <t xml:space="preserve">   2050102</t>
  </si>
  <si>
    <t xml:space="preserve">  20502</t>
  </si>
  <si>
    <t xml:space="preserve">  普通教育</t>
  </si>
  <si>
    <t xml:space="preserve">   2050201</t>
  </si>
  <si>
    <t xml:space="preserve">   学前教育</t>
  </si>
  <si>
    <t xml:space="preserve">   2050202</t>
  </si>
  <si>
    <t xml:space="preserve">   小学教育</t>
  </si>
  <si>
    <t xml:space="preserve">   2050203</t>
  </si>
  <si>
    <t xml:space="preserve">   初中教育</t>
  </si>
  <si>
    <t xml:space="preserve">   2050204</t>
  </si>
  <si>
    <t xml:space="preserve">   高中教育</t>
  </si>
  <si>
    <t xml:space="preserve">   2050299</t>
  </si>
  <si>
    <t xml:space="preserve">   其他普通教育支出</t>
  </si>
  <si>
    <t xml:space="preserve">  20508</t>
  </si>
  <si>
    <t xml:space="preserve">  进修及培训</t>
  </si>
  <si>
    <t xml:space="preserve">   2050802</t>
  </si>
  <si>
    <t xml:space="preserve">   干部教育</t>
  </si>
  <si>
    <t xml:space="preserve">   2050803</t>
  </si>
  <si>
    <t xml:space="preserve">   培训支出</t>
  </si>
  <si>
    <t xml:space="preserve">  20509</t>
  </si>
  <si>
    <t xml:space="preserve">  教育费附加安排的支出</t>
  </si>
  <si>
    <t xml:space="preserve">   2050999</t>
  </si>
  <si>
    <t xml:space="preserve">   其他教育费附加安排的支出</t>
  </si>
  <si>
    <t>206</t>
  </si>
  <si>
    <t>科学技术支出</t>
  </si>
  <si>
    <t xml:space="preserve">  20601</t>
  </si>
  <si>
    <t xml:space="preserve">  科学技术管理事务</t>
  </si>
  <si>
    <t xml:space="preserve">   2060101</t>
  </si>
  <si>
    <t xml:space="preserve">   2060102</t>
  </si>
  <si>
    <t xml:space="preserve">  20604</t>
  </si>
  <si>
    <t xml:space="preserve">  技术研究与开发</t>
  </si>
  <si>
    <t xml:space="preserve">   2060404</t>
  </si>
  <si>
    <t xml:space="preserve">   科技成果转化与扩散</t>
  </si>
  <si>
    <t xml:space="preserve">  20699</t>
  </si>
  <si>
    <t xml:space="preserve">  其他科学技术支出</t>
  </si>
  <si>
    <t xml:space="preserve">   2069999</t>
  </si>
  <si>
    <t xml:space="preserve">   其他科学技术支出</t>
  </si>
  <si>
    <t>207</t>
  </si>
  <si>
    <t>文化旅游体育与传媒支出</t>
  </si>
  <si>
    <t xml:space="preserve">  20701</t>
  </si>
  <si>
    <t xml:space="preserve">  文化和旅游</t>
  </si>
  <si>
    <t xml:space="preserve">   2070101</t>
  </si>
  <si>
    <t xml:space="preserve">   2070102</t>
  </si>
  <si>
    <t xml:space="preserve">   2070104</t>
  </si>
  <si>
    <t xml:space="preserve">   图书馆</t>
  </si>
  <si>
    <t xml:space="preserve">   2070109</t>
  </si>
  <si>
    <t xml:space="preserve">   群众文化</t>
  </si>
  <si>
    <t xml:space="preserve">   2070112</t>
  </si>
  <si>
    <t xml:space="preserve">   文化和旅游市场管理</t>
  </si>
  <si>
    <t xml:space="preserve">   2070199</t>
  </si>
  <si>
    <t xml:space="preserve">   其他文化和旅游支出</t>
  </si>
  <si>
    <t xml:space="preserve">  20702</t>
  </si>
  <si>
    <t xml:space="preserve">  文物</t>
  </si>
  <si>
    <t xml:space="preserve">   2070204</t>
  </si>
  <si>
    <t xml:space="preserve">   文物保护</t>
  </si>
  <si>
    <t xml:space="preserve">  20703</t>
  </si>
  <si>
    <t xml:space="preserve">  体育</t>
  </si>
  <si>
    <t xml:space="preserve">   2070308</t>
  </si>
  <si>
    <t xml:space="preserve">   群众体育</t>
  </si>
  <si>
    <t xml:space="preserve">  20799</t>
  </si>
  <si>
    <t xml:space="preserve">  其他文化旅游体育与传媒支出</t>
  </si>
  <si>
    <t xml:space="preserve">   2079999</t>
  </si>
  <si>
    <t xml:space="preserve">   其他文化旅游体育与传媒支出</t>
  </si>
  <si>
    <t>208</t>
  </si>
  <si>
    <t>社会保障和就业支出</t>
  </si>
  <si>
    <t xml:space="preserve">  20801</t>
  </si>
  <si>
    <t xml:space="preserve">  人力资源和社会保障管理事务</t>
  </si>
  <si>
    <t xml:space="preserve">   2080101</t>
  </si>
  <si>
    <t xml:space="preserve">   2080102</t>
  </si>
  <si>
    <t xml:space="preserve">  20802</t>
  </si>
  <si>
    <t xml:space="preserve">  民政管理事务</t>
  </si>
  <si>
    <t xml:space="preserve">   2080201</t>
  </si>
  <si>
    <t xml:space="preserve">   2080202</t>
  </si>
  <si>
    <t xml:space="preserve">   2080209</t>
  </si>
  <si>
    <t xml:space="preserve">   老龄事务</t>
  </si>
  <si>
    <t xml:space="preserve">   2080299</t>
  </si>
  <si>
    <t xml:space="preserve">   其他民政管理事务支出</t>
  </si>
  <si>
    <t xml:space="preserve">  20805</t>
  </si>
  <si>
    <t xml:space="preserve">  行政事业单位养老支出</t>
  </si>
  <si>
    <t xml:space="preserve">   2080501</t>
  </si>
  <si>
    <t xml:space="preserve">   行政单位离退休</t>
  </si>
  <si>
    <t xml:space="preserve">   2080503</t>
  </si>
  <si>
    <t xml:space="preserve">   离退休人员管理机构</t>
  </si>
  <si>
    <t xml:space="preserve">   2080505</t>
  </si>
  <si>
    <t xml:space="preserve">   机关事业单位基本养老保险缴费支出</t>
  </si>
  <si>
    <t xml:space="preserve">   2080506</t>
  </si>
  <si>
    <t xml:space="preserve">   机关事业单位职业年金缴费支出</t>
  </si>
  <si>
    <t xml:space="preserve">   2080507</t>
  </si>
  <si>
    <t xml:space="preserve">   对机关事业单位基本养老保险基金的补助</t>
  </si>
  <si>
    <t xml:space="preserve">   2080508</t>
  </si>
  <si>
    <t xml:space="preserve">   对机关事业单位职业年金的补助</t>
  </si>
  <si>
    <t xml:space="preserve">  20807</t>
  </si>
  <si>
    <t xml:space="preserve">  就业补助</t>
  </si>
  <si>
    <t xml:space="preserve">   2080799</t>
  </si>
  <si>
    <t xml:space="preserve">   其他就业补助支出</t>
  </si>
  <si>
    <t xml:space="preserve">  20808</t>
  </si>
  <si>
    <t xml:space="preserve">  抚恤</t>
  </si>
  <si>
    <t xml:space="preserve">   2080805</t>
  </si>
  <si>
    <t xml:space="preserve">   义务兵优待</t>
  </si>
  <si>
    <t xml:space="preserve">   2080899</t>
  </si>
  <si>
    <t xml:space="preserve">   其他优抚支出</t>
  </si>
  <si>
    <t xml:space="preserve">  20809</t>
  </si>
  <si>
    <t xml:space="preserve">  退役安置</t>
  </si>
  <si>
    <t xml:space="preserve">   2080999</t>
  </si>
  <si>
    <t xml:space="preserve">   其他退役安置支出</t>
  </si>
  <si>
    <t xml:space="preserve">  20810</t>
  </si>
  <si>
    <t xml:space="preserve">  社会福利</t>
  </si>
  <si>
    <t xml:space="preserve">   2081001</t>
  </si>
  <si>
    <t xml:space="preserve">   儿童福利</t>
  </si>
  <si>
    <t xml:space="preserve">   2081002</t>
  </si>
  <si>
    <t xml:space="preserve">   老年福利</t>
  </si>
  <si>
    <t xml:space="preserve">   2081004</t>
  </si>
  <si>
    <t xml:space="preserve">   殡葬</t>
  </si>
  <si>
    <t xml:space="preserve">   2081099</t>
  </si>
  <si>
    <t xml:space="preserve">   其他社会福利支出</t>
  </si>
  <si>
    <t xml:space="preserve">  20811</t>
  </si>
  <si>
    <t xml:space="preserve">  残疾人事业</t>
  </si>
  <si>
    <t xml:space="preserve">   2081101</t>
  </si>
  <si>
    <t xml:space="preserve">   2081102</t>
  </si>
  <si>
    <t xml:space="preserve">   2081104</t>
  </si>
  <si>
    <t xml:space="preserve">   残疾人康复</t>
  </si>
  <si>
    <t xml:space="preserve">   2081105</t>
  </si>
  <si>
    <t xml:space="preserve">   残疾人就业</t>
  </si>
  <si>
    <t xml:space="preserve">   2081107</t>
  </si>
  <si>
    <t xml:space="preserve">   残疾人生活和护理补贴</t>
  </si>
  <si>
    <t xml:space="preserve">   2081199</t>
  </si>
  <si>
    <t xml:space="preserve">   其他残疾人事业支出</t>
  </si>
  <si>
    <t xml:space="preserve">  20819</t>
  </si>
  <si>
    <t xml:space="preserve">  最低生活保障</t>
  </si>
  <si>
    <t xml:space="preserve">   2081901</t>
  </si>
  <si>
    <t xml:space="preserve">   城市最低生活保障金支出</t>
  </si>
  <si>
    <t xml:space="preserve">  20820</t>
  </si>
  <si>
    <t xml:space="preserve">  临时救助</t>
  </si>
  <si>
    <t xml:space="preserve">   2082001</t>
  </si>
  <si>
    <t xml:space="preserve">   临时救助支出</t>
  </si>
  <si>
    <t xml:space="preserve">   2082002</t>
  </si>
  <si>
    <t xml:space="preserve">   流浪乞讨人员救助支出</t>
  </si>
  <si>
    <t xml:space="preserve">  20821</t>
  </si>
  <si>
    <t xml:space="preserve">  特困人员救助供养</t>
  </si>
  <si>
    <t xml:space="preserve">   2082101</t>
  </si>
  <si>
    <t xml:space="preserve">   城市特困人员救助供养支出</t>
  </si>
  <si>
    <t xml:space="preserve">  20825</t>
  </si>
  <si>
    <t xml:space="preserve">  其他生活救助</t>
  </si>
  <si>
    <t xml:space="preserve">   2082501</t>
  </si>
  <si>
    <t xml:space="preserve">   其他城市生活救助</t>
  </si>
  <si>
    <t xml:space="preserve">  20826</t>
  </si>
  <si>
    <t xml:space="preserve">  财政对基本养老保险基金的补助</t>
  </si>
  <si>
    <t xml:space="preserve">   2082602</t>
  </si>
  <si>
    <t xml:space="preserve">   财政对城乡居民基本养老保险基金的补助</t>
  </si>
  <si>
    <t xml:space="preserve">  20828</t>
  </si>
  <si>
    <t xml:space="preserve">  退役军人管理事务</t>
  </si>
  <si>
    <t xml:space="preserve">   2082801</t>
  </si>
  <si>
    <t xml:space="preserve">   2082802</t>
  </si>
  <si>
    <t xml:space="preserve">   2082804</t>
  </si>
  <si>
    <t xml:space="preserve">   拥军优属</t>
  </si>
  <si>
    <t xml:space="preserve">  20899</t>
  </si>
  <si>
    <t xml:space="preserve">  其他社会保障和就业支出</t>
  </si>
  <si>
    <t xml:space="preserve">   2089999</t>
  </si>
  <si>
    <t xml:space="preserve">   其他社会保障和就业支出</t>
  </si>
  <si>
    <t>210</t>
  </si>
  <si>
    <t>卫生健康支出</t>
  </si>
  <si>
    <t xml:space="preserve">  21001</t>
  </si>
  <si>
    <t xml:space="preserve">  卫生健康管理事务</t>
  </si>
  <si>
    <t xml:space="preserve">   2100101</t>
  </si>
  <si>
    <t xml:space="preserve">   2100102</t>
  </si>
  <si>
    <t xml:space="preserve">   2100199</t>
  </si>
  <si>
    <t xml:space="preserve">   其他卫生健康管理事务支出</t>
  </si>
  <si>
    <t xml:space="preserve">  21002</t>
  </si>
  <si>
    <t xml:space="preserve">  公立医院</t>
  </si>
  <si>
    <t xml:space="preserve">   2100201</t>
  </si>
  <si>
    <t xml:space="preserve">   综合医院</t>
  </si>
  <si>
    <t xml:space="preserve">  21003</t>
  </si>
  <si>
    <t xml:space="preserve">  基层医疗卫生机构</t>
  </si>
  <si>
    <t xml:space="preserve">   2100301</t>
  </si>
  <si>
    <t xml:space="preserve">   城市社区卫生机构</t>
  </si>
  <si>
    <t xml:space="preserve">   2100399</t>
  </si>
  <si>
    <t xml:space="preserve">   其他基层医疗卫生机构支出</t>
  </si>
  <si>
    <t xml:space="preserve">  21004</t>
  </si>
  <si>
    <t xml:space="preserve">  公共卫生</t>
  </si>
  <si>
    <t xml:space="preserve">   2100401</t>
  </si>
  <si>
    <t xml:space="preserve">   疾病预防控制机构</t>
  </si>
  <si>
    <t xml:space="preserve">   2100403</t>
  </si>
  <si>
    <t xml:space="preserve">   妇幼保健机构</t>
  </si>
  <si>
    <t xml:space="preserve">   2100408</t>
  </si>
  <si>
    <t xml:space="preserve">   基本公共卫生服务</t>
  </si>
  <si>
    <t xml:space="preserve">   2100409</t>
  </si>
  <si>
    <t xml:space="preserve">   重大公共卫生服务</t>
  </si>
  <si>
    <t xml:space="preserve">   2100410</t>
  </si>
  <si>
    <t xml:space="preserve">   突发公共卫生事件应急处理</t>
  </si>
  <si>
    <t xml:space="preserve">   2100499</t>
  </si>
  <si>
    <t xml:space="preserve">   其他公共卫生支出</t>
  </si>
  <si>
    <t xml:space="preserve">  21007</t>
  </si>
  <si>
    <t xml:space="preserve">  计划生育事务</t>
  </si>
  <si>
    <t xml:space="preserve">   2100717</t>
  </si>
  <si>
    <t xml:space="preserve">   计划生育服务</t>
  </si>
  <si>
    <t xml:space="preserve">   2100799</t>
  </si>
  <si>
    <t xml:space="preserve">   其他计划生育事务支出</t>
  </si>
  <si>
    <t xml:space="preserve">  21011</t>
  </si>
  <si>
    <t xml:space="preserve">  行政事业单位医疗</t>
  </si>
  <si>
    <t xml:space="preserve">   2101101</t>
  </si>
  <si>
    <t xml:space="preserve">   行政单位医疗</t>
  </si>
  <si>
    <t xml:space="preserve">   2101102</t>
  </si>
  <si>
    <t xml:space="preserve">   事业单位医疗</t>
  </si>
  <si>
    <t xml:space="preserve">  21012</t>
  </si>
  <si>
    <t xml:space="preserve">  财政对基本医疗保险基金的补助</t>
  </si>
  <si>
    <t xml:space="preserve">   2101202</t>
  </si>
  <si>
    <t xml:space="preserve">   财政对城乡居民基本医疗保险基金的补助</t>
  </si>
  <si>
    <t xml:space="preserve">  21013</t>
  </si>
  <si>
    <t xml:space="preserve">  医疗救助</t>
  </si>
  <si>
    <t xml:space="preserve">   2101301</t>
  </si>
  <si>
    <t xml:space="preserve">   城乡医疗救助</t>
  </si>
  <si>
    <t xml:space="preserve">  21015</t>
  </si>
  <si>
    <t xml:space="preserve">  医疗保障管理事务</t>
  </si>
  <si>
    <t xml:space="preserve">   2101501</t>
  </si>
  <si>
    <t xml:space="preserve">   2101502</t>
  </si>
  <si>
    <t xml:space="preserve">   2101599</t>
  </si>
  <si>
    <t xml:space="preserve">   其他医疗保障管理事务支出</t>
  </si>
  <si>
    <t xml:space="preserve">  21017</t>
  </si>
  <si>
    <t xml:space="preserve">  中医药事务</t>
  </si>
  <si>
    <t xml:space="preserve">   2101704</t>
  </si>
  <si>
    <t xml:space="preserve">   中医（民族医）药专项</t>
  </si>
  <si>
    <t xml:space="preserve">  21099</t>
  </si>
  <si>
    <t xml:space="preserve">  其他卫生健康支出</t>
  </si>
  <si>
    <t xml:space="preserve">   2109999</t>
  </si>
  <si>
    <t xml:space="preserve">   其他卫生健康支出</t>
  </si>
  <si>
    <t>211</t>
  </si>
  <si>
    <t>节能环保支出</t>
  </si>
  <si>
    <t xml:space="preserve">  21101</t>
  </si>
  <si>
    <t xml:space="preserve">  环境保护管理事务</t>
  </si>
  <si>
    <t xml:space="preserve">   2110101</t>
  </si>
  <si>
    <t xml:space="preserve">   2110102</t>
  </si>
  <si>
    <t xml:space="preserve">   2110199</t>
  </si>
  <si>
    <t xml:space="preserve">   其他环境保护管理事务支出</t>
  </si>
  <si>
    <t xml:space="preserve">  21104</t>
  </si>
  <si>
    <t xml:space="preserve">  自然生态保护</t>
  </si>
  <si>
    <t xml:space="preserve">   2110499</t>
  </si>
  <si>
    <t xml:space="preserve">   其他自然生态保护支出</t>
  </si>
  <si>
    <t xml:space="preserve">  21110</t>
  </si>
  <si>
    <t xml:space="preserve">  能源节约利用</t>
  </si>
  <si>
    <t xml:space="preserve">   2111001</t>
  </si>
  <si>
    <t xml:space="preserve">   能源节约利用</t>
  </si>
  <si>
    <t>212</t>
  </si>
  <si>
    <t>城乡社区支出</t>
  </si>
  <si>
    <t xml:space="preserve">  21201</t>
  </si>
  <si>
    <t xml:space="preserve">  城乡社区管理事务</t>
  </si>
  <si>
    <t xml:space="preserve">   2120101</t>
  </si>
  <si>
    <t xml:space="preserve">   2120102</t>
  </si>
  <si>
    <t xml:space="preserve">   2120104</t>
  </si>
  <si>
    <t xml:space="preserve">   城管执法</t>
  </si>
  <si>
    <t xml:space="preserve">   2120199</t>
  </si>
  <si>
    <t xml:space="preserve">   其他城乡社区管理事务支出</t>
  </si>
  <si>
    <t xml:space="preserve">  21203</t>
  </si>
  <si>
    <t xml:space="preserve">  城乡社区公共设施</t>
  </si>
  <si>
    <t xml:space="preserve">   2120399</t>
  </si>
  <si>
    <t xml:space="preserve">   其他城乡社区公共设施支出</t>
  </si>
  <si>
    <t xml:space="preserve">  21205</t>
  </si>
  <si>
    <t xml:space="preserve">  城乡社区环境卫生</t>
  </si>
  <si>
    <t xml:space="preserve">   2120501</t>
  </si>
  <si>
    <t xml:space="preserve">   城乡社区环境卫生</t>
  </si>
  <si>
    <t xml:space="preserve">  21206</t>
  </si>
  <si>
    <t xml:space="preserve">  建设市场管理与监督</t>
  </si>
  <si>
    <t xml:space="preserve">   2120601</t>
  </si>
  <si>
    <t xml:space="preserve">   建设市场管理与监督</t>
  </si>
  <si>
    <t xml:space="preserve">  21299</t>
  </si>
  <si>
    <t xml:space="preserve">  其他城乡社区支出</t>
  </si>
  <si>
    <t xml:space="preserve">   2129999</t>
  </si>
  <si>
    <t xml:space="preserve">   其他城乡社区支出</t>
  </si>
  <si>
    <t>213</t>
  </si>
  <si>
    <t>农林水支出</t>
  </si>
  <si>
    <t xml:space="preserve">  21301</t>
  </si>
  <si>
    <t xml:space="preserve">  农业农村</t>
  </si>
  <si>
    <t xml:space="preserve">   2130101</t>
  </si>
  <si>
    <t xml:space="preserve">   2130102</t>
  </si>
  <si>
    <t xml:space="preserve">   2130119</t>
  </si>
  <si>
    <t xml:space="preserve">   防灾救灾</t>
  </si>
  <si>
    <t xml:space="preserve">   2130199</t>
  </si>
  <si>
    <t xml:space="preserve">   其他农业农村支出</t>
  </si>
  <si>
    <t xml:space="preserve">  21303</t>
  </si>
  <si>
    <t xml:space="preserve">  水利</t>
  </si>
  <si>
    <t xml:space="preserve">   2130302</t>
  </si>
  <si>
    <t xml:space="preserve">   2130306</t>
  </si>
  <si>
    <t xml:space="preserve">   水利工程运行与维护</t>
  </si>
  <si>
    <t xml:space="preserve">   2130311</t>
  </si>
  <si>
    <t xml:space="preserve">   水资源节约管理与保护</t>
  </si>
  <si>
    <t xml:space="preserve">   2130314</t>
  </si>
  <si>
    <t xml:space="preserve">   防汛</t>
  </si>
  <si>
    <t xml:space="preserve">   2130335</t>
  </si>
  <si>
    <t xml:space="preserve">   农村供水</t>
  </si>
  <si>
    <t xml:space="preserve">   2130399</t>
  </si>
  <si>
    <t xml:space="preserve">   其他水利支出</t>
  </si>
  <si>
    <t xml:space="preserve">  21305</t>
  </si>
  <si>
    <t xml:space="preserve">  巩固脱贫衔接乡村振兴</t>
  </si>
  <si>
    <t xml:space="preserve">   2130599</t>
  </si>
  <si>
    <t xml:space="preserve">   其他巩固脱贫攻坚成果衔接乡村振兴支出</t>
  </si>
  <si>
    <t xml:space="preserve">  21307</t>
  </si>
  <si>
    <t xml:space="preserve">  农村综合改革</t>
  </si>
  <si>
    <t xml:space="preserve">   2130705</t>
  </si>
  <si>
    <t xml:space="preserve">   对村民委员会和村党支部的补助</t>
  </si>
  <si>
    <t xml:space="preserve">  21399</t>
  </si>
  <si>
    <t xml:space="preserve">  其他农林水支出</t>
  </si>
  <si>
    <t xml:space="preserve">   2139999</t>
  </si>
  <si>
    <t xml:space="preserve">   其他农林水支出</t>
  </si>
  <si>
    <t>214</t>
  </si>
  <si>
    <t>交通运输支出</t>
  </si>
  <si>
    <t xml:space="preserve">  21401</t>
  </si>
  <si>
    <t xml:space="preserve">  公路水路运输</t>
  </si>
  <si>
    <t xml:space="preserve">   2140101</t>
  </si>
  <si>
    <t xml:space="preserve">   2140102</t>
  </si>
  <si>
    <t xml:space="preserve">   2140106</t>
  </si>
  <si>
    <t xml:space="preserve">   公路养护</t>
  </si>
  <si>
    <t xml:space="preserve">  21499</t>
  </si>
  <si>
    <t xml:space="preserve">  其他交通运输支出</t>
  </si>
  <si>
    <t xml:space="preserve">   2149999</t>
  </si>
  <si>
    <t xml:space="preserve">   其他交通运输支出</t>
  </si>
  <si>
    <t>215</t>
  </si>
  <si>
    <t>资源勘探工业信息等支出</t>
  </si>
  <si>
    <t xml:space="preserve">  21502</t>
  </si>
  <si>
    <t xml:space="preserve">  制造业</t>
  </si>
  <si>
    <t xml:space="preserve">   2150299</t>
  </si>
  <si>
    <t xml:space="preserve">   其他制造业支出</t>
  </si>
  <si>
    <t xml:space="preserve">  21505</t>
  </si>
  <si>
    <t xml:space="preserve">  工业和信息产业监管</t>
  </si>
  <si>
    <t xml:space="preserve">   2150501</t>
  </si>
  <si>
    <t xml:space="preserve">   2150502</t>
  </si>
  <si>
    <t xml:space="preserve">   2150550</t>
  </si>
  <si>
    <t xml:space="preserve">  21508</t>
  </si>
  <si>
    <t xml:space="preserve">  支持中小企业发展和管理支出</t>
  </si>
  <si>
    <t xml:space="preserve">   2150805</t>
  </si>
  <si>
    <t xml:space="preserve">   中小企业发展专项</t>
  </si>
  <si>
    <t xml:space="preserve">   2150899</t>
  </si>
  <si>
    <t xml:space="preserve">   其他支持中小企业发展和管理支出</t>
  </si>
  <si>
    <t xml:space="preserve">  21599</t>
  </si>
  <si>
    <t xml:space="preserve">  其他资源勘探工业信息等支出</t>
  </si>
  <si>
    <t xml:space="preserve">   2159999</t>
  </si>
  <si>
    <t xml:space="preserve">   其他资源勘探工业信息等支出</t>
  </si>
  <si>
    <t>221</t>
  </si>
  <si>
    <t>住房保障支出</t>
  </si>
  <si>
    <t xml:space="preserve">  22101</t>
  </si>
  <si>
    <t xml:space="preserve">  保障性安居工程支出</t>
  </si>
  <si>
    <t xml:space="preserve">   2210108</t>
  </si>
  <si>
    <t xml:space="preserve">   老旧小区改造</t>
  </si>
  <si>
    <t xml:space="preserve">   2210199</t>
  </si>
  <si>
    <t xml:space="preserve">   其他保障性安居工程支出</t>
  </si>
  <si>
    <t xml:space="preserve">  22102</t>
  </si>
  <si>
    <t xml:space="preserve">  住房改革支出</t>
  </si>
  <si>
    <t xml:space="preserve">   2210201</t>
  </si>
  <si>
    <t xml:space="preserve">   住房公积金</t>
  </si>
  <si>
    <t xml:space="preserve">  22103</t>
  </si>
  <si>
    <t xml:space="preserve">  城乡社区住宅</t>
  </si>
  <si>
    <t xml:space="preserve">   2210399</t>
  </si>
  <si>
    <t xml:space="preserve">   其他城乡社区住宅支出</t>
  </si>
  <si>
    <t>224</t>
  </si>
  <si>
    <t>灾害防治及应急管理支出</t>
  </si>
  <si>
    <t xml:space="preserve">  22401</t>
  </si>
  <si>
    <t xml:space="preserve">  应急管理事务</t>
  </si>
  <si>
    <t xml:space="preserve">   2240101</t>
  </si>
  <si>
    <t xml:space="preserve">   2240102</t>
  </si>
  <si>
    <t xml:space="preserve">   2240106</t>
  </si>
  <si>
    <t xml:space="preserve">   安全监管</t>
  </si>
  <si>
    <t xml:space="preserve">  22402</t>
  </si>
  <si>
    <t xml:space="preserve">  消防救援事务</t>
  </si>
  <si>
    <t xml:space="preserve">   2240201</t>
  </si>
  <si>
    <t xml:space="preserve">   2240202</t>
  </si>
  <si>
    <t xml:space="preserve">   2240299</t>
  </si>
  <si>
    <t xml:space="preserve">   其他消防救援事务支出</t>
  </si>
  <si>
    <t>227</t>
  </si>
  <si>
    <t>预备费</t>
  </si>
  <si>
    <t>232</t>
  </si>
  <si>
    <t>债务付息支出</t>
  </si>
  <si>
    <t xml:space="preserve">  23203</t>
  </si>
  <si>
    <t xml:space="preserve">  地方政府一般债务付息支出</t>
  </si>
  <si>
    <t xml:space="preserve">   2320301</t>
  </si>
  <si>
    <t xml:space="preserve">   地方政府一般债券付息支出</t>
  </si>
  <si>
    <t>合   计</t>
  </si>
  <si>
    <t/>
  </si>
  <si>
    <t>部门预算支出经济分类科目</t>
  </si>
  <si>
    <t>本年支出合计</t>
  </si>
  <si>
    <t>人员经费</t>
  </si>
  <si>
    <t>公用经费</t>
  </si>
  <si>
    <t>合计</t>
  </si>
  <si>
    <t>工资福利支出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</si>
  <si>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</si>
  <si>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</si>
  <si>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</si>
  <si>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</si>
  <si>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</si>
  <si>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</si>
  <si>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</si>
  <si>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</si>
  <si>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</si>
  <si>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</si>
  <si>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</si>
  <si>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</si>
  <si>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</si>
  <si>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商品和服务支出</t>
  </si>
  <si>
    <t xml:space="preserve">  办公费</t>
  </si>
  <si>
    <t xml:space="preserve">  印刷费</t>
  </si>
  <si>
    <t xml:space="preserve">  水费</t>
  </si>
  <si>
    <t xml:space="preserve">  电费</t>
  </si>
  <si>
    <t xml:space="preserve">  邮电费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</si>
  <si>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</si>
  <si>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</si>
  <si>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</si>
  <si>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</si>
  <si>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</si>
  <si>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</si>
  <si>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</si>
  <si>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</si>
  <si>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</si>
  <si>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</si>
  <si>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</si>
  <si>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</si>
  <si>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</si>
  <si>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</si>
  <si>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</si>
  <si>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</si>
  <si>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</si>
  <si>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</si>
  <si>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</si>
  <si>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离休费</t>
  </si>
  <si>
    <t xml:space="preserve">  退休费</t>
  </si>
  <si>
    <t xml:space="preserve">  生活补助</t>
  </si>
  <si>
    <t xml:space="preserve">  奖励金</t>
  </si>
  <si>
    <t xml:space="preserve">  其他对个人和家庭的补助</t>
  </si>
  <si>
    <t>资本性支出</t>
  </si>
  <si>
    <t xml:space="preserve">  办公设备购置</t>
  </si>
  <si>
    <t xml:space="preserve">  专用设备购置</t>
  </si>
  <si>
    <t xml:space="preserve">  其他资本性支出</t>
  </si>
  <si>
    <t>收入</t>
  </si>
  <si>
    <t>支出</t>
  </si>
  <si>
    <t>项目</t>
  </si>
  <si>
    <t>地方一般公共预算收入</t>
  </si>
  <si>
    <t>一般公共预算支出</t>
  </si>
  <si>
    <t>上级补助收入</t>
  </si>
  <si>
    <t>上解上级支出</t>
  </si>
  <si>
    <t xml:space="preserve">  返还性收入</t>
  </si>
  <si>
    <t xml:space="preserve">  体制上解支出</t>
  </si>
  <si>
    <t xml:space="preserve">    增值税和消费税税收返还收入</t>
  </si>
  <si>
    <t xml:space="preserve">  专项上解支出</t>
  </si>
  <si>
    <t xml:space="preserve">    所得税基数返还收入</t>
  </si>
  <si>
    <t xml:space="preserve">  省级税收下放上解支出</t>
  </si>
  <si>
    <t xml:space="preserve">    其他税收返还收入</t>
  </si>
  <si>
    <t xml:space="preserve">  一般性转移支付收入</t>
  </si>
  <si>
    <t xml:space="preserve">    均衡性转移支付收入</t>
  </si>
  <si>
    <t xml:space="preserve">    县级基本财力保障机制奖补资金收入</t>
  </si>
  <si>
    <t xml:space="preserve">    结算补助收入</t>
  </si>
  <si>
    <t xml:space="preserve">    企业事业单位划转补助收入</t>
  </si>
  <si>
    <t xml:space="preserve">    固定数额补助收入</t>
  </si>
  <si>
    <t xml:space="preserve">    欠发达地区转移支付收入</t>
  </si>
  <si>
    <t xml:space="preserve">    公共安全共同财政事权转移支付收入</t>
  </si>
  <si>
    <t xml:space="preserve">    教育共同财政事权转移支付收入</t>
  </si>
  <si>
    <t xml:space="preserve">    文化旅游体育与传媒共同财政事权转移支付收入 </t>
  </si>
  <si>
    <t xml:space="preserve">    社会保障和就业共同财政事权转移支付收入 </t>
  </si>
  <si>
    <t xml:space="preserve">    医疗卫生共同财政事权转移支付收入 </t>
  </si>
  <si>
    <t xml:space="preserve">    农林水共同财政事权转移支付收入 </t>
  </si>
  <si>
    <t xml:space="preserve">    交通运输共同财政事权转移支付收入 </t>
  </si>
  <si>
    <t xml:space="preserve">    住房保障共同财政事权转移支付收入 </t>
  </si>
  <si>
    <t xml:space="preserve">    其他一般性转移支付收入</t>
  </si>
  <si>
    <r>
      <rPr>
        <b/>
        <sz val="10"/>
        <rFont val="Arial"/>
        <charset val="134"/>
      </rPr>
      <t xml:space="preserve"> </t>
    </r>
    <r>
      <rPr>
        <sz val="10"/>
        <rFont val="宋体"/>
        <charset val="134"/>
      </rPr>
      <t xml:space="preserve"> 专项转移支付收入</t>
    </r>
  </si>
  <si>
    <t>上年结转</t>
  </si>
  <si>
    <t xml:space="preserve">调入资金   </t>
  </si>
  <si>
    <t xml:space="preserve">  1.政府性基金预算调入</t>
  </si>
  <si>
    <t xml:space="preserve">  2.国有资本经营预算调入</t>
  </si>
  <si>
    <t xml:space="preserve">  3.财政专户管理资金调入</t>
  </si>
  <si>
    <t xml:space="preserve">  4.其他调入</t>
  </si>
  <si>
    <t>债务还本支出</t>
  </si>
  <si>
    <t xml:space="preserve">债务转贷收入  </t>
  </si>
  <si>
    <t>结转下年</t>
  </si>
  <si>
    <t xml:space="preserve">   地方政府一般债务转贷收入</t>
  </si>
  <si>
    <t xml:space="preserve">     地方政府再融资债券转贷收入</t>
  </si>
  <si>
    <t>收  入  总  计</t>
  </si>
  <si>
    <t>支  出  总  计</t>
  </si>
  <si>
    <t>本年预算数</t>
  </si>
  <si>
    <t xml:space="preserve">    一般公共服务支出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</si>
  <si>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</si>
  <si>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</si>
  <si>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</si>
  <si>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</si>
  <si>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</si>
  <si>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</si>
  <si>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</si>
  <si>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</si>
  <si>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</si>
  <si>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</si>
  <si>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</si>
  <si>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资源勘探工业信息等支出</t>
  </si>
  <si>
    <t xml:space="preserve">    商业服务业等支出</t>
  </si>
  <si>
    <t xml:space="preserve">    金融支出</t>
  </si>
  <si>
    <t xml:space="preserve">    住房保障支出</t>
  </si>
  <si>
    <t xml:space="preserve">    灾害防治及应急管理支出</t>
  </si>
  <si>
    <t xml:space="preserve">    其他支出</t>
  </si>
  <si>
    <t>合  计</t>
  </si>
  <si>
    <t>注：天心区对街道均按部门预算单位进行管理，天心区无对下级税收返还和转移支付。</t>
  </si>
  <si>
    <t>地区</t>
  </si>
  <si>
    <t>501</t>
  </si>
  <si>
    <t>机关工资福利支出</t>
  </si>
  <si>
    <t>50101</t>
  </si>
  <si>
    <t xml:space="preserve">  工资奖金津补贴</t>
  </si>
  <si>
    <t>50102</t>
  </si>
  <si>
    <t xml:space="preserve">  社会保障缴费</t>
  </si>
  <si>
    <t>50103</t>
  </si>
  <si>
    <t>50199</t>
  </si>
  <si>
    <t>502</t>
  </si>
  <si>
    <t>机关商品和服务支出</t>
  </si>
  <si>
    <t>50201</t>
  </si>
  <si>
    <t xml:space="preserve">  办公经费</t>
  </si>
  <si>
    <t>50202</t>
  </si>
  <si>
    <t>50203</t>
  </si>
  <si>
    <t>50204</t>
  </si>
  <si>
    <t xml:space="preserve">  专用材料购置费</t>
  </si>
  <si>
    <t>50205</t>
  </si>
  <si>
    <t>50206</t>
  </si>
  <si>
    <t>50207</t>
  </si>
  <si>
    <t>50208</t>
  </si>
  <si>
    <t>50209</t>
  </si>
  <si>
    <t>50299</t>
  </si>
  <si>
    <t>机关资本性支出（一）</t>
  </si>
  <si>
    <t xml:space="preserve">  设备购置</t>
  </si>
  <si>
    <t>机关资本性支出（二）</t>
  </si>
  <si>
    <t xml:space="preserve">  基础设施建设</t>
  </si>
  <si>
    <t>对事业单位经常性补助</t>
  </si>
  <si>
    <t xml:space="preserve">  工资福利支出</t>
  </si>
  <si>
    <t xml:space="preserve">  商品和服务支出</t>
  </si>
  <si>
    <t>对事业单位资本性补助</t>
  </si>
  <si>
    <t xml:space="preserve">  资本性支出（一）</t>
  </si>
  <si>
    <t xml:space="preserve">  资本性支出（二）</t>
  </si>
  <si>
    <t>对企业补助</t>
  </si>
  <si>
    <t xml:space="preserve">  其他对企业补助</t>
  </si>
  <si>
    <t>对企业资本性支出</t>
  </si>
  <si>
    <t xml:space="preserve">  其他对企业资本性支出</t>
  </si>
  <si>
    <t xml:space="preserve">  社会福利和救助</t>
  </si>
  <si>
    <t xml:space="preserve">  助学金</t>
  </si>
  <si>
    <t xml:space="preserve">  离退休费</t>
  </si>
  <si>
    <t xml:space="preserve">  其他对个人和家庭补助</t>
  </si>
  <si>
    <t>对社会保障基金补助</t>
  </si>
  <si>
    <t xml:space="preserve">  对社会保险基金补助</t>
  </si>
  <si>
    <t>债务利息及费用支出</t>
  </si>
  <si>
    <t xml:space="preserve">  国内债务付息</t>
  </si>
  <si>
    <t>预备费及预留</t>
  </si>
  <si>
    <t xml:space="preserve">  预备费</t>
  </si>
  <si>
    <t>其他支出</t>
  </si>
  <si>
    <t xml:space="preserve">  其他支出</t>
  </si>
  <si>
    <r>
      <rPr>
        <sz val="10"/>
        <rFont val="宋体"/>
        <charset val="134"/>
      </rPr>
      <t xml:space="preserve">合 </t>
    </r>
    <r>
      <rPr>
        <sz val="10"/>
        <rFont val="宋体"/>
        <charset val="134"/>
      </rPr>
      <t xml:space="preserve">  </t>
    </r>
    <r>
      <rPr>
        <sz val="10"/>
        <rFont val="宋体"/>
        <charset val="134"/>
      </rPr>
      <t>计</t>
    </r>
  </si>
  <si>
    <t>科目编码</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</si>
  <si>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</si>
  <si>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</si>
  <si>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</si>
  <si>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</si>
  <si>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</si>
  <si>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</si>
  <si>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</si>
  <si>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</si>
  <si>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</si>
  <si>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</si>
  <si>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</si>
  <si>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</si>
  <si>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</si>
  <si>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</si>
  <si>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</si>
  <si>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</si>
  <si>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</si>
  <si>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</si>
  <si>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</si>
  <si>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</si>
  <si>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</si>
  <si>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</si>
  <si>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</si>
  <si>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</si>
  <si>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</si>
  <si>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</si>
  <si>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</si>
  <si>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</si>
  <si>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</si>
  <si>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</si>
  <si>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</si>
  <si>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</si>
  <si>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</si>
  <si>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</si>
  <si>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</si>
  <si>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</si>
  <si>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</si>
  <si>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</si>
  <si>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</si>
  <si>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</si>
  <si>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</si>
  <si>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</si>
  <si>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</si>
  <si>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</si>
  <si>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</si>
  <si>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</si>
  <si>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</si>
  <si>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</si>
  <si>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</si>
  <si>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</si>
  <si>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</si>
  <si>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</si>
  <si>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</si>
  <si>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</si>
  <si>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</si>
  <si>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</si>
  <si>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</si>
  <si>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</si>
  <si>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</si>
  <si>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</si>
  <si>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</si>
  <si>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</si>
  <si>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</si>
  <si>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</si>
  <si>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</si>
  <si>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</si>
  <si>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</si>
  <si>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</si>
  <si>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</si>
  <si>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</si>
  <si>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说明：我区无政府性基金预算收入，本表为空表。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</si>
  <si>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</si>
  <si>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</si>
  <si>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</si>
  <si>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</si>
  <si>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</si>
  <si>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</si>
  <si>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</si>
  <si>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</si>
  <si>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</si>
  <si>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</si>
  <si>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</si>
  <si>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</si>
  <si>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</si>
  <si>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</si>
  <si>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</si>
  <si>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</si>
  <si>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</si>
  <si>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</si>
  <si>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</si>
  <si>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</si>
  <si>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</si>
  <si>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</si>
  <si>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</si>
  <si>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</si>
  <si>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</si>
  <si>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</si>
  <si>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</si>
  <si>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</si>
  <si>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</si>
  <si>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</si>
  <si>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</si>
  <si>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</si>
  <si>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</si>
  <si>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</si>
  <si>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</si>
  <si>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</si>
  <si>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</si>
  <si>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</si>
  <si>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</si>
  <si>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</si>
  <si>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</si>
  <si>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</si>
  <si>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</si>
  <si>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</si>
  <si>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</si>
  <si>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</si>
  <si>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</si>
  <si>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</si>
  <si>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</si>
  <si>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</si>
  <si>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</si>
  <si>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</si>
  <si>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</si>
  <si>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</si>
  <si>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</si>
  <si>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</si>
  <si>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</si>
  <si>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</si>
  <si>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</si>
  <si>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</si>
  <si>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</si>
  <si>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</si>
  <si>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</si>
  <si>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</si>
  <si>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</si>
  <si>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</si>
  <si>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</si>
  <si>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</si>
  <si>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</si>
  <si>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</si>
  <si>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</si>
  <si>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</si>
  <si>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</si>
  <si>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</si>
  <si>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</si>
  <si>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</si>
  <si>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</si>
  <si>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</si>
  <si>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</si>
  <si>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</si>
  <si>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</si>
  <si>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</si>
  <si>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</si>
  <si>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</si>
  <si>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</si>
  <si>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</si>
  <si>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</si>
  <si>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</si>
  <si>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</si>
  <si>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</si>
  <si>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</si>
  <si>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</si>
  <si>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</si>
  <si>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</si>
  <si>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</si>
  <si>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</si>
  <si>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</si>
  <si>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</si>
  <si>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</si>
  <si>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</si>
  <si>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</si>
  <si>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</si>
  <si>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</si>
  <si>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</si>
  <si>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</si>
  <si>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</si>
  <si>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</si>
  <si>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</si>
  <si>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</si>
  <si>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</si>
  <si>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</si>
  <si>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</si>
  <si>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</si>
  <si>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</si>
  <si>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</si>
  <si>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</si>
  <si>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</si>
  <si>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</si>
  <si>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</si>
  <si>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</si>
  <si>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</si>
  <si>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</si>
  <si>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</si>
  <si>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</si>
  <si>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</si>
  <si>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</si>
  <si>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</si>
  <si>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</si>
  <si>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</si>
  <si>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</si>
  <si>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</si>
  <si>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</si>
  <si>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</si>
  <si>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</si>
  <si>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</si>
  <si>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</si>
  <si>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</si>
  <si>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</si>
  <si>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</si>
  <si>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</si>
  <si>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</si>
  <si>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</si>
  <si>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</si>
  <si>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</si>
  <si>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</si>
  <si>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</si>
  <si>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</si>
  <si>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</si>
  <si>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</si>
  <si>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</si>
  <si>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</si>
  <si>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</si>
  <si>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</si>
  <si>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</si>
  <si>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</si>
  <si>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</si>
  <si>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</si>
  <si>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金融支出</t>
  </si>
  <si>
    <t xml:space="preserve">  金融调控支出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</si>
  <si>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</si>
  <si>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</si>
  <si>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</si>
  <si>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</si>
  <si>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</si>
  <si>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</si>
  <si>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</si>
  <si>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</si>
  <si>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</si>
  <si>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</si>
  <si>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</si>
  <si>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</si>
  <si>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</si>
  <si>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</si>
  <si>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</si>
  <si>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</si>
  <si>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</si>
  <si>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</si>
  <si>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</si>
  <si>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</si>
  <si>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</si>
  <si>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</si>
  <si>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</si>
  <si>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</si>
  <si>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</si>
  <si>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</si>
  <si>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</si>
  <si>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</si>
  <si>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</si>
  <si>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</si>
  <si>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</si>
  <si>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</si>
  <si>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</si>
  <si>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</si>
  <si>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</si>
  <si>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</si>
  <si>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</si>
  <si>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</si>
  <si>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</si>
  <si>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</si>
  <si>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</si>
  <si>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</si>
  <si>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</si>
  <si>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</si>
  <si>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</si>
  <si>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</si>
  <si>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</si>
  <si>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</si>
  <si>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</si>
  <si>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</si>
  <si>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</si>
  <si>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</si>
  <si>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</si>
  <si>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</si>
  <si>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</si>
  <si>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</si>
  <si>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</si>
  <si>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</si>
  <si>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</si>
  <si>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</si>
  <si>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</si>
  <si>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</si>
  <si>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</si>
  <si>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</si>
  <si>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</si>
  <si>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</si>
  <si>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</si>
  <si>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</si>
  <si>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</si>
  <si>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</si>
  <si>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</si>
  <si>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</si>
  <si>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</si>
  <si>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</si>
  <si>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</si>
  <si>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</si>
  <si>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</si>
  <si>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</si>
  <si>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</si>
  <si>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</si>
  <si>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</si>
  <si>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附件9-1：</t>
  </si>
  <si>
    <t>收入项目</t>
  </si>
  <si>
    <t>支出项目</t>
  </si>
  <si>
    <t>转移性收入</t>
  </si>
  <si>
    <t>转移性支出</t>
  </si>
  <si>
    <t xml:space="preserve">  政府性基金转移收入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</si>
  <si>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</si>
  <si>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</si>
  <si>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</si>
  <si>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</si>
  <si>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</si>
  <si>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上年结余收入</t>
  </si>
  <si>
    <t xml:space="preserve"> 调出资金</t>
  </si>
  <si>
    <t xml:space="preserve">  调入资金</t>
  </si>
  <si>
    <t xml:space="preserve"> 年终结余</t>
  </si>
  <si>
    <t xml:space="preserve">    其中：一般公共预算调入</t>
  </si>
  <si>
    <t xml:space="preserve"> 地方政府专项债务还本支出</t>
  </si>
  <si>
    <t xml:space="preserve">          调入专项收入</t>
  </si>
  <si>
    <t xml:space="preserve"> 地方政府专项债务转贷支出</t>
  </si>
  <si>
    <t xml:space="preserve">          其他调入</t>
  </si>
  <si>
    <t xml:space="preserve">  地方政府专项债务收入</t>
  </si>
  <si>
    <t xml:space="preserve">  地方政府专项债务转贷收入</t>
  </si>
  <si>
    <t>收入总计</t>
  </si>
  <si>
    <t>支出总计</t>
  </si>
  <si>
    <t>预算科目</t>
  </si>
  <si>
    <t>国有资本经营预算收入</t>
  </si>
  <si>
    <t>非税收入</t>
  </si>
  <si>
    <t xml:space="preserve">  国有资本经营收入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</si>
  <si>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</si>
  <si>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</si>
  <si>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</si>
  <si>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</si>
  <si>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</si>
  <si>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</si>
  <si>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</si>
  <si>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</si>
  <si>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</si>
  <si>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</si>
  <si>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</si>
  <si>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</si>
  <si>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</si>
  <si>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</si>
  <si>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</si>
  <si>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</si>
  <si>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</si>
  <si>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</si>
  <si>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</si>
  <si>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</si>
  <si>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</si>
  <si>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</si>
  <si>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</si>
  <si>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</si>
  <si>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</si>
  <si>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</si>
  <si>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</si>
  <si>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</si>
  <si>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</si>
  <si>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</si>
  <si>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</si>
  <si>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</si>
  <si>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</si>
  <si>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</si>
  <si>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</si>
  <si>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</si>
  <si>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</si>
  <si>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</si>
  <si>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</si>
  <si>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</si>
  <si>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</si>
  <si>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</si>
  <si>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</si>
  <si>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</si>
  <si>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</si>
  <si>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</si>
  <si>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</si>
  <si>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</si>
  <si>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国有资本经营预算支出</t>
  </si>
  <si>
    <t xml:space="preserve">  补充全国社会保障基金</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</si>
  <si>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</si>
  <si>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</si>
  <si>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</si>
  <si>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</si>
  <si>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</si>
  <si>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</si>
  <si>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</si>
  <si>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</si>
  <si>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</si>
  <si>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</si>
  <si>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</si>
  <si>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</si>
  <si>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</si>
  <si>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</si>
  <si>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</si>
  <si>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</si>
  <si>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</si>
  <si>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</si>
  <si>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</si>
  <si>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</si>
  <si>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</si>
  <si>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</si>
  <si>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</si>
  <si>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</si>
  <si>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</si>
  <si>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国有资本经营收入</t>
  </si>
  <si>
    <t>国有资本经营支出</t>
  </si>
  <si>
    <t>国有资本经营上级补助收入</t>
  </si>
  <si>
    <t>国有资本经营补助下级支出</t>
  </si>
  <si>
    <t>国有资本经营预算上年结余</t>
  </si>
  <si>
    <t>国有资本经营预算调出资金</t>
  </si>
  <si>
    <t>国有资本经营省补助计划单列市收入</t>
  </si>
  <si>
    <t>国有资本经营省补助计划单列市支出</t>
  </si>
  <si>
    <t>国有资本经营预算结余</t>
  </si>
  <si>
    <t>项      目</t>
  </si>
  <si>
    <t>城乡居民基本养老保险基金</t>
  </si>
  <si>
    <t>机关事业养老保险基金</t>
  </si>
  <si>
    <t>社保基金预算合计</t>
  </si>
  <si>
    <t>其中：</t>
  </si>
  <si>
    <t>1、保险费收入</t>
  </si>
  <si>
    <t>2、财政补贴收入</t>
  </si>
  <si>
    <t>3、利息收入</t>
  </si>
  <si>
    <t>4、转移收入</t>
  </si>
  <si>
    <t>5、其他收入</t>
  </si>
  <si>
    <t>1、社会保险待遇支出</t>
  </si>
  <si>
    <t>2、转移支出</t>
  </si>
  <si>
    <t>3、其他支出</t>
  </si>
  <si>
    <t>本年收支结余</t>
  </si>
  <si>
    <t>年末滚存结余</t>
  </si>
  <si>
    <t>限额</t>
  </si>
  <si>
    <t>余额</t>
  </si>
  <si>
    <t>备注：限额、余额为截至2024年底数据，2024年债务限额和发行使用情况需到2025年底方能明确。</t>
  </si>
  <si>
    <t>本地区</t>
  </si>
  <si>
    <t>一、2024年地方政府债务发行执行数</t>
  </si>
  <si>
    <t xml:space="preserve">     新增一般债券发行额</t>
  </si>
  <si>
    <t xml:space="preserve">     再融资一般债券发行额</t>
  </si>
  <si>
    <t xml:space="preserve">     新增专项债券发行额</t>
  </si>
  <si>
    <t xml:space="preserve">     再融资专项债券发行额</t>
  </si>
  <si>
    <t xml:space="preserve">     置换一般债券发行额</t>
  </si>
  <si>
    <t xml:space="preserve">     置换专项债券发行额</t>
  </si>
  <si>
    <t xml:space="preserve">     国际金融组织和外国政府贷款</t>
  </si>
  <si>
    <t>二、2024年地方政府债务还本执行数</t>
  </si>
  <si>
    <t xml:space="preserve">     一般债务</t>
  </si>
  <si>
    <t xml:space="preserve">     专项债务</t>
  </si>
  <si>
    <t>三、2024年地方政府债务付息执行数</t>
  </si>
  <si>
    <t>一、2024年地方政府债务限额</t>
  </si>
  <si>
    <t xml:space="preserve">    一般债务</t>
  </si>
  <si>
    <t xml:space="preserve">    专项债务</t>
  </si>
  <si>
    <t>二、2024年地方政府债务余额</t>
  </si>
  <si>
    <t>一、2025年还本支出预算数</t>
  </si>
  <si>
    <t xml:space="preserve">    一般债券还本支出</t>
  </si>
  <si>
    <t xml:space="preserve">    专项债券还本支出</t>
  </si>
  <si>
    <t>二、2025年付息支出预算数</t>
  </si>
  <si>
    <t xml:space="preserve">    一般债券付息支出</t>
  </si>
  <si>
    <t xml:space="preserve">    专项债券付息支出</t>
  </si>
  <si>
    <t>三、2025年新增地方政府债券资金预算数</t>
  </si>
  <si>
    <t xml:space="preserve">    一般债券</t>
  </si>
  <si>
    <t xml:space="preserve">    专项债券</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</si>
</sst>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
    <numFmt numFmtId="179" formatCode="#0.00"/>
  </numFmts>
  <fonts count="98">
    <font>
      <sz val="12"/>
      <name val="宋体"/>
      <charset val="134"/>
    </font>
    <font>
      <sz val="16"/>
      <name val="仿宋_GB2312"/>
      <charset val="134"/>
    </font>
    <font>
      <sz val="18"/>
      <name val="方正小标宋简体"/>
      <charset val="134"/>
    </font>
    <font>
      <sz val="10"/>
      <color indexed="8"/>
      <name val="宋体"/>
      <charset val="134"/>
      <scheme val="minor"/>
    </font>
    <font>
      <b/>
      <sz val="10"/>
      <name val="宋体"/>
      <charset val="134"/>
      <scheme val="minor"/>
    </font>
    <font>
      <sz val="10"/>
      <name val="宋体"/>
      <charset val="134"/>
    </font>
    <font>
      <sz val="10"/>
      <name val="宋体"/>
      <charset val="134"/>
      <scheme val="minor"/>
    </font>
    <font>
      <sz val="11"/>
      <color rgb="FFFF0000"/>
      <name val="宋体"/>
      <charset val="134"/>
    </font>
    <font>
      <sz val="11"/>
      <color theme="1"/>
      <name val="宋体"/>
      <charset val="134"/>
      <scheme val="minor"/>
    </font>
    <font>
      <sz val="11"/>
      <color indexed="8"/>
      <name val="宋体"/>
      <charset val="134"/>
      <scheme val="minor"/>
    </font>
    <font>
      <sz val="11"/>
      <color indexed="8"/>
      <name val="Times New Roman"/>
      <charset val="134"/>
    </font>
    <font>
      <sz val="22"/>
      <color rgb="FF000000"/>
      <name val="方正小标宋简体"/>
      <charset val="134"/>
    </font>
    <font>
      <sz val="22"/>
      <color indexed="8"/>
      <name val="方正小标宋简体"/>
      <charset val="134"/>
    </font>
    <font>
      <sz val="10"/>
      <color indexed="8"/>
      <name val="宋体"/>
      <charset val="134"/>
    </font>
    <font>
      <sz val="11"/>
      <color indexed="8"/>
      <name val="宋体"/>
      <charset val="134"/>
    </font>
    <font>
      <sz val="10"/>
      <color indexed="8"/>
      <name val="Times New Roman"/>
      <charset val="134"/>
    </font>
    <font>
      <sz val="16"/>
      <name val="宋体"/>
      <charset val="134"/>
    </font>
    <font>
      <sz val="16"/>
      <color indexed="8"/>
      <name val="Times New Roman"/>
      <charset val="134"/>
    </font>
    <font>
      <sz val="20"/>
      <color indexed="8"/>
      <name val="方正小标宋简体"/>
      <charset val="134"/>
    </font>
    <font>
      <sz val="22"/>
      <name val="方正小标宋简体"/>
      <charset val="134"/>
    </font>
    <font>
      <b/>
      <sz val="10"/>
      <name val="黑体"/>
      <charset val="134"/>
    </font>
    <font>
      <sz val="15"/>
      <name val="方正小标宋简体"/>
      <charset val="134"/>
    </font>
    <font>
      <sz val="10"/>
      <name val="黑体"/>
      <charset val="134"/>
    </font>
    <font>
      <sz val="12"/>
      <name val="楷体_GB2312"/>
      <charset val="134"/>
    </font>
    <font>
      <sz val="11"/>
      <name val="楷体_GB2312"/>
      <charset val="134"/>
    </font>
    <font>
      <sz val="20"/>
      <name val="方正小标宋简体"/>
      <charset val="134"/>
    </font>
    <font>
      <b/>
      <sz val="10"/>
      <name val="宋体"/>
      <charset val="134"/>
    </font>
    <font>
      <sz val="12"/>
      <name val="黑体"/>
      <charset val="134"/>
    </font>
    <font>
      <b/>
      <sz val="12"/>
      <name val="宋体"/>
      <charset val="134"/>
    </font>
    <font>
      <b/>
      <sz val="11"/>
      <name val="宋体"/>
      <charset val="134"/>
    </font>
    <font>
      <sz val="11"/>
      <name val="宋体"/>
      <charset val="134"/>
    </font>
    <font>
      <sz val="10"/>
      <name val="仿宋_GB2312"/>
      <charset val="134"/>
    </font>
    <font>
      <b/>
      <sz val="10"/>
      <name val="Arial"/>
      <charset val="134"/>
    </font>
    <font>
      <b/>
      <sz val="19"/>
      <name val="宋体"/>
      <charset val="134"/>
    </font>
    <font>
      <b/>
      <sz val="12"/>
      <name val="楷体_GB2312"/>
      <charset val="134"/>
    </font>
    <font>
      <sz val="9"/>
      <name val="黑体"/>
      <charset val="134"/>
    </font>
    <font>
      <sz val="12"/>
      <name val="仿宋_GB2312"/>
      <charset val="134"/>
    </font>
    <font>
      <b/>
      <sz val="18"/>
      <name val="宋体"/>
      <charset val="134"/>
    </font>
    <font>
      <sz val="11"/>
      <color indexed="8"/>
      <name val="Tahoma"/>
      <charset val="134"/>
    </font>
    <font>
      <b/>
      <sz val="11"/>
      <color indexed="9"/>
      <name val="Tahoma"/>
      <charset val="134"/>
    </font>
    <font>
      <sz val="11"/>
      <color rgb="FF3F3F76"/>
      <name val="宋体"/>
      <charset val="0"/>
      <scheme val="minor"/>
    </font>
    <font>
      <sz val="11"/>
      <color theme="1"/>
      <name val="宋体"/>
      <charset val="0"/>
      <scheme val="minor"/>
    </font>
    <font>
      <b/>
      <sz val="11"/>
      <color indexed="63"/>
      <name val="Tahoma"/>
      <charset val="134"/>
    </font>
    <font>
      <sz val="11"/>
      <color indexed="9"/>
      <name val="Tahoma"/>
      <charset val="134"/>
    </font>
    <font>
      <sz val="11"/>
      <color indexed="9"/>
      <name val="DengXian"/>
      <charset val="134"/>
    </font>
    <font>
      <sz val="11"/>
      <color indexed="8"/>
      <name val="DengXian"/>
      <charset val="134"/>
    </font>
    <font>
      <sz val="11"/>
      <color rgb="FF9C0006"/>
      <name val="宋体"/>
      <charset val="0"/>
      <scheme val="minor"/>
    </font>
    <font>
      <sz val="11"/>
      <color theme="0"/>
      <name val="宋体"/>
      <charset val="0"/>
      <scheme val="minor"/>
    </font>
    <font>
      <sz val="11"/>
      <color indexed="20"/>
      <name val="Tahoma"/>
      <charset val="134"/>
    </font>
    <font>
      <u/>
      <sz val="11"/>
      <color rgb="FF0000FF"/>
      <name val="宋体"/>
      <charset val="0"/>
      <scheme val="minor"/>
    </font>
    <font>
      <u/>
      <sz val="11"/>
      <color rgb="FF800080"/>
      <name val="宋体"/>
      <charset val="0"/>
      <scheme val="minor"/>
    </font>
    <font>
      <b/>
      <sz val="15"/>
      <color indexed="56"/>
      <name val="Tahoma"/>
      <charset val="134"/>
    </font>
    <font>
      <sz val="11"/>
      <color indexed="17"/>
      <name val="Tahoma"/>
      <charset val="134"/>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indexed="14"/>
      <name val="DengXian"/>
      <charset val="134"/>
    </font>
    <font>
      <sz val="11"/>
      <color indexed="17"/>
      <name val="宋体"/>
      <charset val="134"/>
    </font>
    <font>
      <b/>
      <sz val="11"/>
      <color rgb="FF3F3F3F"/>
      <name val="宋体"/>
      <charset val="0"/>
      <scheme val="minor"/>
    </font>
    <font>
      <b/>
      <sz val="11"/>
      <color rgb="FFFA7D00"/>
      <name val="宋体"/>
      <charset val="0"/>
      <scheme val="minor"/>
    </font>
    <font>
      <b/>
      <sz val="13"/>
      <color indexed="56"/>
      <name val="Tahoma"/>
      <charset val="134"/>
    </font>
    <font>
      <b/>
      <sz val="11"/>
      <color rgb="FFFFFFFF"/>
      <name val="宋体"/>
      <charset val="0"/>
      <scheme val="minor"/>
    </font>
    <font>
      <b/>
      <sz val="11"/>
      <color indexed="52"/>
      <name val="Tahoma"/>
      <charset val="134"/>
    </font>
    <font>
      <sz val="11"/>
      <color indexed="17"/>
      <name val="DengXian"/>
      <charset val="134"/>
    </font>
    <font>
      <b/>
      <sz val="11"/>
      <color indexed="56"/>
      <name val="Tahoma"/>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indexed="20"/>
      <name val="宋体"/>
      <charset val="134"/>
    </font>
    <font>
      <i/>
      <sz val="11"/>
      <color indexed="23"/>
      <name val="Tahoma"/>
      <charset val="134"/>
    </font>
    <font>
      <sz val="11"/>
      <color rgb="FF9C6500"/>
      <name val="宋体"/>
      <charset val="0"/>
      <scheme val="minor"/>
    </font>
    <font>
      <sz val="11"/>
      <color indexed="60"/>
      <name val="Tahoma"/>
      <charset val="134"/>
    </font>
    <font>
      <b/>
      <sz val="11"/>
      <color indexed="63"/>
      <name val="宋体"/>
      <charset val="134"/>
    </font>
    <font>
      <b/>
      <sz val="18"/>
      <color indexed="56"/>
      <name val="宋体"/>
      <charset val="134"/>
    </font>
    <font>
      <sz val="11"/>
      <color indexed="9"/>
      <name val="宋体"/>
      <charset val="134"/>
    </font>
    <font>
      <sz val="10"/>
      <name val="Arial"/>
      <charset val="134"/>
    </font>
    <font>
      <b/>
      <sz val="11"/>
      <color indexed="9"/>
      <name val="宋体"/>
      <charset val="134"/>
    </font>
    <font>
      <b/>
      <sz val="11"/>
      <color indexed="8"/>
      <name val="宋体"/>
      <charset val="134"/>
    </font>
    <font>
      <sz val="11"/>
      <color indexed="52"/>
      <name val="Tahoma"/>
      <charset val="134"/>
    </font>
    <font>
      <sz val="11"/>
      <color indexed="60"/>
      <name val="宋体"/>
      <charset val="134"/>
    </font>
    <font>
      <sz val="9"/>
      <name val="宋体"/>
      <charset val="134"/>
    </font>
    <font>
      <b/>
      <sz val="11"/>
      <color indexed="56"/>
      <name val="宋体"/>
      <charset val="134"/>
    </font>
    <font>
      <b/>
      <sz val="11"/>
      <color indexed="8"/>
      <name val="Tahoma"/>
      <charset val="134"/>
    </font>
    <font>
      <sz val="11"/>
      <color indexed="10"/>
      <name val="Tahoma"/>
      <charset val="134"/>
    </font>
    <font>
      <sz val="11"/>
      <color indexed="16"/>
      <name val="Tahoma"/>
      <charset val="134"/>
    </font>
    <font>
      <sz val="11"/>
      <color indexed="52"/>
      <name val="宋体"/>
      <charset val="134"/>
    </font>
    <font>
      <b/>
      <sz val="13"/>
      <color indexed="56"/>
      <name val="宋体"/>
      <charset val="134"/>
    </font>
    <font>
      <sz val="12"/>
      <color indexed="8"/>
      <name val="宋体"/>
      <charset val="134"/>
    </font>
    <font>
      <b/>
      <sz val="15"/>
      <color indexed="56"/>
      <name val="宋体"/>
      <charset val="134"/>
    </font>
    <font>
      <b/>
      <sz val="11"/>
      <color indexed="52"/>
      <name val="宋体"/>
      <charset val="134"/>
    </font>
    <font>
      <sz val="11"/>
      <color indexed="16"/>
      <name val="宋体"/>
      <charset val="134"/>
    </font>
    <font>
      <sz val="11"/>
      <color indexed="62"/>
      <name val="宋体"/>
      <charset val="134"/>
    </font>
    <font>
      <sz val="11"/>
      <color indexed="62"/>
      <name val="Tahoma"/>
      <charset val="134"/>
    </font>
    <font>
      <sz val="11"/>
      <color indexed="10"/>
      <name val="宋体"/>
      <charset val="134"/>
    </font>
  </fonts>
  <fills count="59">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indexed="55"/>
        <bgColor indexed="64"/>
      </patternFill>
    </fill>
    <fill>
      <patternFill patternType="solid">
        <fgColor indexed="46"/>
        <bgColor indexed="64"/>
      </patternFill>
    </fill>
    <fill>
      <patternFill patternType="solid">
        <fgColor rgb="FFFFCC99"/>
        <bgColor indexed="64"/>
      </patternFill>
    </fill>
    <fill>
      <patternFill patternType="solid">
        <fgColor theme="6" tint="0.799981688894314"/>
        <bgColor indexed="64"/>
      </patternFill>
    </fill>
    <fill>
      <patternFill patternType="solid">
        <fgColor indexed="47"/>
        <bgColor indexed="64"/>
      </patternFill>
    </fill>
    <fill>
      <patternFill patternType="solid">
        <fgColor indexed="22"/>
        <bgColor indexed="64"/>
      </patternFill>
    </fill>
    <fill>
      <patternFill patternType="solid">
        <fgColor indexed="31"/>
        <bgColor indexed="64"/>
      </patternFill>
    </fill>
    <fill>
      <patternFill patternType="solid">
        <fgColor indexed="29"/>
        <bgColor indexed="64"/>
      </patternFill>
    </fill>
    <fill>
      <patternFill patternType="solid">
        <fgColor indexed="11"/>
        <bgColor indexed="64"/>
      </patternFill>
    </fill>
    <fill>
      <patternFill patternType="solid">
        <fgColor indexed="36"/>
        <bgColor indexed="64"/>
      </patternFill>
    </fill>
    <fill>
      <patternFill patternType="solid">
        <fgColor indexed="42"/>
        <bgColor indexed="64"/>
      </patternFill>
    </fill>
    <fill>
      <patternFill patternType="solid">
        <fgColor indexed="9"/>
        <bgColor indexed="64"/>
      </patternFill>
    </fill>
    <fill>
      <patternFill patternType="solid">
        <fgColor theme="6" tint="0.599993896298105"/>
        <bgColor indexed="64"/>
      </patternFill>
    </fill>
    <fill>
      <patternFill patternType="solid">
        <fgColor indexed="41"/>
        <bgColor indexed="64"/>
      </patternFill>
    </fill>
    <fill>
      <patternFill patternType="solid">
        <fgColor indexed="44"/>
        <bgColor indexed="64"/>
      </patternFill>
    </fill>
    <fill>
      <patternFill patternType="solid">
        <fgColor indexed="27"/>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9"/>
        <bgColor indexed="64"/>
      </patternFill>
    </fill>
    <fill>
      <patternFill patternType="solid">
        <fgColor indexed="62"/>
        <bgColor indexed="64"/>
      </patternFill>
    </fill>
    <fill>
      <patternFill patternType="solid">
        <fgColor indexed="19"/>
        <bgColor indexed="64"/>
      </patternFill>
    </fill>
    <fill>
      <patternFill patternType="solid">
        <fgColor indexed="51"/>
        <bgColor indexed="64"/>
      </patternFill>
    </fill>
    <fill>
      <patternFill patternType="solid">
        <fgColor rgb="FFFFFFCC"/>
        <bgColor indexed="64"/>
      </patternFill>
    </fill>
    <fill>
      <patternFill patternType="solid">
        <fgColor theme="5" tint="0.399975585192419"/>
        <bgColor indexed="64"/>
      </patternFill>
    </fill>
    <fill>
      <patternFill patternType="solid">
        <fgColor indexed="53"/>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30"/>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indexed="43"/>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indexed="52"/>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57"/>
        <bgColor indexed="64"/>
      </patternFill>
    </fill>
    <fill>
      <patternFill patternType="solid">
        <fgColor indexed="26"/>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double">
        <color indexed="63"/>
      </left>
      <right style="double">
        <color indexed="63"/>
      </right>
      <top style="double">
        <color indexed="63"/>
      </top>
      <bottom style="double">
        <color indexed="63"/>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thick">
        <color indexed="22"/>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8754">
    <xf numFmtId="0" fontId="0" fillId="0" borderId="0">
      <alignment vertical="center"/>
    </xf>
    <xf numFmtId="0" fontId="0" fillId="0" borderId="0">
      <alignment vertical="center"/>
    </xf>
    <xf numFmtId="42" fontId="8" fillId="0" borderId="0" applyFont="0" applyFill="0" applyBorder="0" applyAlignment="0" applyProtection="0">
      <alignment vertical="center"/>
    </xf>
    <xf numFmtId="0" fontId="38" fillId="3" borderId="0" applyNumberFormat="0" applyBorder="0" applyAlignment="0" applyProtection="0">
      <alignment vertical="center"/>
    </xf>
    <xf numFmtId="44" fontId="8" fillId="0" borderId="0" applyFont="0" applyFill="0" applyBorder="0" applyAlignment="0" applyProtection="0">
      <alignment vertical="center"/>
    </xf>
    <xf numFmtId="0" fontId="39" fillId="4" borderId="9" applyNumberFormat="0" applyAlignment="0" applyProtection="0">
      <alignment vertical="center"/>
    </xf>
    <xf numFmtId="0" fontId="38" fillId="5" borderId="0" applyNumberFormat="0" applyBorder="0" applyAlignment="0" applyProtection="0">
      <alignment vertical="center"/>
    </xf>
    <xf numFmtId="0" fontId="40" fillId="6" borderId="10" applyNumberFormat="0" applyAlignment="0" applyProtection="0">
      <alignment vertical="center"/>
    </xf>
    <xf numFmtId="0" fontId="41" fillId="7" borderId="0" applyNumberFormat="0" applyBorder="0" applyAlignment="0" applyProtection="0">
      <alignment vertical="center"/>
    </xf>
    <xf numFmtId="0" fontId="38" fillId="8" borderId="0" applyNumberFormat="0" applyBorder="0" applyAlignment="0" applyProtection="0">
      <alignment vertical="center"/>
    </xf>
    <xf numFmtId="0" fontId="38" fillId="3" borderId="0" applyNumberFormat="0" applyBorder="0" applyAlignment="0" applyProtection="0">
      <alignment vertical="center"/>
    </xf>
    <xf numFmtId="0" fontId="42" fillId="9" borderId="11" applyNumberFormat="0" applyAlignment="0" applyProtection="0">
      <alignment vertical="center"/>
    </xf>
    <xf numFmtId="0" fontId="14" fillId="10"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43" fillId="12" borderId="0" applyNumberFormat="0" applyBorder="0" applyAlignment="0" applyProtection="0">
      <alignment vertical="center"/>
    </xf>
    <xf numFmtId="0" fontId="44" fillId="11" borderId="0" applyNumberFormat="0" applyBorder="0" applyAlignment="0" applyProtection="0">
      <alignment vertical="center"/>
    </xf>
    <xf numFmtId="41" fontId="8" fillId="0" borderId="0" applyFont="0" applyFill="0" applyBorder="0" applyAlignment="0" applyProtection="0">
      <alignment vertical="center"/>
    </xf>
    <xf numFmtId="0" fontId="45" fillId="10" borderId="0" applyNumberFormat="0" applyBorder="0" applyAlignment="0" applyProtection="0">
      <alignment vertical="center"/>
    </xf>
    <xf numFmtId="0" fontId="43" fillId="13" borderId="0" applyNumberFormat="0" applyBorder="0" applyAlignment="0" applyProtection="0">
      <alignment vertical="center"/>
    </xf>
    <xf numFmtId="0" fontId="38" fillId="14" borderId="0" applyNumberFormat="0" applyBorder="0" applyAlignment="0" applyProtection="0">
      <alignment vertical="center"/>
    </xf>
    <xf numFmtId="0" fontId="45" fillId="15" borderId="0" applyNumberFormat="0" applyBorder="0" applyAlignment="0" applyProtection="0">
      <alignment vertical="center"/>
    </xf>
    <xf numFmtId="0" fontId="38" fillId="12" borderId="0" applyNumberFormat="0" applyBorder="0" applyAlignment="0" applyProtection="0">
      <alignment vertical="center"/>
    </xf>
    <xf numFmtId="0" fontId="41" fillId="16" borderId="0" applyNumberFormat="0" applyBorder="0" applyAlignment="0" applyProtection="0">
      <alignment vertical="center"/>
    </xf>
    <xf numFmtId="0" fontId="45" fillId="17" borderId="0" applyNumberFormat="0" applyBorder="0" applyAlignment="0" applyProtection="0">
      <alignment vertical="center"/>
    </xf>
    <xf numFmtId="0" fontId="38" fillId="5"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46" fillId="20" borderId="0" applyNumberFormat="0" applyBorder="0" applyAlignment="0" applyProtection="0">
      <alignment vertical="center"/>
    </xf>
    <xf numFmtId="0" fontId="43" fillId="12" borderId="0" applyNumberFormat="0" applyBorder="0" applyAlignment="0" applyProtection="0">
      <alignment vertical="center"/>
    </xf>
    <xf numFmtId="0" fontId="38" fillId="14" borderId="0" applyNumberFormat="0" applyBorder="0" applyAlignment="0" applyProtection="0">
      <alignment vertical="center"/>
    </xf>
    <xf numFmtId="43" fontId="8" fillId="0" borderId="0" applyFont="0" applyFill="0" applyBorder="0" applyAlignment="0" applyProtection="0">
      <alignment vertical="center"/>
    </xf>
    <xf numFmtId="0" fontId="45" fillId="5" borderId="0" applyNumberFormat="0" applyBorder="0" applyAlignment="0" applyProtection="0">
      <alignment vertical="center"/>
    </xf>
    <xf numFmtId="0" fontId="47" fillId="21" borderId="0" applyNumberFormat="0" applyBorder="0" applyAlignment="0" applyProtection="0">
      <alignment vertical="center"/>
    </xf>
    <xf numFmtId="0" fontId="43" fillId="13" borderId="0" applyNumberFormat="0" applyBorder="0" applyAlignment="0" applyProtection="0">
      <alignment vertical="center"/>
    </xf>
    <xf numFmtId="0" fontId="38" fillId="10" borderId="0" applyNumberFormat="0" applyBorder="0" applyAlignment="0" applyProtection="0">
      <alignment vertical="center"/>
    </xf>
    <xf numFmtId="0" fontId="38" fillId="18" borderId="0" applyNumberFormat="0" applyBorder="0" applyAlignment="0" applyProtection="0">
      <alignment vertical="center"/>
    </xf>
    <xf numFmtId="0" fontId="48" fillId="3" borderId="0" applyNumberFormat="0" applyBorder="0" applyAlignment="0" applyProtection="0">
      <alignment vertical="center"/>
    </xf>
    <xf numFmtId="0" fontId="43" fillId="22" borderId="0" applyNumberFormat="0" applyBorder="0" applyAlignment="0" applyProtection="0">
      <alignment vertical="center"/>
    </xf>
    <xf numFmtId="0" fontId="45" fillId="8" borderId="0" applyNumberFormat="0" applyBorder="0" applyAlignment="0" applyProtection="0">
      <alignment vertical="center"/>
    </xf>
    <xf numFmtId="0" fontId="38" fillId="18" borderId="0" applyNumberFormat="0" applyBorder="0" applyAlignment="0" applyProtection="0">
      <alignment vertical="center"/>
    </xf>
    <xf numFmtId="0" fontId="38" fillId="8" borderId="0" applyNumberFormat="0" applyBorder="0" applyAlignment="0" applyProtection="0">
      <alignment vertical="center"/>
    </xf>
    <xf numFmtId="0" fontId="38" fillId="14" borderId="0" applyNumberFormat="0" applyBorder="0" applyAlignment="0" applyProtection="0">
      <alignment vertical="center"/>
    </xf>
    <xf numFmtId="0" fontId="45" fillId="15" borderId="0" applyNumberFormat="0" applyBorder="0" applyAlignment="0" applyProtection="0">
      <alignment vertical="center"/>
    </xf>
    <xf numFmtId="0" fontId="44" fillId="23" borderId="0" applyNumberFormat="0" applyBorder="0" applyAlignment="0" applyProtection="0">
      <alignment vertical="center"/>
    </xf>
    <xf numFmtId="0" fontId="49" fillId="0" borderId="0" applyNumberFormat="0" applyFill="0" applyBorder="0" applyAlignment="0" applyProtection="0">
      <alignment vertical="center"/>
    </xf>
    <xf numFmtId="0" fontId="38" fillId="18" borderId="0" applyNumberFormat="0" applyBorder="0" applyAlignment="0" applyProtection="0">
      <alignment vertical="center"/>
    </xf>
    <xf numFmtId="0" fontId="43" fillId="22" borderId="0" applyNumberFormat="0" applyBorder="0" applyAlignment="0" applyProtection="0">
      <alignment vertical="center"/>
    </xf>
    <xf numFmtId="0" fontId="38" fillId="14"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38" fillId="3" borderId="0" applyNumberFormat="0" applyBorder="0" applyAlignment="0" applyProtection="0">
      <alignment vertical="center"/>
    </xf>
    <xf numFmtId="9" fontId="8" fillId="0" borderId="0" applyFont="0" applyFill="0" applyBorder="0" applyAlignment="0" applyProtection="0">
      <alignment vertical="center"/>
    </xf>
    <xf numFmtId="0" fontId="38" fillId="18" borderId="0" applyNumberFormat="0" applyBorder="0" applyAlignment="0" applyProtection="0">
      <alignment vertical="center"/>
    </xf>
    <xf numFmtId="0" fontId="38" fillId="10" borderId="0" applyNumberFormat="0" applyBorder="0" applyAlignment="0" applyProtection="0">
      <alignment vertical="center"/>
    </xf>
    <xf numFmtId="0" fontId="45" fillId="8" borderId="0" applyNumberFormat="0" applyBorder="0" applyAlignment="0" applyProtection="0">
      <alignment vertical="center"/>
    </xf>
    <xf numFmtId="0" fontId="38" fillId="18" borderId="0" applyNumberFormat="0" applyBorder="0" applyAlignment="0" applyProtection="0">
      <alignment vertical="center"/>
    </xf>
    <xf numFmtId="0" fontId="43" fillId="13" borderId="0" applyNumberFormat="0" applyBorder="0" applyAlignment="0" applyProtection="0">
      <alignment vertical="center"/>
    </xf>
    <xf numFmtId="0" fontId="50" fillId="0" borderId="0" applyNumberFormat="0" applyFill="0" applyBorder="0" applyAlignment="0" applyProtection="0">
      <alignment vertical="center"/>
    </xf>
    <xf numFmtId="0" fontId="44" fillId="22" borderId="0" applyNumberFormat="0" applyBorder="0" applyAlignment="0" applyProtection="0">
      <alignment vertical="center"/>
    </xf>
    <xf numFmtId="0" fontId="48" fillId="3" borderId="0" applyNumberFormat="0" applyBorder="0" applyAlignment="0" applyProtection="0">
      <alignment vertical="center"/>
    </xf>
    <xf numFmtId="0" fontId="38" fillId="8" borderId="0" applyNumberFormat="0" applyBorder="0" applyAlignment="0" applyProtection="0">
      <alignment vertical="center"/>
    </xf>
    <xf numFmtId="0" fontId="38" fillId="10" borderId="0" applyNumberFormat="0" applyBorder="0" applyAlignment="0" applyProtection="0">
      <alignment vertical="center"/>
    </xf>
    <xf numFmtId="0" fontId="48" fillId="3" borderId="0" applyNumberFormat="0" applyBorder="0" applyAlignment="0" applyProtection="0">
      <alignment vertical="center"/>
    </xf>
    <xf numFmtId="0" fontId="51" fillId="0" borderId="12" applyNumberFormat="0" applyFill="0" applyAlignment="0" applyProtection="0">
      <alignment vertical="center"/>
    </xf>
    <xf numFmtId="0" fontId="14" fillId="14" borderId="0" applyNumberFormat="0" applyBorder="0" applyAlignment="0" applyProtection="0">
      <alignment vertical="center"/>
    </xf>
    <xf numFmtId="0" fontId="45" fillId="15"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38" fillId="3" borderId="0" applyNumberFormat="0" applyBorder="0" applyAlignment="0" applyProtection="0">
      <alignment vertical="center"/>
    </xf>
    <xf numFmtId="0" fontId="14" fillId="18" borderId="0" applyNumberFormat="0" applyBorder="0" applyAlignment="0" applyProtection="0">
      <alignment vertical="center"/>
    </xf>
    <xf numFmtId="0" fontId="38" fillId="25" borderId="0" applyNumberFormat="0" applyBorder="0" applyAlignment="0" applyProtection="0">
      <alignment vertical="center"/>
    </xf>
    <xf numFmtId="0" fontId="38" fillId="18" borderId="0" applyNumberFormat="0" applyBorder="0" applyAlignment="0" applyProtection="0">
      <alignment vertical="center"/>
    </xf>
    <xf numFmtId="0" fontId="52" fillId="14" borderId="0" applyNumberFormat="0" applyBorder="0" applyAlignment="0" applyProtection="0">
      <alignment vertical="center"/>
    </xf>
    <xf numFmtId="0" fontId="8" fillId="26" borderId="13" applyNumberFormat="0" applyFont="0" applyAlignment="0" applyProtection="0">
      <alignment vertical="center"/>
    </xf>
    <xf numFmtId="0" fontId="43" fillId="11" borderId="0" applyNumberFormat="0" applyBorder="0" applyAlignment="0" applyProtection="0">
      <alignment vertical="center"/>
    </xf>
    <xf numFmtId="0" fontId="38" fillId="11" borderId="0" applyNumberFormat="0" applyBorder="0" applyAlignment="0" applyProtection="0">
      <alignment vertical="center"/>
    </xf>
    <xf numFmtId="0" fontId="38" fillId="10" borderId="0" applyNumberFormat="0" applyBorder="0" applyAlignment="0" applyProtection="0">
      <alignment vertical="center"/>
    </xf>
    <xf numFmtId="0" fontId="38" fillId="18" borderId="0" applyNumberFormat="0" applyBorder="0" applyAlignment="0" applyProtection="0">
      <alignment vertical="center"/>
    </xf>
    <xf numFmtId="0" fontId="14" fillId="18" borderId="0" applyNumberFormat="0" applyBorder="0" applyAlignment="0" applyProtection="0">
      <alignment vertical="center"/>
    </xf>
    <xf numFmtId="0" fontId="38" fillId="12" borderId="0" applyNumberFormat="0" applyBorder="0" applyAlignment="0" applyProtection="0">
      <alignment vertical="center"/>
    </xf>
    <xf numFmtId="0" fontId="47" fillId="27" borderId="0" applyNumberFormat="0" applyBorder="0" applyAlignment="0" applyProtection="0">
      <alignment vertical="center"/>
    </xf>
    <xf numFmtId="0" fontId="53" fillId="0" borderId="0" applyNumberFormat="0" applyFill="0" applyBorder="0" applyAlignment="0" applyProtection="0">
      <alignment vertical="center"/>
    </xf>
    <xf numFmtId="0" fontId="0" fillId="0" borderId="0">
      <alignment vertical="center"/>
    </xf>
    <xf numFmtId="0" fontId="51" fillId="0" borderId="12" applyNumberFormat="0" applyFill="0" applyAlignment="0" applyProtection="0">
      <alignment vertical="center"/>
    </xf>
    <xf numFmtId="0" fontId="38" fillId="19" borderId="0" applyNumberFormat="0" applyBorder="0" applyAlignment="0" applyProtection="0">
      <alignment vertical="center"/>
    </xf>
    <xf numFmtId="0" fontId="38" fillId="11" borderId="0" applyNumberFormat="0" applyBorder="0" applyAlignment="0" applyProtection="0">
      <alignment vertical="center"/>
    </xf>
    <xf numFmtId="0" fontId="54" fillId="0" borderId="0" applyNumberFormat="0" applyFill="0" applyBorder="0" applyAlignment="0" applyProtection="0">
      <alignment vertical="center"/>
    </xf>
    <xf numFmtId="0" fontId="38" fillId="5" borderId="0" applyNumberFormat="0" applyBorder="0" applyAlignment="0" applyProtection="0">
      <alignment vertical="center"/>
    </xf>
    <xf numFmtId="0" fontId="43" fillId="22" borderId="0" applyNumberFormat="0" applyBorder="0" applyAlignment="0" applyProtection="0">
      <alignment vertical="center"/>
    </xf>
    <xf numFmtId="0" fontId="55" fillId="0" borderId="0" applyNumberFormat="0" applyFill="0" applyBorder="0" applyAlignment="0" applyProtection="0">
      <alignment vertical="center"/>
    </xf>
    <xf numFmtId="0" fontId="45" fillId="15"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43" fillId="13" borderId="0" applyNumberFormat="0" applyBorder="0" applyAlignment="0" applyProtection="0">
      <alignment vertical="center"/>
    </xf>
    <xf numFmtId="0" fontId="38" fillId="12" borderId="0" applyNumberFormat="0" applyBorder="0" applyAlignment="0" applyProtection="0">
      <alignment vertical="center"/>
    </xf>
    <xf numFmtId="0" fontId="38" fillId="5"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3" fillId="12"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57" fillId="0" borderId="0" applyNumberFormat="0" applyFill="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0" fillId="0" borderId="0">
      <alignment vertical="center"/>
    </xf>
    <xf numFmtId="0" fontId="58" fillId="0" borderId="14" applyNumberFormat="0" applyFill="0" applyAlignment="0" applyProtection="0">
      <alignment vertical="center"/>
    </xf>
    <xf numFmtId="0" fontId="0" fillId="0" borderId="0">
      <alignment vertical="center"/>
    </xf>
    <xf numFmtId="0" fontId="45" fillId="15"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43" fillId="22" borderId="0" applyNumberFormat="0" applyBorder="0" applyAlignment="0" applyProtection="0">
      <alignment vertical="center"/>
    </xf>
    <xf numFmtId="0" fontId="38" fillId="3" borderId="0" applyNumberFormat="0" applyBorder="0" applyAlignment="0" applyProtection="0">
      <alignment vertical="center"/>
    </xf>
    <xf numFmtId="0" fontId="38" fillId="5" borderId="0" applyNumberFormat="0" applyBorder="0" applyAlignment="0" applyProtection="0">
      <alignment vertical="center"/>
    </xf>
    <xf numFmtId="0" fontId="59" fillId="0" borderId="14" applyNumberFormat="0" applyFill="0" applyAlignment="0" applyProtection="0">
      <alignment vertical="center"/>
    </xf>
    <xf numFmtId="0" fontId="38" fillId="19" borderId="0" applyNumberFormat="0" applyBorder="0" applyAlignment="0" applyProtection="0">
      <alignment vertical="center"/>
    </xf>
    <xf numFmtId="0" fontId="38" fillId="5" borderId="0" applyNumberFormat="0" applyBorder="0" applyAlignment="0" applyProtection="0">
      <alignment vertical="center"/>
    </xf>
    <xf numFmtId="0" fontId="43" fillId="22" borderId="0" applyNumberFormat="0" applyBorder="0" applyAlignment="0" applyProtection="0">
      <alignment vertical="center"/>
    </xf>
    <xf numFmtId="0" fontId="38" fillId="12" borderId="0" applyNumberFormat="0" applyBorder="0" applyAlignment="0" applyProtection="0">
      <alignment vertical="center"/>
    </xf>
    <xf numFmtId="0" fontId="60" fillId="3" borderId="0" applyNumberFormat="0" applyBorder="0" applyAlignment="0" applyProtection="0">
      <alignment vertical="center"/>
    </xf>
    <xf numFmtId="0" fontId="39" fillId="4" borderId="9" applyNumberFormat="0" applyAlignment="0" applyProtection="0">
      <alignment vertical="center"/>
    </xf>
    <xf numFmtId="0" fontId="38" fillId="3"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3" fillId="28" borderId="0" applyNumberFormat="0" applyBorder="0" applyAlignment="0" applyProtection="0">
      <alignment vertical="center"/>
    </xf>
    <xf numFmtId="0" fontId="47" fillId="29" borderId="0" applyNumberFormat="0" applyBorder="0" applyAlignment="0" applyProtection="0">
      <alignment vertical="center"/>
    </xf>
    <xf numFmtId="0" fontId="61" fillId="14" borderId="0" applyNumberFormat="0" applyBorder="0" applyAlignment="0" applyProtection="0">
      <alignment vertical="center"/>
    </xf>
    <xf numFmtId="0" fontId="53" fillId="0" borderId="15" applyNumberFormat="0" applyFill="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38" fillId="5" borderId="0" applyNumberFormat="0" applyBorder="0" applyAlignment="0" applyProtection="0">
      <alignment vertical="center"/>
    </xf>
    <xf numFmtId="0" fontId="43" fillId="22" borderId="0" applyNumberFormat="0" applyBorder="0" applyAlignment="0" applyProtection="0">
      <alignment vertical="center"/>
    </xf>
    <xf numFmtId="0" fontId="45" fillId="5" borderId="0" applyNumberFormat="0" applyBorder="0" applyAlignment="0" applyProtection="0">
      <alignment vertical="center"/>
    </xf>
    <xf numFmtId="0" fontId="47" fillId="30" borderId="0" applyNumberFormat="0" applyBorder="0" applyAlignment="0" applyProtection="0">
      <alignment vertical="center"/>
    </xf>
    <xf numFmtId="0" fontId="45" fillId="8"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51" fillId="0" borderId="12" applyNumberFormat="0" applyFill="0" applyAlignment="0" applyProtection="0">
      <alignment vertical="center"/>
    </xf>
    <xf numFmtId="0" fontId="38" fillId="10" borderId="0" applyNumberFormat="0" applyBorder="0" applyAlignment="0" applyProtection="0">
      <alignment vertical="center"/>
    </xf>
    <xf numFmtId="0" fontId="38" fillId="19" borderId="0" applyNumberFormat="0" applyBorder="0" applyAlignment="0" applyProtection="0">
      <alignment vertical="center"/>
    </xf>
    <xf numFmtId="0" fontId="62" fillId="31" borderId="16" applyNumberFormat="0" applyAlignment="0" applyProtection="0">
      <alignment vertical="center"/>
    </xf>
    <xf numFmtId="0" fontId="38" fillId="3" borderId="0" applyNumberFormat="0" applyBorder="0" applyAlignment="0" applyProtection="0">
      <alignment vertical="center"/>
    </xf>
    <xf numFmtId="0" fontId="38" fillId="12" borderId="0" applyNumberFormat="0" applyBorder="0" applyAlignment="0" applyProtection="0">
      <alignment vertical="center"/>
    </xf>
    <xf numFmtId="0" fontId="44" fillId="22" borderId="0" applyNumberFormat="0" applyBorder="0" applyAlignment="0" applyProtection="0">
      <alignment vertical="center"/>
    </xf>
    <xf numFmtId="0" fontId="38" fillId="10" borderId="0" applyNumberFormat="0" applyBorder="0" applyAlignment="0" applyProtection="0">
      <alignment vertical="center"/>
    </xf>
    <xf numFmtId="0" fontId="63" fillId="31" borderId="10" applyNumberFormat="0" applyAlignment="0" applyProtection="0">
      <alignment vertical="center"/>
    </xf>
    <xf numFmtId="0" fontId="64" fillId="0" borderId="17" applyNumberFormat="0" applyFill="0" applyAlignment="0" applyProtection="0">
      <alignment vertical="center"/>
    </xf>
    <xf numFmtId="0" fontId="38" fillId="12" borderId="0" applyNumberFormat="0" applyBorder="0" applyAlignment="0" applyProtection="0">
      <alignment vertical="center"/>
    </xf>
    <xf numFmtId="0" fontId="65" fillId="32" borderId="18" applyNumberFormat="0" applyAlignment="0" applyProtection="0">
      <alignment vertical="center"/>
    </xf>
    <xf numFmtId="0" fontId="14" fillId="10" borderId="0" applyNumberFormat="0" applyBorder="0" applyAlignment="0" applyProtection="0">
      <alignment vertical="center"/>
    </xf>
    <xf numFmtId="0" fontId="66" fillId="9" borderId="19" applyNumberFormat="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64" fillId="0" borderId="17" applyNumberFormat="0" applyFill="0" applyAlignment="0" applyProtection="0">
      <alignment vertical="center"/>
    </xf>
    <xf numFmtId="0" fontId="52" fillId="14" borderId="0" applyNumberFormat="0" applyBorder="0" applyAlignment="0" applyProtection="0">
      <alignment vertical="center"/>
    </xf>
    <xf numFmtId="0" fontId="14" fillId="5"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67" fillId="14"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44" fillId="8"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5" fillId="10" borderId="0" applyNumberFormat="0" applyBorder="0" applyAlignment="0" applyProtection="0">
      <alignment vertical="center"/>
    </xf>
    <xf numFmtId="0" fontId="38" fillId="8" borderId="0" applyNumberFormat="0" applyBorder="0" applyAlignment="0" applyProtection="0">
      <alignment vertical="center"/>
    </xf>
    <xf numFmtId="0" fontId="41" fillId="34" borderId="0" applyNumberFormat="0" applyBorder="0" applyAlignment="0" applyProtection="0">
      <alignment vertical="center"/>
    </xf>
    <xf numFmtId="0" fontId="43" fillId="33" borderId="0" applyNumberFormat="0" applyBorder="0" applyAlignment="0" applyProtection="0">
      <alignment vertical="center"/>
    </xf>
    <xf numFmtId="0" fontId="38" fillId="14" borderId="0" applyNumberFormat="0" applyBorder="0" applyAlignment="0" applyProtection="0">
      <alignment vertical="center"/>
    </xf>
    <xf numFmtId="0" fontId="45" fillId="17" borderId="0" applyNumberFormat="0" applyBorder="0" applyAlignment="0" applyProtection="0">
      <alignment vertical="center"/>
    </xf>
    <xf numFmtId="0" fontId="47" fillId="35" borderId="0" applyNumberFormat="0" applyBorder="0" applyAlignment="0" applyProtection="0">
      <alignment vertical="center"/>
    </xf>
    <xf numFmtId="0" fontId="68" fillId="0" borderId="20" applyNumberFormat="0" applyFill="0" applyAlignment="0" applyProtection="0">
      <alignment vertical="center"/>
    </xf>
    <xf numFmtId="0" fontId="43" fillId="12" borderId="0" applyNumberFormat="0" applyBorder="0" applyAlignment="0" applyProtection="0">
      <alignment vertical="center"/>
    </xf>
    <xf numFmtId="0" fontId="38" fillId="14" borderId="0" applyNumberFormat="0" applyBorder="0" applyAlignment="0" applyProtection="0">
      <alignment vertical="center"/>
    </xf>
    <xf numFmtId="0" fontId="38" fillId="3" borderId="0" applyNumberFormat="0" applyBorder="0" applyAlignment="0" applyProtection="0">
      <alignment vertical="center"/>
    </xf>
    <xf numFmtId="0" fontId="44" fillId="22" borderId="0" applyNumberFormat="0" applyBorder="0" applyAlignment="0" applyProtection="0">
      <alignment vertical="center"/>
    </xf>
    <xf numFmtId="0" fontId="38" fillId="8" borderId="0" applyNumberFormat="0" applyBorder="0" applyAlignment="0" applyProtection="0">
      <alignment vertical="center"/>
    </xf>
    <xf numFmtId="0" fontId="69" fillId="0" borderId="21" applyNumberFormat="0" applyFill="0" applyAlignment="0" applyProtection="0">
      <alignment vertical="center"/>
    </xf>
    <xf numFmtId="0" fontId="38" fillId="5" borderId="0" applyNumberFormat="0" applyBorder="0" applyAlignment="0" applyProtection="0">
      <alignment vertical="center"/>
    </xf>
    <xf numFmtId="0" fontId="43" fillId="28" borderId="0" applyNumberFormat="0" applyBorder="0" applyAlignment="0" applyProtection="0">
      <alignment vertical="center"/>
    </xf>
    <xf numFmtId="0" fontId="38" fillId="10" borderId="0" applyNumberFormat="0" applyBorder="0" applyAlignment="0" applyProtection="0">
      <alignment vertical="center"/>
    </xf>
    <xf numFmtId="0" fontId="70" fillId="0" borderId="22" applyNumberFormat="0" applyFill="0" applyAlignment="0" applyProtection="0">
      <alignment vertical="center"/>
    </xf>
    <xf numFmtId="0" fontId="48" fillId="3" borderId="0" applyNumberFormat="0" applyBorder="0" applyAlignment="0" applyProtection="0">
      <alignment vertical="center"/>
    </xf>
    <xf numFmtId="0" fontId="44" fillId="10" borderId="0" applyNumberFormat="0" applyBorder="0" applyAlignment="0" applyProtection="0">
      <alignment vertical="center"/>
    </xf>
    <xf numFmtId="0" fontId="38" fillId="25" borderId="0" applyNumberFormat="0" applyBorder="0" applyAlignment="0" applyProtection="0">
      <alignment vertical="center"/>
    </xf>
    <xf numFmtId="0" fontId="45" fillId="15" borderId="0" applyNumberFormat="0" applyBorder="0" applyAlignment="0" applyProtection="0">
      <alignment vertical="center"/>
    </xf>
    <xf numFmtId="0" fontId="66" fillId="9" borderId="19" applyNumberFormat="0" applyAlignment="0" applyProtection="0">
      <alignment vertical="center"/>
    </xf>
    <xf numFmtId="0" fontId="14" fillId="14"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38" fillId="14" borderId="0" applyNumberFormat="0" applyBorder="0" applyAlignment="0" applyProtection="0">
      <alignment vertical="center"/>
    </xf>
    <xf numFmtId="0" fontId="44" fillId="23" borderId="0" applyNumberFormat="0" applyBorder="0" applyAlignment="0" applyProtection="0">
      <alignment vertical="center"/>
    </xf>
    <xf numFmtId="0" fontId="0" fillId="0" borderId="0">
      <alignment vertical="center"/>
    </xf>
    <xf numFmtId="0" fontId="71" fillId="36"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73" fillId="0" borderId="0" applyNumberFormat="0" applyFill="0" applyBorder="0" applyAlignment="0" applyProtection="0">
      <alignment vertical="center"/>
    </xf>
    <xf numFmtId="0" fontId="38" fillId="18" borderId="0" applyNumberFormat="0" applyBorder="0" applyAlignment="0" applyProtection="0">
      <alignment vertical="center"/>
    </xf>
    <xf numFmtId="0" fontId="74" fillId="37"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75" fillId="38" borderId="0" applyNumberFormat="0" applyBorder="0" applyAlignment="0" applyProtection="0">
      <alignment vertical="center"/>
    </xf>
    <xf numFmtId="0" fontId="48" fillId="3" borderId="0" applyNumberFormat="0" applyBorder="0" applyAlignment="0" applyProtection="0">
      <alignment vertical="center"/>
    </xf>
    <xf numFmtId="0" fontId="38" fillId="14" borderId="0" applyNumberFormat="0" applyBorder="0" applyAlignment="0" applyProtection="0">
      <alignment vertical="center"/>
    </xf>
    <xf numFmtId="0" fontId="43" fillId="11" borderId="0" applyNumberFormat="0" applyBorder="0" applyAlignment="0" applyProtection="0">
      <alignment vertical="center"/>
    </xf>
    <xf numFmtId="0" fontId="45" fillId="10" borderId="0" applyNumberFormat="0" applyBorder="0" applyAlignment="0" applyProtection="0">
      <alignment vertical="center"/>
    </xf>
    <xf numFmtId="0" fontId="38" fillId="8" borderId="0" applyNumberFormat="0" applyBorder="0" applyAlignment="0" applyProtection="0">
      <alignment vertical="center"/>
    </xf>
    <xf numFmtId="0" fontId="38" fillId="25" borderId="0" applyNumberFormat="0" applyBorder="0" applyAlignment="0" applyProtection="0">
      <alignment vertical="center"/>
    </xf>
    <xf numFmtId="0" fontId="41" fillId="39" borderId="0" applyNumberFormat="0" applyBorder="0" applyAlignment="0" applyProtection="0">
      <alignment vertical="center"/>
    </xf>
    <xf numFmtId="0" fontId="45" fillId="17" borderId="0" applyNumberFormat="0" applyBorder="0" applyAlignment="0" applyProtection="0">
      <alignment vertical="center"/>
    </xf>
    <xf numFmtId="0" fontId="47" fillId="40" borderId="0" applyNumberFormat="0" applyBorder="0" applyAlignment="0" applyProtection="0">
      <alignment vertical="center"/>
    </xf>
    <xf numFmtId="0" fontId="38" fillId="18" borderId="0" applyNumberFormat="0" applyBorder="0" applyAlignment="0" applyProtection="0">
      <alignment vertical="center"/>
    </xf>
    <xf numFmtId="0" fontId="43" fillId="12" borderId="0" applyNumberFormat="0" applyBorder="0" applyAlignment="0" applyProtection="0">
      <alignment vertical="center"/>
    </xf>
    <xf numFmtId="0" fontId="45" fillId="8" borderId="0" applyNumberFormat="0" applyBorder="0" applyAlignment="0" applyProtection="0">
      <alignment vertical="center"/>
    </xf>
    <xf numFmtId="0" fontId="38" fillId="8" borderId="0" applyNumberFormat="0" applyBorder="0" applyAlignment="0" applyProtection="0">
      <alignment vertical="center"/>
    </xf>
    <xf numFmtId="0" fontId="38" fillId="10" borderId="0" applyNumberFormat="0" applyBorder="0" applyAlignment="0" applyProtection="0">
      <alignment vertical="center"/>
    </xf>
    <xf numFmtId="0" fontId="48" fillId="3" borderId="0" applyNumberFormat="0" applyBorder="0" applyAlignment="0" applyProtection="0">
      <alignment vertical="center"/>
    </xf>
    <xf numFmtId="0" fontId="41" fillId="41" borderId="0" applyNumberFormat="0" applyBorder="0" applyAlignment="0" applyProtection="0">
      <alignment vertical="center"/>
    </xf>
    <xf numFmtId="0" fontId="43" fillId="42" borderId="0" applyNumberFormat="0" applyBorder="0" applyAlignment="0" applyProtection="0">
      <alignment vertical="center"/>
    </xf>
    <xf numFmtId="0" fontId="38" fillId="5" borderId="0" applyNumberFormat="0" applyBorder="0" applyAlignment="0" applyProtection="0">
      <alignment vertical="center"/>
    </xf>
    <xf numFmtId="0" fontId="41" fillId="43" borderId="0" applyNumberFormat="0" applyBorder="0" applyAlignment="0" applyProtection="0">
      <alignment vertical="center"/>
    </xf>
    <xf numFmtId="0" fontId="38" fillId="10" borderId="0" applyNumberFormat="0" applyBorder="0" applyAlignment="0" applyProtection="0">
      <alignment vertical="center"/>
    </xf>
    <xf numFmtId="0" fontId="44" fillId="8" borderId="0" applyNumberFormat="0" applyBorder="0" applyAlignment="0" applyProtection="0">
      <alignment vertical="center"/>
    </xf>
    <xf numFmtId="0" fontId="0" fillId="0" borderId="0">
      <alignment vertical="center"/>
    </xf>
    <xf numFmtId="0" fontId="51" fillId="0" borderId="12" applyNumberFormat="0" applyFill="0" applyAlignment="0" applyProtection="0">
      <alignment vertical="center"/>
    </xf>
    <xf numFmtId="0" fontId="14" fillId="10" borderId="0" applyNumberFormat="0" applyBorder="0" applyAlignment="0" applyProtection="0">
      <alignment vertical="center"/>
    </xf>
    <xf numFmtId="0" fontId="38" fillId="11" borderId="0" applyNumberFormat="0" applyBorder="0" applyAlignment="0" applyProtection="0">
      <alignment vertical="center"/>
    </xf>
    <xf numFmtId="0" fontId="0" fillId="0" borderId="0">
      <alignment vertical="center"/>
    </xf>
    <xf numFmtId="0" fontId="43" fillId="23" borderId="0" applyNumberFormat="0" applyBorder="0" applyAlignment="0" applyProtection="0">
      <alignment vertical="center"/>
    </xf>
    <xf numFmtId="0" fontId="76" fillId="9" borderId="11" applyNumberFormat="0" applyAlignment="0" applyProtection="0">
      <alignment vertical="center"/>
    </xf>
    <xf numFmtId="0" fontId="38" fillId="3" borderId="0" applyNumberFormat="0" applyBorder="0" applyAlignment="0" applyProtection="0">
      <alignment vertical="center"/>
    </xf>
    <xf numFmtId="0" fontId="41" fillId="44" borderId="0" applyNumberFormat="0" applyBorder="0" applyAlignment="0" applyProtection="0">
      <alignment vertical="center"/>
    </xf>
    <xf numFmtId="0" fontId="45" fillId="17" borderId="0" applyNumberFormat="0" applyBorder="0" applyAlignment="0" applyProtection="0">
      <alignment vertical="center"/>
    </xf>
    <xf numFmtId="0" fontId="38" fillId="5" borderId="0" applyNumberFormat="0" applyBorder="0" applyAlignment="0" applyProtection="0">
      <alignment vertical="center"/>
    </xf>
    <xf numFmtId="0" fontId="38" fillId="18" borderId="0" applyNumberFormat="0" applyBorder="0" applyAlignment="0" applyProtection="0">
      <alignment vertical="center"/>
    </xf>
    <xf numFmtId="0" fontId="41" fillId="45" borderId="0" applyNumberFormat="0" applyBorder="0" applyAlignment="0" applyProtection="0">
      <alignment vertical="center"/>
    </xf>
    <xf numFmtId="0" fontId="43" fillId="11" borderId="0" applyNumberFormat="0" applyBorder="0" applyAlignment="0" applyProtection="0">
      <alignment vertical="center"/>
    </xf>
    <xf numFmtId="0" fontId="38" fillId="19" borderId="0" applyNumberFormat="0" applyBorder="0" applyAlignment="0" applyProtection="0">
      <alignment vertical="center"/>
    </xf>
    <xf numFmtId="0" fontId="51" fillId="0" borderId="12" applyNumberFormat="0" applyFill="0" applyAlignment="0" applyProtection="0">
      <alignment vertical="center"/>
    </xf>
    <xf numFmtId="0" fontId="14" fillId="10" borderId="0" applyNumberFormat="0" applyBorder="0" applyAlignment="0" applyProtection="0">
      <alignment vertical="center"/>
    </xf>
    <xf numFmtId="0" fontId="0" fillId="0" borderId="0">
      <alignment vertical="center"/>
    </xf>
    <xf numFmtId="0" fontId="43" fillId="23" borderId="0" applyNumberFormat="0" applyBorder="0" applyAlignment="0" applyProtection="0">
      <alignment vertical="center"/>
    </xf>
    <xf numFmtId="0" fontId="38" fillId="10" borderId="0" applyNumberFormat="0" applyBorder="0" applyAlignment="0" applyProtection="0">
      <alignment vertical="center"/>
    </xf>
    <xf numFmtId="0" fontId="44" fillId="8"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38" fillId="14" borderId="0" applyNumberFormat="0" applyBorder="0" applyAlignment="0" applyProtection="0">
      <alignment vertical="center"/>
    </xf>
    <xf numFmtId="0" fontId="38" fillId="3" borderId="0" applyNumberFormat="0" applyBorder="0" applyAlignment="0" applyProtection="0">
      <alignment vertical="center"/>
    </xf>
    <xf numFmtId="0" fontId="45" fillId="10" borderId="0" applyNumberFormat="0" applyBorder="0" applyAlignment="0" applyProtection="0">
      <alignment vertical="center"/>
    </xf>
    <xf numFmtId="0" fontId="44" fillId="22" borderId="0" applyNumberFormat="0" applyBorder="0" applyAlignment="0" applyProtection="0">
      <alignment vertical="center"/>
    </xf>
    <xf numFmtId="0" fontId="45" fillId="18"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45" fillId="17" borderId="0" applyNumberFormat="0" applyBorder="0" applyAlignment="0" applyProtection="0">
      <alignment vertical="center"/>
    </xf>
    <xf numFmtId="0" fontId="47" fillId="46" borderId="0" applyNumberFormat="0" applyBorder="0" applyAlignment="0" applyProtection="0">
      <alignment vertical="center"/>
    </xf>
    <xf numFmtId="0" fontId="68" fillId="0" borderId="20" applyNumberFormat="0" applyFill="0" applyAlignment="0" applyProtection="0">
      <alignment vertical="center"/>
    </xf>
    <xf numFmtId="0" fontId="38" fillId="14" borderId="0" applyNumberFormat="0" applyBorder="0" applyAlignment="0" applyProtection="0">
      <alignment vertical="center"/>
    </xf>
    <xf numFmtId="0" fontId="38" fillId="3" borderId="0" applyNumberFormat="0" applyBorder="0" applyAlignment="0" applyProtection="0">
      <alignment vertical="center"/>
    </xf>
    <xf numFmtId="0" fontId="38" fillId="19" borderId="0" applyNumberFormat="0" applyBorder="0" applyAlignment="0" applyProtection="0">
      <alignment vertical="center"/>
    </xf>
    <xf numFmtId="0" fontId="47" fillId="47" borderId="0" applyNumberFormat="0" applyBorder="0" applyAlignment="0" applyProtection="0">
      <alignment vertical="center"/>
    </xf>
    <xf numFmtId="0" fontId="68" fillId="0" borderId="20" applyNumberFormat="0" applyFill="0" applyAlignment="0" applyProtection="0">
      <alignment vertical="center"/>
    </xf>
    <xf numFmtId="0" fontId="38" fillId="14" borderId="0" applyNumberFormat="0" applyBorder="0" applyAlignment="0" applyProtection="0">
      <alignment vertical="center"/>
    </xf>
    <xf numFmtId="0" fontId="45" fillId="10"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77" fillId="0" borderId="0" applyNumberFormat="0" applyFill="0" applyBorder="0" applyAlignment="0" applyProtection="0">
      <alignment vertical="center"/>
    </xf>
    <xf numFmtId="0" fontId="41" fillId="48" borderId="0" applyNumberFormat="0" applyBorder="0" applyAlignment="0" applyProtection="0">
      <alignment vertical="center"/>
    </xf>
    <xf numFmtId="0" fontId="51" fillId="0" borderId="12" applyNumberFormat="0" applyFill="0" applyAlignment="0" applyProtection="0">
      <alignment vertical="center"/>
    </xf>
    <xf numFmtId="0" fontId="43" fillId="23" borderId="0" applyNumberFormat="0" applyBorder="0" applyAlignment="0" applyProtection="0">
      <alignment vertical="center"/>
    </xf>
    <xf numFmtId="0" fontId="42" fillId="9" borderId="11" applyNumberFormat="0" applyAlignment="0" applyProtection="0">
      <alignment vertical="center"/>
    </xf>
    <xf numFmtId="0" fontId="38" fillId="3" borderId="0" applyNumberFormat="0" applyBorder="0" applyAlignment="0" applyProtection="0">
      <alignment vertical="center"/>
    </xf>
    <xf numFmtId="0" fontId="45" fillId="15" borderId="0" applyNumberFormat="0" applyBorder="0" applyAlignment="0" applyProtection="0">
      <alignment vertical="center"/>
    </xf>
    <xf numFmtId="0" fontId="38" fillId="12" borderId="0" applyNumberFormat="0" applyBorder="0" applyAlignment="0" applyProtection="0">
      <alignment vertical="center"/>
    </xf>
    <xf numFmtId="0" fontId="41" fillId="49" borderId="0" applyNumberFormat="0" applyBorder="0" applyAlignment="0" applyProtection="0">
      <alignment vertical="center"/>
    </xf>
    <xf numFmtId="0" fontId="64" fillId="0" borderId="17" applyNumberFormat="0" applyFill="0" applyAlignment="0" applyProtection="0">
      <alignment vertical="center"/>
    </xf>
    <xf numFmtId="0" fontId="45" fillId="17" borderId="0" applyNumberFormat="0" applyBorder="0" applyAlignment="0" applyProtection="0">
      <alignment vertical="center"/>
    </xf>
    <xf numFmtId="0" fontId="38" fillId="5" borderId="0" applyNumberFormat="0" applyBorder="0" applyAlignment="0" applyProtection="0">
      <alignment vertical="center"/>
    </xf>
    <xf numFmtId="0" fontId="67" fillId="14" borderId="0" applyNumberFormat="0" applyBorder="0" applyAlignment="0" applyProtection="0">
      <alignment vertical="center"/>
    </xf>
    <xf numFmtId="0" fontId="14" fillId="10" borderId="0" applyNumberFormat="0" applyBorder="0" applyAlignment="0" applyProtection="0">
      <alignment vertical="center"/>
    </xf>
    <xf numFmtId="0" fontId="66" fillId="9" borderId="19" applyNumberFormat="0" applyAlignment="0" applyProtection="0">
      <alignment vertical="center"/>
    </xf>
    <xf numFmtId="0" fontId="38" fillId="3" borderId="0" applyNumberFormat="0" applyBorder="0" applyAlignment="0" applyProtection="0">
      <alignment vertical="center"/>
    </xf>
    <xf numFmtId="0" fontId="38" fillId="10" borderId="0" applyNumberFormat="0" applyBorder="0" applyAlignment="0" applyProtection="0">
      <alignment vertical="center"/>
    </xf>
    <xf numFmtId="0" fontId="48" fillId="3" borderId="0" applyNumberFormat="0" applyBorder="0" applyAlignment="0" applyProtection="0">
      <alignment vertical="center"/>
    </xf>
    <xf numFmtId="0" fontId="64" fillId="0" borderId="17" applyNumberFormat="0" applyFill="0" applyAlignment="0" applyProtection="0">
      <alignment vertical="center"/>
    </xf>
    <xf numFmtId="0" fontId="44" fillId="13" borderId="0" applyNumberFormat="0" applyBorder="0" applyAlignment="0" applyProtection="0">
      <alignment vertical="center"/>
    </xf>
    <xf numFmtId="0" fontId="38" fillId="19" borderId="0" applyNumberFormat="0" applyBorder="0" applyAlignment="0" applyProtection="0">
      <alignment vertical="center"/>
    </xf>
    <xf numFmtId="0" fontId="47" fillId="50" borderId="0" applyNumberFormat="0" applyBorder="0" applyAlignment="0" applyProtection="0">
      <alignment vertical="center"/>
    </xf>
    <xf numFmtId="0" fontId="43" fillId="42" borderId="0" applyNumberFormat="0" applyBorder="0" applyAlignment="0" applyProtection="0">
      <alignment vertical="center"/>
    </xf>
    <xf numFmtId="0" fontId="43" fillId="22" borderId="0" applyNumberFormat="0" applyBorder="0" applyAlignment="0" applyProtection="0">
      <alignment vertical="center"/>
    </xf>
    <xf numFmtId="0" fontId="38" fillId="3" borderId="0" applyNumberFormat="0" applyBorder="0" applyAlignment="0" applyProtection="0">
      <alignment vertical="center"/>
    </xf>
    <xf numFmtId="0" fontId="52" fillId="14" borderId="0" applyNumberFormat="0" applyBorder="0" applyAlignment="0" applyProtection="0">
      <alignment vertical="center"/>
    </xf>
    <xf numFmtId="0" fontId="14" fillId="3" borderId="0" applyNumberFormat="0" applyBorder="0" applyAlignment="0" applyProtection="0">
      <alignment vertical="center"/>
    </xf>
    <xf numFmtId="0" fontId="66" fillId="9" borderId="19" applyNumberFormat="0" applyAlignment="0" applyProtection="0">
      <alignment vertical="center"/>
    </xf>
    <xf numFmtId="0" fontId="64" fillId="0" borderId="17" applyNumberFormat="0" applyFill="0" applyAlignment="0" applyProtection="0">
      <alignment vertical="center"/>
    </xf>
    <xf numFmtId="0" fontId="38" fillId="10" borderId="0" applyNumberFormat="0" applyBorder="0" applyAlignment="0" applyProtection="0">
      <alignment vertical="center"/>
    </xf>
    <xf numFmtId="0" fontId="41" fillId="51" borderId="0" applyNumberFormat="0" applyBorder="0" applyAlignment="0" applyProtection="0">
      <alignment vertical="center"/>
    </xf>
    <xf numFmtId="0" fontId="64" fillId="0" borderId="17" applyNumberFormat="0" applyFill="0" applyAlignment="0" applyProtection="0">
      <alignment vertical="center"/>
    </xf>
    <xf numFmtId="0" fontId="38" fillId="5" borderId="0" applyNumberFormat="0" applyBorder="0" applyAlignment="0" applyProtection="0">
      <alignment vertical="center"/>
    </xf>
    <xf numFmtId="0" fontId="38" fillId="3" borderId="0" applyNumberFormat="0" applyBorder="0" applyAlignment="0" applyProtection="0">
      <alignment vertical="center"/>
    </xf>
    <xf numFmtId="0" fontId="67" fillId="14" borderId="0" applyNumberFormat="0" applyBorder="0" applyAlignment="0" applyProtection="0">
      <alignment vertical="center"/>
    </xf>
    <xf numFmtId="0" fontId="78" fillId="42" borderId="0" applyNumberFormat="0" applyBorder="0" applyAlignment="0" applyProtection="0">
      <alignment vertical="center"/>
    </xf>
    <xf numFmtId="0" fontId="47" fillId="52" borderId="0" applyNumberFormat="0" applyBorder="0" applyAlignment="0" applyProtection="0">
      <alignment vertical="center"/>
    </xf>
    <xf numFmtId="0" fontId="38" fillId="5"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47" fillId="53" borderId="0" applyNumberFormat="0" applyBorder="0" applyAlignment="0" applyProtection="0">
      <alignment vertical="center"/>
    </xf>
    <xf numFmtId="0" fontId="43" fillId="42" borderId="0" applyNumberFormat="0" applyBorder="0" applyAlignment="0" applyProtection="0">
      <alignment vertical="center"/>
    </xf>
    <xf numFmtId="0" fontId="0" fillId="0" borderId="0">
      <alignment vertical="center"/>
    </xf>
    <xf numFmtId="0" fontId="38" fillId="3" borderId="0" applyNumberFormat="0" applyBorder="0" applyAlignment="0" applyProtection="0">
      <alignment vertical="center"/>
    </xf>
    <xf numFmtId="0" fontId="38" fillId="19" borderId="0" applyNumberFormat="0" applyBorder="0" applyAlignment="0" applyProtection="0">
      <alignment vertical="center"/>
    </xf>
    <xf numFmtId="0" fontId="41" fillId="54" borderId="0" applyNumberFormat="0" applyBorder="0" applyAlignment="0" applyProtection="0">
      <alignment vertical="center"/>
    </xf>
    <xf numFmtId="0" fontId="75" fillId="38" borderId="0" applyNumberFormat="0" applyBorder="0" applyAlignment="0" applyProtection="0">
      <alignment vertical="center"/>
    </xf>
    <xf numFmtId="0" fontId="48" fillId="3" borderId="0" applyNumberFormat="0" applyBorder="0" applyAlignment="0" applyProtection="0">
      <alignment vertical="center"/>
    </xf>
    <xf numFmtId="0" fontId="64" fillId="0" borderId="17" applyNumberFormat="0" applyFill="0" applyAlignment="0" applyProtection="0">
      <alignment vertical="center"/>
    </xf>
    <xf numFmtId="0" fontId="38" fillId="3" borderId="0" applyNumberFormat="0" applyBorder="0" applyAlignment="0" applyProtection="0">
      <alignment vertical="center"/>
    </xf>
    <xf numFmtId="0" fontId="38" fillId="14" borderId="0" applyNumberFormat="0" applyBorder="0" applyAlignment="0" applyProtection="0">
      <alignment vertical="center"/>
    </xf>
    <xf numFmtId="0" fontId="67" fillId="14" borderId="0" applyNumberFormat="0" applyBorder="0" applyAlignment="0" applyProtection="0">
      <alignment vertical="center"/>
    </xf>
    <xf numFmtId="0" fontId="78" fillId="42" borderId="0" applyNumberFormat="0" applyBorder="0" applyAlignment="0" applyProtection="0">
      <alignment vertical="center"/>
    </xf>
    <xf numFmtId="0" fontId="47" fillId="55" borderId="0" applyNumberFormat="0" applyBorder="0" applyAlignment="0" applyProtection="0">
      <alignment vertical="center"/>
    </xf>
    <xf numFmtId="0" fontId="0" fillId="0" borderId="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3" fillId="42" borderId="0" applyNumberFormat="0" applyBorder="0" applyAlignment="0" applyProtection="0">
      <alignment vertical="center"/>
    </xf>
    <xf numFmtId="0" fontId="14" fillId="10" borderId="0" applyNumberFormat="0" applyBorder="0" applyAlignment="0" applyProtection="0">
      <alignment vertical="center"/>
    </xf>
    <xf numFmtId="0" fontId="43" fillId="13" borderId="0" applyNumberFormat="0" applyBorder="0" applyAlignment="0" applyProtection="0">
      <alignment vertical="center"/>
    </xf>
    <xf numFmtId="0" fontId="38" fillId="5" borderId="0" applyNumberFormat="0" applyBorder="0" applyAlignment="0" applyProtection="0">
      <alignment vertical="center"/>
    </xf>
    <xf numFmtId="0" fontId="79" fillId="0" borderId="0"/>
    <xf numFmtId="0" fontId="48" fillId="3" borderId="0" applyNumberFormat="0" applyBorder="0" applyAlignment="0" applyProtection="0">
      <alignment vertical="center"/>
    </xf>
    <xf numFmtId="0" fontId="38" fillId="5" borderId="0" applyNumberFormat="0" applyBorder="0" applyAlignment="0" applyProtection="0">
      <alignment vertical="center"/>
    </xf>
    <xf numFmtId="0" fontId="44" fillId="22" borderId="0" applyNumberFormat="0" applyBorder="0" applyAlignment="0" applyProtection="0">
      <alignment vertical="center"/>
    </xf>
    <xf numFmtId="0" fontId="38" fillId="10"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14" fillId="10" borderId="0" applyNumberFormat="0" applyBorder="0" applyAlignment="0" applyProtection="0">
      <alignment vertical="center"/>
    </xf>
    <xf numFmtId="0" fontId="44" fillId="22" borderId="0" applyNumberFormat="0" applyBorder="0" applyAlignment="0" applyProtection="0">
      <alignment vertical="center"/>
    </xf>
    <xf numFmtId="0" fontId="43" fillId="42"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44" fillId="22" borderId="0" applyNumberFormat="0" applyBorder="0" applyAlignment="0" applyProtection="0">
      <alignment vertical="center"/>
    </xf>
    <xf numFmtId="0" fontId="43" fillId="42" borderId="0" applyNumberFormat="0" applyBorder="0" applyAlignment="0" applyProtection="0">
      <alignment vertical="center"/>
    </xf>
    <xf numFmtId="0" fontId="38" fillId="10"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38" fillId="18" borderId="0" applyNumberFormat="0" applyBorder="0" applyAlignment="0" applyProtection="0">
      <alignment vertical="center"/>
    </xf>
    <xf numFmtId="0" fontId="38" fillId="11"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38" fillId="3" borderId="0" applyNumberFormat="0" applyBorder="0" applyAlignment="0" applyProtection="0">
      <alignment vertical="center"/>
    </xf>
    <xf numFmtId="0" fontId="64" fillId="0" borderId="17" applyNumberFormat="0" applyFill="0" applyAlignment="0" applyProtection="0">
      <alignment vertical="center"/>
    </xf>
    <xf numFmtId="0" fontId="72" fillId="3" borderId="0" applyNumberFormat="0" applyBorder="0" applyAlignment="0" applyProtection="0">
      <alignment vertical="center"/>
    </xf>
    <xf numFmtId="0" fontId="38" fillId="12" borderId="0" applyNumberFormat="0" applyBorder="0" applyAlignment="0" applyProtection="0">
      <alignment vertical="center"/>
    </xf>
    <xf numFmtId="0" fontId="39" fillId="4" borderId="9" applyNumberFormat="0" applyAlignment="0" applyProtection="0">
      <alignment vertical="center"/>
    </xf>
    <xf numFmtId="0" fontId="14" fillId="10"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3"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43" fillId="12" borderId="0" applyNumberFormat="0" applyBorder="0" applyAlignment="0" applyProtection="0">
      <alignment vertical="center"/>
    </xf>
    <xf numFmtId="0" fontId="38" fillId="8" borderId="0" applyNumberFormat="0" applyBorder="0" applyAlignment="0" applyProtection="0">
      <alignment vertical="center"/>
    </xf>
    <xf numFmtId="0" fontId="38" fillId="10" borderId="0" applyNumberFormat="0" applyBorder="0" applyAlignment="0" applyProtection="0">
      <alignment vertical="center"/>
    </xf>
    <xf numFmtId="0" fontId="44" fillId="22" borderId="0" applyNumberFormat="0" applyBorder="0" applyAlignment="0" applyProtection="0">
      <alignment vertical="center"/>
    </xf>
    <xf numFmtId="0" fontId="38" fillId="14" borderId="0" applyNumberFormat="0" applyBorder="0" applyAlignment="0" applyProtection="0">
      <alignment vertical="center"/>
    </xf>
    <xf numFmtId="0" fontId="48" fillId="3"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38" fillId="5" borderId="0" applyNumberFormat="0" applyBorder="0" applyAlignment="0" applyProtection="0">
      <alignment vertical="center"/>
    </xf>
    <xf numFmtId="0" fontId="38" fillId="10" borderId="0" applyNumberFormat="0" applyBorder="0" applyAlignment="0" applyProtection="0">
      <alignment vertical="center"/>
    </xf>
    <xf numFmtId="0" fontId="44" fillId="22" borderId="0" applyNumberFormat="0" applyBorder="0" applyAlignment="0" applyProtection="0">
      <alignment vertical="center"/>
    </xf>
    <xf numFmtId="0" fontId="48" fillId="3" borderId="0" applyNumberFormat="0" applyBorder="0" applyAlignment="0" applyProtection="0">
      <alignment vertical="center"/>
    </xf>
    <xf numFmtId="0" fontId="38" fillId="8" borderId="0" applyNumberFormat="0" applyBorder="0" applyAlignment="0" applyProtection="0">
      <alignment vertical="center"/>
    </xf>
    <xf numFmtId="0" fontId="52" fillId="14" borderId="0" applyNumberFormat="0" applyBorder="0" applyAlignment="0" applyProtection="0">
      <alignment vertical="center"/>
    </xf>
    <xf numFmtId="0" fontId="43" fillId="23" borderId="0" applyNumberFormat="0" applyBorder="0" applyAlignment="0" applyProtection="0">
      <alignment vertical="center"/>
    </xf>
    <xf numFmtId="0" fontId="38" fillId="10" borderId="0" applyNumberFormat="0" applyBorder="0" applyAlignment="0" applyProtection="0">
      <alignment vertical="center"/>
    </xf>
    <xf numFmtId="0" fontId="44" fillId="22" borderId="0" applyNumberFormat="0" applyBorder="0" applyAlignment="0" applyProtection="0">
      <alignment vertical="center"/>
    </xf>
    <xf numFmtId="0" fontId="48" fillId="3"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38" fillId="3" borderId="0" applyNumberFormat="0" applyBorder="0" applyAlignment="0" applyProtection="0">
      <alignment vertical="center"/>
    </xf>
    <xf numFmtId="0" fontId="43" fillId="23" borderId="0" applyNumberFormat="0" applyBorder="0" applyAlignment="0" applyProtection="0">
      <alignment vertical="center"/>
    </xf>
    <xf numFmtId="0" fontId="38" fillId="3" borderId="0" applyNumberFormat="0" applyBorder="0" applyAlignment="0" applyProtection="0">
      <alignment vertical="center"/>
    </xf>
    <xf numFmtId="0" fontId="38" fillId="8" borderId="0" applyNumberFormat="0" applyBorder="0" applyAlignment="0" applyProtection="0">
      <alignment vertical="center"/>
    </xf>
    <xf numFmtId="0" fontId="44" fillId="22"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4" borderId="0" applyNumberFormat="0" applyBorder="0" applyAlignment="0" applyProtection="0">
      <alignment vertical="center"/>
    </xf>
    <xf numFmtId="0" fontId="38" fillId="12" borderId="0" applyNumberFormat="0" applyBorder="0" applyAlignment="0" applyProtection="0">
      <alignment vertical="center"/>
    </xf>
    <xf numFmtId="0" fontId="38" fillId="8" borderId="0" applyNumberFormat="0" applyBorder="0" applyAlignment="0" applyProtection="0">
      <alignment vertical="center"/>
    </xf>
    <xf numFmtId="0" fontId="78" fillId="13"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43" fillId="11" borderId="0" applyNumberFormat="0" applyBorder="0" applyAlignment="0" applyProtection="0">
      <alignment vertical="center"/>
    </xf>
    <xf numFmtId="0" fontId="39" fillId="4" borderId="9" applyNumberFormat="0" applyAlignment="0" applyProtection="0">
      <alignment vertical="center"/>
    </xf>
    <xf numFmtId="0" fontId="38" fillId="10" borderId="0" applyNumberFormat="0" applyBorder="0" applyAlignment="0" applyProtection="0">
      <alignment vertical="center"/>
    </xf>
    <xf numFmtId="0" fontId="38" fillId="5"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8" fillId="10" borderId="0" applyNumberFormat="0" applyBorder="0" applyAlignment="0" applyProtection="0">
      <alignment vertical="center"/>
    </xf>
    <xf numFmtId="0" fontId="44" fillId="8" borderId="0" applyNumberFormat="0" applyBorder="0" applyAlignment="0" applyProtection="0">
      <alignment vertical="center"/>
    </xf>
    <xf numFmtId="0" fontId="43" fillId="42"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44" fillId="8" borderId="0" applyNumberFormat="0" applyBorder="0" applyAlignment="0" applyProtection="0">
      <alignment vertical="center"/>
    </xf>
    <xf numFmtId="0" fontId="38" fillId="12" borderId="0" applyNumberFormat="0" applyBorder="0" applyAlignment="0" applyProtection="0">
      <alignment vertical="center"/>
    </xf>
    <xf numFmtId="0" fontId="43" fillId="13" borderId="0" applyNumberFormat="0" applyBorder="0" applyAlignment="0" applyProtection="0">
      <alignment vertical="center"/>
    </xf>
    <xf numFmtId="0" fontId="38" fillId="14" borderId="0" applyNumberFormat="0" applyBorder="0" applyAlignment="0" applyProtection="0">
      <alignment vertical="center"/>
    </xf>
    <xf numFmtId="0" fontId="43" fillId="12" borderId="0" applyNumberFormat="0" applyBorder="0" applyAlignment="0" applyProtection="0">
      <alignment vertical="center"/>
    </xf>
    <xf numFmtId="0" fontId="48" fillId="3" borderId="0" applyNumberFormat="0" applyBorder="0" applyAlignment="0" applyProtection="0">
      <alignment vertical="center"/>
    </xf>
    <xf numFmtId="0" fontId="38" fillId="14" borderId="0" applyNumberFormat="0" applyBorder="0" applyAlignment="0" applyProtection="0">
      <alignment vertical="center"/>
    </xf>
    <xf numFmtId="0" fontId="44" fillId="8" borderId="0" applyNumberFormat="0" applyBorder="0" applyAlignment="0" applyProtection="0">
      <alignment vertical="center"/>
    </xf>
    <xf numFmtId="0" fontId="38" fillId="12" borderId="0" applyNumberFormat="0" applyBorder="0" applyAlignment="0" applyProtection="0">
      <alignment vertical="center"/>
    </xf>
    <xf numFmtId="0" fontId="43" fillId="13" borderId="0" applyNumberFormat="0" applyBorder="0" applyAlignment="0" applyProtection="0">
      <alignment vertical="center"/>
    </xf>
    <xf numFmtId="0" fontId="38" fillId="12" borderId="0" applyNumberFormat="0" applyBorder="0" applyAlignment="0" applyProtection="0">
      <alignment vertical="center"/>
    </xf>
    <xf numFmtId="0" fontId="38" fillId="10"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44" fillId="8" borderId="0" applyNumberFormat="0" applyBorder="0" applyAlignment="0" applyProtection="0">
      <alignment vertical="center"/>
    </xf>
    <xf numFmtId="0" fontId="43" fillId="42" borderId="0" applyNumberFormat="0" applyBorder="0" applyAlignment="0" applyProtection="0">
      <alignment vertical="center"/>
    </xf>
    <xf numFmtId="0" fontId="38" fillId="10" borderId="0" applyNumberFormat="0" applyBorder="0" applyAlignment="0" applyProtection="0">
      <alignment vertical="center"/>
    </xf>
    <xf numFmtId="0" fontId="43" fillId="13" borderId="0" applyNumberFormat="0" applyBorder="0" applyAlignment="0" applyProtection="0">
      <alignment vertical="center"/>
    </xf>
    <xf numFmtId="0" fontId="38" fillId="5" borderId="0" applyNumberFormat="0" applyBorder="0" applyAlignment="0" applyProtection="0">
      <alignment vertical="center"/>
    </xf>
    <xf numFmtId="0" fontId="38" fillId="10" borderId="0" applyNumberFormat="0" applyBorder="0" applyAlignment="0" applyProtection="0">
      <alignment vertical="center"/>
    </xf>
    <xf numFmtId="0" fontId="43" fillId="12" borderId="0" applyNumberFormat="0" applyBorder="0" applyAlignment="0" applyProtection="0">
      <alignment vertical="center"/>
    </xf>
    <xf numFmtId="0" fontId="38" fillId="8" borderId="0" applyNumberFormat="0" applyBorder="0" applyAlignment="0" applyProtection="0">
      <alignment vertical="center"/>
    </xf>
    <xf numFmtId="0" fontId="38" fillId="10" borderId="0" applyNumberFormat="0" applyBorder="0" applyAlignment="0" applyProtection="0">
      <alignment vertical="center"/>
    </xf>
    <xf numFmtId="0" fontId="14" fillId="10" borderId="0" applyNumberFormat="0" applyBorder="0" applyAlignment="0" applyProtection="0">
      <alignment vertical="center"/>
    </xf>
    <xf numFmtId="0" fontId="48" fillId="3" borderId="0" applyNumberFormat="0" applyBorder="0" applyAlignment="0" applyProtection="0">
      <alignment vertical="center"/>
    </xf>
    <xf numFmtId="0" fontId="66" fillId="9" borderId="19" applyNumberFormat="0" applyAlignment="0" applyProtection="0">
      <alignment vertical="center"/>
    </xf>
    <xf numFmtId="0" fontId="44" fillId="8" borderId="0" applyNumberFormat="0" applyBorder="0" applyAlignment="0" applyProtection="0">
      <alignment vertical="center"/>
    </xf>
    <xf numFmtId="0" fontId="38" fillId="10"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80" fillId="4" borderId="9" applyNumberFormat="0" applyAlignment="0" applyProtection="0">
      <alignment vertical="center"/>
    </xf>
    <xf numFmtId="0" fontId="64" fillId="0" borderId="17" applyNumberFormat="0" applyFill="0" applyAlignment="0" applyProtection="0">
      <alignment vertical="center"/>
    </xf>
    <xf numFmtId="0" fontId="38" fillId="12" borderId="0" applyNumberFormat="0" applyBorder="0" applyAlignment="0" applyProtection="0">
      <alignment vertical="center"/>
    </xf>
    <xf numFmtId="0" fontId="48" fillId="3" borderId="0" applyNumberFormat="0" applyBorder="0" applyAlignment="0" applyProtection="0">
      <alignment vertical="center"/>
    </xf>
    <xf numFmtId="0" fontId="81" fillId="0" borderId="23" applyNumberFormat="0" applyFill="0" applyAlignment="0" applyProtection="0">
      <alignment vertical="center"/>
    </xf>
    <xf numFmtId="0" fontId="38" fillId="10" borderId="0" applyNumberFormat="0" applyBorder="0" applyAlignment="0" applyProtection="0">
      <alignment vertical="center"/>
    </xf>
    <xf numFmtId="0" fontId="44" fillId="8" borderId="0" applyNumberFormat="0" applyBorder="0" applyAlignment="0" applyProtection="0">
      <alignment vertical="center"/>
    </xf>
    <xf numFmtId="0" fontId="38" fillId="5" borderId="0" applyNumberFormat="0" applyBorder="0" applyAlignment="0" applyProtection="0">
      <alignment vertical="center"/>
    </xf>
    <xf numFmtId="0" fontId="38" fillId="10" borderId="0" applyNumberFormat="0" applyBorder="0" applyAlignment="0" applyProtection="0">
      <alignment vertical="center"/>
    </xf>
    <xf numFmtId="0" fontId="38" fillId="14" borderId="0" applyNumberFormat="0" applyBorder="0" applyAlignment="0" applyProtection="0">
      <alignment vertical="center"/>
    </xf>
    <xf numFmtId="0" fontId="38" fillId="5" borderId="0" applyNumberFormat="0" applyBorder="0" applyAlignment="0" applyProtection="0">
      <alignment vertical="center"/>
    </xf>
    <xf numFmtId="0" fontId="44" fillId="8" borderId="0" applyNumberFormat="0" applyBorder="0" applyAlignment="0" applyProtection="0">
      <alignment vertical="center"/>
    </xf>
    <xf numFmtId="0" fontId="38" fillId="10" borderId="0" applyNumberFormat="0" applyBorder="0" applyAlignment="0" applyProtection="0">
      <alignment vertical="center"/>
    </xf>
    <xf numFmtId="0" fontId="45" fillId="10"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14" fillId="10" borderId="0" applyNumberFormat="0" applyBorder="0" applyAlignment="0" applyProtection="0">
      <alignment vertical="center"/>
    </xf>
    <xf numFmtId="0" fontId="66" fillId="9" borderId="19" applyNumberFormat="0" applyAlignment="0" applyProtection="0">
      <alignment vertical="center"/>
    </xf>
    <xf numFmtId="0" fontId="38" fillId="10" borderId="0" applyNumberFormat="0" applyBorder="0" applyAlignment="0" applyProtection="0">
      <alignment vertical="center"/>
    </xf>
    <xf numFmtId="0" fontId="43" fillId="13" borderId="0" applyNumberFormat="0" applyBorder="0" applyAlignment="0" applyProtection="0">
      <alignment vertical="center"/>
    </xf>
    <xf numFmtId="0" fontId="66" fillId="9" borderId="19" applyNumberFormat="0" applyAlignment="0" applyProtection="0">
      <alignment vertical="center"/>
    </xf>
    <xf numFmtId="0" fontId="14" fillId="10" borderId="0" applyNumberFormat="0" applyBorder="0" applyAlignment="0" applyProtection="0">
      <alignment vertical="center"/>
    </xf>
    <xf numFmtId="0" fontId="82" fillId="0" borderId="24" applyNumberFormat="0" applyFill="0" applyAlignment="0" applyProtection="0">
      <alignment vertical="center"/>
    </xf>
    <xf numFmtId="0" fontId="38" fillId="10" borderId="0" applyNumberFormat="0" applyBorder="0" applyAlignment="0" applyProtection="0">
      <alignment vertical="center"/>
    </xf>
    <xf numFmtId="0" fontId="43" fillId="13" borderId="0" applyNumberFormat="0" applyBorder="0" applyAlignment="0" applyProtection="0">
      <alignment vertical="center"/>
    </xf>
    <xf numFmtId="0" fontId="14" fillId="8" borderId="0" applyNumberFormat="0" applyBorder="0" applyAlignment="0" applyProtection="0">
      <alignment vertical="center"/>
    </xf>
    <xf numFmtId="0" fontId="51" fillId="0" borderId="12" applyNumberFormat="0" applyFill="0" applyAlignment="0" applyProtection="0">
      <alignment vertical="center"/>
    </xf>
    <xf numFmtId="0" fontId="14" fillId="10" borderId="0" applyNumberFormat="0" applyBorder="0" applyAlignment="0" applyProtection="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38" fillId="10" borderId="0" applyNumberFormat="0" applyBorder="0" applyAlignment="0" applyProtection="0">
      <alignment vertical="center"/>
    </xf>
    <xf numFmtId="0" fontId="78" fillId="22" borderId="0" applyNumberFormat="0" applyBorder="0" applyAlignment="0" applyProtection="0">
      <alignment vertical="center"/>
    </xf>
    <xf numFmtId="0" fontId="0" fillId="0" borderId="0">
      <alignment vertical="center"/>
    </xf>
    <xf numFmtId="0" fontId="14" fillId="8" borderId="0" applyNumberFormat="0" applyBorder="0" applyAlignment="0" applyProtection="0">
      <alignment vertical="center"/>
    </xf>
    <xf numFmtId="0" fontId="38" fillId="10" borderId="0" applyNumberFormat="0" applyBorder="0" applyAlignment="0" applyProtection="0">
      <alignment vertical="center"/>
    </xf>
    <xf numFmtId="0" fontId="66" fillId="9" borderId="19" applyNumberFormat="0" applyAlignment="0" applyProtection="0">
      <alignment vertical="center"/>
    </xf>
    <xf numFmtId="0" fontId="14" fillId="10"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0" fillId="0" borderId="0">
      <alignment vertical="center"/>
    </xf>
    <xf numFmtId="0" fontId="14" fillId="8" borderId="0" applyNumberFormat="0" applyBorder="0" applyAlignment="0" applyProtection="0">
      <alignment vertical="center"/>
    </xf>
    <xf numFmtId="0" fontId="14" fillId="10" borderId="0" applyNumberFormat="0" applyBorder="0" applyAlignment="0" applyProtection="0">
      <alignment vertical="center"/>
    </xf>
    <xf numFmtId="0" fontId="0" fillId="0" borderId="0">
      <alignment vertical="center"/>
    </xf>
    <xf numFmtId="0" fontId="43" fillId="57" borderId="0" applyNumberFormat="0" applyBorder="0" applyAlignment="0" applyProtection="0">
      <alignment vertical="center"/>
    </xf>
    <xf numFmtId="0" fontId="38" fillId="18"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14" fillId="10" borderId="0" applyNumberFormat="0" applyBorder="0" applyAlignment="0" applyProtection="0">
      <alignment vertical="center"/>
    </xf>
    <xf numFmtId="0" fontId="0" fillId="0" borderId="0">
      <alignment vertical="center"/>
    </xf>
    <xf numFmtId="0" fontId="0" fillId="0" borderId="0">
      <alignment vertical="center"/>
    </xf>
    <xf numFmtId="0" fontId="45" fillId="18"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52" fillId="14" borderId="0" applyNumberFormat="0" applyBorder="0" applyAlignment="0" applyProtection="0">
      <alignment vertical="center"/>
    </xf>
    <xf numFmtId="0" fontId="38" fillId="10"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0" fillId="0" borderId="0">
      <alignment vertical="center"/>
    </xf>
    <xf numFmtId="0" fontId="43" fillId="11"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43" fillId="12" borderId="0" applyNumberFormat="0" applyBorder="0" applyAlignment="0" applyProtection="0">
      <alignment vertical="center"/>
    </xf>
    <xf numFmtId="0" fontId="38" fillId="10" borderId="0" applyNumberFormat="0" applyBorder="0" applyAlignment="0" applyProtection="0">
      <alignment vertical="center"/>
    </xf>
    <xf numFmtId="0" fontId="43" fillId="12" borderId="0" applyNumberFormat="0" applyBorder="0" applyAlignment="0" applyProtection="0">
      <alignment vertical="center"/>
    </xf>
    <xf numFmtId="0" fontId="38" fillId="10"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38" fillId="10" borderId="0" applyNumberFormat="0" applyBorder="0" applyAlignment="0" applyProtection="0">
      <alignment vertical="center"/>
    </xf>
    <xf numFmtId="0" fontId="43" fillId="12" borderId="0" applyNumberFormat="0" applyBorder="0" applyAlignment="0" applyProtection="0">
      <alignment vertical="center"/>
    </xf>
    <xf numFmtId="0" fontId="38" fillId="10" borderId="0" applyNumberFormat="0" applyBorder="0" applyAlignment="0" applyProtection="0">
      <alignment vertical="center"/>
    </xf>
    <xf numFmtId="0" fontId="45" fillId="5" borderId="0" applyNumberFormat="0" applyBorder="0" applyAlignment="0" applyProtection="0">
      <alignment vertical="center"/>
    </xf>
    <xf numFmtId="0" fontId="43" fillId="12" borderId="0" applyNumberFormat="0" applyBorder="0" applyAlignment="0" applyProtection="0">
      <alignment vertical="center"/>
    </xf>
    <xf numFmtId="0" fontId="38" fillId="10" borderId="0" applyNumberFormat="0" applyBorder="0" applyAlignment="0" applyProtection="0">
      <alignment vertical="center"/>
    </xf>
    <xf numFmtId="0" fontId="43" fillId="12"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66" fillId="9" borderId="19" applyNumberFormat="0" applyAlignment="0" applyProtection="0">
      <alignment vertical="center"/>
    </xf>
    <xf numFmtId="0" fontId="14" fillId="3" borderId="0" applyNumberFormat="0" applyBorder="0" applyAlignment="0" applyProtection="0">
      <alignment vertical="center"/>
    </xf>
    <xf numFmtId="0" fontId="48" fillId="3" borderId="0" applyNumberFormat="0" applyBorder="0" applyAlignment="0" applyProtection="0">
      <alignment vertical="center"/>
    </xf>
    <xf numFmtId="0" fontId="38" fillId="12" borderId="0" applyNumberFormat="0" applyBorder="0" applyAlignment="0" applyProtection="0">
      <alignment vertical="center"/>
    </xf>
    <xf numFmtId="0" fontId="64" fillId="0" borderId="17" applyNumberFormat="0" applyFill="0" applyAlignment="0" applyProtection="0">
      <alignment vertical="center"/>
    </xf>
    <xf numFmtId="0" fontId="42" fillId="9" borderId="11" applyNumberFormat="0" applyAlignment="0" applyProtection="0">
      <alignment vertical="center"/>
    </xf>
    <xf numFmtId="0" fontId="38" fillId="5" borderId="0" applyNumberFormat="0" applyBorder="0" applyAlignment="0" applyProtection="0">
      <alignment vertical="center"/>
    </xf>
    <xf numFmtId="0" fontId="38" fillId="10" borderId="0" applyNumberFormat="0" applyBorder="0" applyAlignment="0" applyProtection="0">
      <alignment vertical="center"/>
    </xf>
    <xf numFmtId="0" fontId="43" fillId="13" borderId="0" applyNumberFormat="0" applyBorder="0" applyAlignment="0" applyProtection="0">
      <alignment vertical="center"/>
    </xf>
    <xf numFmtId="0" fontId="66" fillId="9" borderId="19" applyNumberFormat="0" applyAlignment="0" applyProtection="0">
      <alignment vertical="center"/>
    </xf>
    <xf numFmtId="0" fontId="14" fillId="3"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14" fillId="5" borderId="0" applyNumberFormat="0" applyBorder="0" applyAlignment="0" applyProtection="0">
      <alignment vertical="center"/>
    </xf>
    <xf numFmtId="0" fontId="66" fillId="9" borderId="19" applyNumberFormat="0" applyAlignment="0" applyProtection="0">
      <alignment vertical="center"/>
    </xf>
    <xf numFmtId="0" fontId="45" fillId="15" borderId="0" applyNumberFormat="0" applyBorder="0" applyAlignment="0" applyProtection="0">
      <alignment vertical="center"/>
    </xf>
    <xf numFmtId="0" fontId="38" fillId="25" borderId="0" applyNumberFormat="0" applyBorder="0" applyAlignment="0" applyProtection="0">
      <alignment vertical="center"/>
    </xf>
    <xf numFmtId="0" fontId="43" fillId="57" borderId="0" applyNumberFormat="0" applyBorder="0" applyAlignment="0" applyProtection="0">
      <alignment vertical="center"/>
    </xf>
    <xf numFmtId="0" fontId="14" fillId="18" borderId="0" applyNumberFormat="0" applyBorder="0" applyAlignment="0" applyProtection="0">
      <alignment vertical="center"/>
    </xf>
    <xf numFmtId="0" fontId="38" fillId="8" borderId="0" applyNumberFormat="0" applyBorder="0" applyAlignment="0" applyProtection="0">
      <alignment vertical="center"/>
    </xf>
    <xf numFmtId="0" fontId="38" fillId="10" borderId="0" applyNumberFormat="0" applyBorder="0" applyAlignment="0" applyProtection="0">
      <alignment vertical="center"/>
    </xf>
    <xf numFmtId="0" fontId="43" fillId="13" borderId="0" applyNumberFormat="0" applyBorder="0" applyAlignment="0" applyProtection="0">
      <alignment vertical="center"/>
    </xf>
    <xf numFmtId="0" fontId="66" fillId="9" borderId="19" applyNumberFormat="0" applyAlignment="0" applyProtection="0">
      <alignment vertical="center"/>
    </xf>
    <xf numFmtId="0" fontId="14" fillId="5"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80" fillId="4" borderId="9" applyNumberFormat="0" applyAlignment="0" applyProtection="0">
      <alignment vertical="center"/>
    </xf>
    <xf numFmtId="0" fontId="38" fillId="10" borderId="0" applyNumberFormat="0" applyBorder="0" applyAlignment="0" applyProtection="0">
      <alignment vertical="center"/>
    </xf>
    <xf numFmtId="0" fontId="43" fillId="13" borderId="0" applyNumberFormat="0" applyBorder="0" applyAlignment="0" applyProtection="0">
      <alignment vertical="center"/>
    </xf>
    <xf numFmtId="0" fontId="38" fillId="10" borderId="0" applyNumberFormat="0" applyBorder="0" applyAlignment="0" applyProtection="0">
      <alignment vertical="center"/>
    </xf>
    <xf numFmtId="0" fontId="43" fillId="13" borderId="0" applyNumberFormat="0" applyBorder="0" applyAlignment="0" applyProtection="0">
      <alignment vertical="center"/>
    </xf>
    <xf numFmtId="0" fontId="66" fillId="9" borderId="19" applyNumberFormat="0" applyAlignment="0" applyProtection="0">
      <alignment vertical="center"/>
    </xf>
    <xf numFmtId="0" fontId="14" fillId="19" borderId="0" applyNumberFormat="0" applyBorder="0" applyAlignment="0" applyProtection="0">
      <alignment vertical="center"/>
    </xf>
    <xf numFmtId="0" fontId="43" fillId="13" borderId="0" applyNumberFormat="0" applyBorder="0" applyAlignment="0" applyProtection="0">
      <alignment vertical="center"/>
    </xf>
    <xf numFmtId="0" fontId="38" fillId="10" borderId="0" applyNumberFormat="0" applyBorder="0" applyAlignment="0" applyProtection="0">
      <alignment vertical="center"/>
    </xf>
    <xf numFmtId="0" fontId="43" fillId="57" borderId="0" applyNumberFormat="0" applyBorder="0" applyAlignment="0" applyProtection="0">
      <alignment vertical="center"/>
    </xf>
    <xf numFmtId="0" fontId="45" fillId="8" borderId="0" applyNumberFormat="0" applyBorder="0" applyAlignment="0" applyProtection="0">
      <alignment vertical="center"/>
    </xf>
    <xf numFmtId="0" fontId="38" fillId="8" borderId="0" applyNumberFormat="0" applyBorder="0" applyAlignment="0" applyProtection="0">
      <alignment vertical="center"/>
    </xf>
    <xf numFmtId="0" fontId="38" fillId="18" borderId="0" applyNumberFormat="0" applyBorder="0" applyAlignment="0" applyProtection="0">
      <alignment vertical="center"/>
    </xf>
    <xf numFmtId="0" fontId="38" fillId="10" borderId="0" applyNumberFormat="0" applyBorder="0" applyAlignment="0" applyProtection="0">
      <alignment vertical="center"/>
    </xf>
    <xf numFmtId="0" fontId="45" fillId="18" borderId="0" applyNumberFormat="0" applyBorder="0" applyAlignment="0" applyProtection="0">
      <alignment vertical="center"/>
    </xf>
    <xf numFmtId="0" fontId="43" fillId="13" borderId="0" applyNumberFormat="0" applyBorder="0" applyAlignment="0" applyProtection="0">
      <alignment vertical="center"/>
    </xf>
    <xf numFmtId="0" fontId="38" fillId="10" borderId="0" applyNumberFormat="0" applyBorder="0" applyAlignment="0" applyProtection="0">
      <alignment vertical="center"/>
    </xf>
    <xf numFmtId="0" fontId="43" fillId="13" borderId="0" applyNumberFormat="0" applyBorder="0" applyAlignment="0" applyProtection="0">
      <alignment vertical="center"/>
    </xf>
    <xf numFmtId="0" fontId="38" fillId="10"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45" fillId="15" borderId="0" applyNumberFormat="0" applyBorder="0" applyAlignment="0" applyProtection="0">
      <alignment vertical="center"/>
    </xf>
    <xf numFmtId="0" fontId="66" fillId="9" borderId="19" applyNumberFormat="0" applyAlignment="0" applyProtection="0">
      <alignment vertical="center"/>
    </xf>
    <xf numFmtId="0" fontId="14" fillId="3"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66" fillId="9" borderId="19" applyNumberFormat="0" applyAlignment="0" applyProtection="0">
      <alignment vertical="center"/>
    </xf>
    <xf numFmtId="0" fontId="38" fillId="11" borderId="0" applyNumberFormat="0" applyBorder="0" applyAlignment="0" applyProtection="0">
      <alignment vertical="center"/>
    </xf>
    <xf numFmtId="0" fontId="14" fillId="3" borderId="0" applyNumberFormat="0" applyBorder="0" applyAlignment="0" applyProtection="0">
      <alignment vertical="center"/>
    </xf>
    <xf numFmtId="0" fontId="51" fillId="0" borderId="12" applyNumberFormat="0" applyFill="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43" fillId="22"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43" fillId="22" borderId="0" applyNumberFormat="0" applyBorder="0" applyAlignment="0" applyProtection="0">
      <alignment vertical="center"/>
    </xf>
    <xf numFmtId="0" fontId="66" fillId="9" borderId="19" applyNumberFormat="0" applyAlignment="0" applyProtection="0">
      <alignment vertical="center"/>
    </xf>
    <xf numFmtId="0" fontId="14" fillId="3" borderId="0" applyNumberFormat="0" applyBorder="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64" fillId="0" borderId="17" applyNumberFormat="0" applyFill="0" applyAlignment="0" applyProtection="0">
      <alignment vertical="center"/>
    </xf>
    <xf numFmtId="0" fontId="38" fillId="8" borderId="0" applyNumberFormat="0" applyBorder="0" applyAlignment="0" applyProtection="0">
      <alignment vertical="center"/>
    </xf>
    <xf numFmtId="0" fontId="82" fillId="0" borderId="24" applyNumberFormat="0" applyFill="0" applyAlignment="0" applyProtection="0">
      <alignment vertical="center"/>
    </xf>
    <xf numFmtId="0" fontId="14" fillId="3" borderId="0" applyNumberFormat="0" applyBorder="0" applyAlignment="0" applyProtection="0">
      <alignment vertical="center"/>
    </xf>
    <xf numFmtId="0" fontId="66" fillId="9" borderId="19" applyNumberFormat="0" applyAlignment="0" applyProtection="0">
      <alignment vertical="center"/>
    </xf>
    <xf numFmtId="0" fontId="45" fillId="15" borderId="0" applyNumberFormat="0" applyBorder="0" applyAlignment="0" applyProtection="0">
      <alignment vertical="center"/>
    </xf>
    <xf numFmtId="0" fontId="44" fillId="9" borderId="0" applyNumberFormat="0" applyBorder="0" applyAlignment="0" applyProtection="0">
      <alignment vertical="center"/>
    </xf>
    <xf numFmtId="0" fontId="43" fillId="13" borderId="0" applyNumberFormat="0" applyBorder="0" applyAlignment="0" applyProtection="0">
      <alignment vertical="center"/>
    </xf>
    <xf numFmtId="0" fontId="38" fillId="10" borderId="0" applyNumberFormat="0" applyBorder="0" applyAlignment="0" applyProtection="0">
      <alignment vertical="center"/>
    </xf>
    <xf numFmtId="0" fontId="38" fillId="8" borderId="0" applyNumberFormat="0" applyBorder="0" applyAlignment="0" applyProtection="0">
      <alignment vertical="center"/>
    </xf>
    <xf numFmtId="0" fontId="45" fillId="10" borderId="0" applyNumberFormat="0" applyBorder="0" applyAlignment="0" applyProtection="0">
      <alignment vertical="center"/>
    </xf>
    <xf numFmtId="0" fontId="0" fillId="0" borderId="0">
      <alignment vertical="center"/>
    </xf>
    <xf numFmtId="0" fontId="14" fillId="3" borderId="0" applyNumberFormat="0" applyBorder="0" applyAlignment="0" applyProtection="0">
      <alignment vertical="center"/>
    </xf>
    <xf numFmtId="0" fontId="51" fillId="0" borderId="12" applyNumberFormat="0" applyFill="0" applyAlignment="0" applyProtection="0">
      <alignment vertical="center"/>
    </xf>
    <xf numFmtId="0" fontId="0" fillId="0" borderId="0">
      <alignment vertical="center"/>
    </xf>
    <xf numFmtId="0" fontId="45" fillId="15" borderId="0" applyNumberFormat="0" applyBorder="0" applyAlignment="0" applyProtection="0">
      <alignment vertical="center"/>
    </xf>
    <xf numFmtId="0" fontId="0" fillId="0" borderId="0">
      <alignment vertical="center"/>
    </xf>
    <xf numFmtId="0" fontId="78" fillId="42" borderId="0" applyNumberFormat="0" applyBorder="0" applyAlignment="0" applyProtection="0">
      <alignment vertical="center"/>
    </xf>
    <xf numFmtId="0" fontId="52" fillId="14" borderId="0" applyNumberFormat="0" applyBorder="0" applyAlignment="0" applyProtection="0">
      <alignment vertical="center"/>
    </xf>
    <xf numFmtId="0" fontId="38" fillId="10" borderId="0" applyNumberFormat="0" applyBorder="0" applyAlignment="0" applyProtection="0">
      <alignment vertical="center"/>
    </xf>
    <xf numFmtId="0" fontId="43" fillId="42" borderId="0" applyNumberFormat="0" applyBorder="0" applyAlignment="0" applyProtection="0">
      <alignment vertical="center"/>
    </xf>
    <xf numFmtId="0" fontId="38" fillId="19" borderId="0" applyNumberFormat="0" applyBorder="0" applyAlignment="0" applyProtection="0">
      <alignment vertical="center"/>
    </xf>
    <xf numFmtId="0" fontId="0" fillId="0" borderId="0">
      <alignment vertical="center"/>
    </xf>
    <xf numFmtId="0" fontId="45" fillId="15" borderId="0" applyNumberFormat="0" applyBorder="0" applyAlignment="0" applyProtection="0">
      <alignment vertical="center"/>
    </xf>
    <xf numFmtId="0" fontId="51" fillId="0" borderId="12" applyNumberFormat="0" applyFill="0" applyAlignment="0" applyProtection="0">
      <alignment vertical="center"/>
    </xf>
    <xf numFmtId="0" fontId="52" fillId="14" borderId="0" applyNumberFormat="0" applyBorder="0" applyAlignment="0" applyProtection="0">
      <alignment vertical="center"/>
    </xf>
    <xf numFmtId="0" fontId="38" fillId="10" borderId="0" applyNumberFormat="0" applyBorder="0" applyAlignment="0" applyProtection="0">
      <alignment vertical="center"/>
    </xf>
    <xf numFmtId="0" fontId="43" fillId="42"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14" fillId="3" borderId="0" applyNumberFormat="0" applyBorder="0" applyAlignment="0" applyProtection="0">
      <alignment vertical="center"/>
    </xf>
    <xf numFmtId="0" fontId="66" fillId="9" borderId="19" applyNumberFormat="0" applyAlignment="0" applyProtection="0">
      <alignment vertical="center"/>
    </xf>
    <xf numFmtId="0" fontId="45" fillId="15"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45" fillId="15" borderId="0" applyNumberFormat="0" applyBorder="0" applyAlignment="0" applyProtection="0">
      <alignment vertical="center"/>
    </xf>
    <xf numFmtId="0" fontId="14" fillId="3" borderId="0" applyNumberFormat="0" applyBorder="0" applyAlignment="0" applyProtection="0">
      <alignment vertical="center"/>
    </xf>
    <xf numFmtId="0" fontId="51" fillId="0" borderId="12" applyNumberFormat="0" applyFill="0" applyAlignment="0" applyProtection="0">
      <alignment vertical="center"/>
    </xf>
    <xf numFmtId="0" fontId="38" fillId="10" borderId="0" applyNumberFormat="0" applyBorder="0" applyAlignment="0" applyProtection="0">
      <alignment vertical="center"/>
    </xf>
    <xf numFmtId="0" fontId="43" fillId="28" borderId="0" applyNumberFormat="0" applyBorder="0" applyAlignment="0" applyProtection="0">
      <alignment vertical="center"/>
    </xf>
    <xf numFmtId="0" fontId="38" fillId="5"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14" fillId="3" borderId="0" applyNumberFormat="0" applyBorder="0" applyAlignment="0" applyProtection="0">
      <alignment vertical="center"/>
    </xf>
    <xf numFmtId="0" fontId="0" fillId="0" borderId="0">
      <alignment vertical="center"/>
    </xf>
    <xf numFmtId="0" fontId="66" fillId="9" borderId="19" applyNumberFormat="0" applyAlignment="0" applyProtection="0">
      <alignment vertical="center"/>
    </xf>
    <xf numFmtId="0" fontId="45" fillId="15" borderId="0" applyNumberFormat="0" applyBorder="0" applyAlignment="0" applyProtection="0">
      <alignment vertical="center"/>
    </xf>
    <xf numFmtId="0" fontId="64" fillId="0" borderId="17" applyNumberFormat="0" applyFill="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52" fillId="14" borderId="0" applyNumberFormat="0" applyBorder="0" applyAlignment="0" applyProtection="0">
      <alignment vertical="center"/>
    </xf>
    <xf numFmtId="0" fontId="38" fillId="10"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38" fillId="10" borderId="0" applyNumberFormat="0" applyBorder="0" applyAlignment="0" applyProtection="0">
      <alignment vertical="center"/>
    </xf>
    <xf numFmtId="0" fontId="43" fillId="42" borderId="0" applyNumberFormat="0" applyBorder="0" applyAlignment="0" applyProtection="0">
      <alignment vertical="center"/>
    </xf>
    <xf numFmtId="0" fontId="38" fillId="11"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0" fillId="0" borderId="0">
      <alignment vertical="center"/>
    </xf>
    <xf numFmtId="0" fontId="38" fillId="14" borderId="0" applyNumberFormat="0" applyBorder="0" applyAlignment="0" applyProtection="0">
      <alignment vertical="center"/>
    </xf>
    <xf numFmtId="0" fontId="38" fillId="10" borderId="0" applyNumberFormat="0" applyBorder="0" applyAlignment="0" applyProtection="0">
      <alignment vertical="center"/>
    </xf>
    <xf numFmtId="0" fontId="43" fillId="13" borderId="0" applyNumberFormat="0" applyBorder="0" applyAlignment="0" applyProtection="0">
      <alignment vertical="center"/>
    </xf>
    <xf numFmtId="0" fontId="38" fillId="18" borderId="0" applyNumberFormat="0" applyBorder="0" applyAlignment="0" applyProtection="0">
      <alignment vertical="center"/>
    </xf>
    <xf numFmtId="0" fontId="38" fillId="3"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8" borderId="0" applyNumberFormat="0" applyBorder="0" applyAlignment="0" applyProtection="0">
      <alignment vertical="center"/>
    </xf>
    <xf numFmtId="0" fontId="43" fillId="12" borderId="0" applyNumberFormat="0" applyBorder="0" applyAlignment="0" applyProtection="0">
      <alignment vertical="center"/>
    </xf>
    <xf numFmtId="0" fontId="67" fillId="14"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66" fillId="9" borderId="19" applyNumberFormat="0" applyAlignment="0" applyProtection="0">
      <alignment vertical="center"/>
    </xf>
    <xf numFmtId="0" fontId="48" fillId="3" borderId="0" applyNumberFormat="0" applyBorder="0" applyAlignment="0" applyProtection="0">
      <alignment vertical="center"/>
    </xf>
    <xf numFmtId="0" fontId="14" fillId="14" borderId="0" applyNumberFormat="0" applyBorder="0" applyAlignment="0" applyProtection="0">
      <alignment vertical="center"/>
    </xf>
    <xf numFmtId="0" fontId="67" fillId="14" borderId="0" applyNumberFormat="0" applyBorder="0" applyAlignment="0" applyProtection="0">
      <alignment vertical="center"/>
    </xf>
    <xf numFmtId="0" fontId="38" fillId="14" borderId="0" applyNumberFormat="0" applyBorder="0" applyAlignment="0" applyProtection="0">
      <alignment vertical="center"/>
    </xf>
    <xf numFmtId="0" fontId="66" fillId="9" borderId="19" applyNumberFormat="0" applyAlignment="0" applyProtection="0">
      <alignment vertical="center"/>
    </xf>
    <xf numFmtId="0" fontId="14" fillId="14" borderId="0" applyNumberFormat="0" applyBorder="0" applyAlignment="0" applyProtection="0">
      <alignment vertical="center"/>
    </xf>
    <xf numFmtId="0" fontId="38" fillId="10" borderId="0" applyNumberFormat="0" applyBorder="0" applyAlignment="0" applyProtection="0">
      <alignment vertical="center"/>
    </xf>
    <xf numFmtId="0" fontId="83" fillId="38" borderId="0" applyNumberFormat="0" applyBorder="0" applyAlignment="0" applyProtection="0">
      <alignment vertical="center"/>
    </xf>
    <xf numFmtId="0" fontId="38" fillId="5" borderId="0" applyNumberFormat="0" applyBorder="0" applyAlignment="0" applyProtection="0">
      <alignment vertical="center"/>
    </xf>
    <xf numFmtId="0" fontId="44" fillId="10"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0" fillId="0" borderId="0">
      <alignment vertical="center"/>
    </xf>
    <xf numFmtId="0" fontId="38" fillId="5"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0" fillId="0" borderId="0">
      <alignment vertical="center"/>
    </xf>
    <xf numFmtId="0" fontId="38" fillId="5" borderId="0" applyNumberFormat="0" applyBorder="0" applyAlignment="0" applyProtection="0">
      <alignment vertical="center"/>
    </xf>
    <xf numFmtId="0" fontId="67" fillId="14" borderId="0" applyNumberFormat="0" applyBorder="0" applyAlignment="0" applyProtection="0">
      <alignment vertical="center"/>
    </xf>
    <xf numFmtId="0" fontId="38" fillId="14" borderId="0" applyNumberFormat="0" applyBorder="0" applyAlignment="0" applyProtection="0">
      <alignment vertical="center"/>
    </xf>
    <xf numFmtId="0" fontId="44" fillId="33"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0" fillId="0" borderId="0">
      <alignment vertical="center"/>
    </xf>
    <xf numFmtId="0" fontId="38" fillId="5"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52" fillId="14" borderId="0" applyNumberFormat="0" applyBorder="0" applyAlignment="0" applyProtection="0">
      <alignment vertical="center"/>
    </xf>
    <xf numFmtId="0" fontId="64" fillId="0" borderId="17" applyNumberFormat="0" applyFill="0" applyAlignment="0" applyProtection="0">
      <alignment vertical="center"/>
    </xf>
    <xf numFmtId="0" fontId="38" fillId="10" borderId="0" applyNumberFormat="0" applyBorder="0" applyAlignment="0" applyProtection="0">
      <alignment vertical="center"/>
    </xf>
    <xf numFmtId="0" fontId="67" fillId="14" borderId="0" applyNumberFormat="0" applyBorder="0" applyAlignment="0" applyProtection="0">
      <alignment vertical="center"/>
    </xf>
    <xf numFmtId="0" fontId="38" fillId="14" borderId="0" applyNumberFormat="0" applyBorder="0" applyAlignment="0" applyProtection="0">
      <alignment vertical="center"/>
    </xf>
    <xf numFmtId="0" fontId="66" fillId="9" borderId="19" applyNumberFormat="0" applyAlignment="0" applyProtection="0">
      <alignment vertical="center"/>
    </xf>
    <xf numFmtId="0" fontId="14" fillId="14"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67" fillId="14" borderId="0" applyNumberFormat="0" applyBorder="0" applyAlignment="0" applyProtection="0">
      <alignment vertical="center"/>
    </xf>
    <xf numFmtId="0" fontId="38" fillId="14" borderId="0" applyNumberFormat="0" applyBorder="0" applyAlignment="0" applyProtection="0">
      <alignment vertical="center"/>
    </xf>
    <xf numFmtId="0" fontId="48" fillId="3" borderId="0" applyNumberFormat="0" applyBorder="0" applyAlignment="0" applyProtection="0">
      <alignment vertical="center"/>
    </xf>
    <xf numFmtId="0" fontId="73" fillId="0" borderId="0" applyNumberFormat="0" applyFill="0" applyBorder="0" applyAlignment="0" applyProtection="0">
      <alignment vertical="center"/>
    </xf>
    <xf numFmtId="0" fontId="38" fillId="11" borderId="0" applyNumberFormat="0" applyBorder="0" applyAlignment="0" applyProtection="0">
      <alignment vertical="center"/>
    </xf>
    <xf numFmtId="0" fontId="66" fillId="9" borderId="19" applyNumberFormat="0" applyAlignment="0" applyProtection="0">
      <alignment vertical="center"/>
    </xf>
    <xf numFmtId="0" fontId="14" fillId="14" borderId="0" applyNumberFormat="0" applyBorder="0" applyAlignment="0" applyProtection="0">
      <alignment vertical="center"/>
    </xf>
    <xf numFmtId="0" fontId="51" fillId="0" borderId="12" applyNumberFormat="0" applyFill="0" applyAlignment="0" applyProtection="0">
      <alignment vertical="center"/>
    </xf>
    <xf numFmtId="0" fontId="48" fillId="3" borderId="0" applyNumberFormat="0" applyBorder="0" applyAlignment="0" applyProtection="0">
      <alignment vertical="center"/>
    </xf>
    <xf numFmtId="0" fontId="38" fillId="10" borderId="0" applyNumberFormat="0" applyBorder="0" applyAlignment="0" applyProtection="0">
      <alignment vertical="center"/>
    </xf>
    <xf numFmtId="0" fontId="73" fillId="0" borderId="0" applyNumberFormat="0" applyFill="0" applyBorder="0" applyAlignment="0" applyProtection="0">
      <alignment vertical="center"/>
    </xf>
    <xf numFmtId="0" fontId="38" fillId="11" borderId="0" applyNumberFormat="0" applyBorder="0" applyAlignment="0" applyProtection="0">
      <alignment vertical="center"/>
    </xf>
    <xf numFmtId="0" fontId="66" fillId="9" borderId="19" applyNumberFormat="0" applyAlignment="0" applyProtection="0">
      <alignment vertical="center"/>
    </xf>
    <xf numFmtId="0" fontId="14" fillId="14" borderId="0" applyNumberFormat="0" applyBorder="0" applyAlignment="0" applyProtection="0">
      <alignment vertical="center"/>
    </xf>
    <xf numFmtId="0" fontId="48" fillId="3" borderId="0" applyNumberFormat="0" applyBorder="0" applyAlignment="0" applyProtection="0">
      <alignment vertical="center"/>
    </xf>
    <xf numFmtId="0" fontId="38" fillId="10" borderId="0" applyNumberFormat="0" applyBorder="0" applyAlignment="0" applyProtection="0">
      <alignment vertical="center"/>
    </xf>
    <xf numFmtId="0" fontId="67" fillId="14" borderId="0" applyNumberFormat="0" applyBorder="0" applyAlignment="0" applyProtection="0">
      <alignment vertical="center"/>
    </xf>
    <xf numFmtId="0" fontId="44" fillId="23"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14" fillId="14" borderId="0" applyNumberFormat="0" applyBorder="0" applyAlignment="0" applyProtection="0">
      <alignment vertical="center"/>
    </xf>
    <xf numFmtId="0" fontId="66" fillId="9" borderId="19" applyNumberFormat="0" applyAlignment="0" applyProtection="0">
      <alignment vertical="center"/>
    </xf>
    <xf numFmtId="0" fontId="45" fillId="15" borderId="0" applyNumberFormat="0" applyBorder="0" applyAlignment="0" applyProtection="0">
      <alignment vertical="center"/>
    </xf>
    <xf numFmtId="0" fontId="38" fillId="25"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38" fillId="10" borderId="0" applyNumberFormat="0" applyBorder="0" applyAlignment="0" applyProtection="0">
      <alignment vertical="center"/>
    </xf>
    <xf numFmtId="0" fontId="38" fillId="8" borderId="0" applyNumberFormat="0" applyBorder="0" applyAlignment="0" applyProtection="0">
      <alignment vertical="center"/>
    </xf>
    <xf numFmtId="0" fontId="48" fillId="3" borderId="0" applyNumberFormat="0" applyBorder="0" applyAlignment="0" applyProtection="0">
      <alignment vertical="center"/>
    </xf>
    <xf numFmtId="0" fontId="38" fillId="10" borderId="0" applyNumberFormat="0" applyBorder="0" applyAlignment="0" applyProtection="0">
      <alignment vertical="center"/>
    </xf>
    <xf numFmtId="0" fontId="38" fillId="8" borderId="0" applyNumberFormat="0" applyBorder="0" applyAlignment="0" applyProtection="0">
      <alignment vertical="center"/>
    </xf>
    <xf numFmtId="0" fontId="78" fillId="13" borderId="0" applyNumberFormat="0" applyBorder="0" applyAlignment="0" applyProtection="0">
      <alignment vertical="center"/>
    </xf>
    <xf numFmtId="0" fontId="44" fillId="22" borderId="0" applyNumberFormat="0" applyBorder="0" applyAlignment="0" applyProtection="0">
      <alignment vertical="center"/>
    </xf>
    <xf numFmtId="0" fontId="0" fillId="0" borderId="0">
      <alignment vertical="center"/>
    </xf>
    <xf numFmtId="0" fontId="14" fillId="14" borderId="0" applyNumberFormat="0" applyBorder="0" applyAlignment="0" applyProtection="0">
      <alignment vertical="center"/>
    </xf>
    <xf numFmtId="0" fontId="51" fillId="0" borderId="12" applyNumberFormat="0" applyFill="0" applyAlignment="0" applyProtection="0">
      <alignment vertical="center"/>
    </xf>
    <xf numFmtId="0" fontId="81" fillId="0" borderId="23" applyNumberFormat="0" applyFill="0" applyAlignment="0" applyProtection="0">
      <alignment vertical="center"/>
    </xf>
    <xf numFmtId="0" fontId="48" fillId="3" borderId="0" applyNumberFormat="0" applyBorder="0" applyAlignment="0" applyProtection="0">
      <alignment vertical="center"/>
    </xf>
    <xf numFmtId="0" fontId="38" fillId="10"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44" fillId="8" borderId="0" applyNumberFormat="0" applyBorder="0" applyAlignment="0" applyProtection="0">
      <alignment vertical="center"/>
    </xf>
    <xf numFmtId="0" fontId="66" fillId="9" borderId="19" applyNumberFormat="0" applyAlignment="0" applyProtection="0">
      <alignment vertical="center"/>
    </xf>
    <xf numFmtId="0" fontId="14" fillId="14" borderId="0" applyNumberFormat="0" applyBorder="0" applyAlignment="0" applyProtection="0">
      <alignment vertical="center"/>
    </xf>
    <xf numFmtId="0" fontId="48" fillId="3" borderId="0" applyNumberFormat="0" applyBorder="0" applyAlignment="0" applyProtection="0">
      <alignment vertical="center"/>
    </xf>
    <xf numFmtId="0" fontId="38" fillId="10" borderId="0" applyNumberFormat="0" applyBorder="0" applyAlignment="0" applyProtection="0">
      <alignment vertical="center"/>
    </xf>
    <xf numFmtId="0" fontId="38" fillId="8" borderId="0" applyNumberFormat="0" applyBorder="0" applyAlignment="0" applyProtection="0">
      <alignment vertical="center"/>
    </xf>
    <xf numFmtId="0" fontId="43" fillId="28" borderId="0" applyNumberFormat="0" applyBorder="0" applyAlignment="0" applyProtection="0">
      <alignment vertical="center"/>
    </xf>
    <xf numFmtId="0" fontId="48" fillId="3" borderId="0" applyNumberFormat="0" applyBorder="0" applyAlignment="0" applyProtection="0">
      <alignment vertical="center"/>
    </xf>
    <xf numFmtId="0" fontId="38" fillId="5" borderId="0" applyNumberFormat="0" applyBorder="0" applyAlignment="0" applyProtection="0">
      <alignment vertical="center"/>
    </xf>
    <xf numFmtId="0" fontId="45" fillId="8" borderId="0" applyNumberFormat="0" applyBorder="0" applyAlignment="0" applyProtection="0">
      <alignment vertical="center"/>
    </xf>
    <xf numFmtId="0" fontId="38" fillId="11" borderId="0" applyNumberFormat="0" applyBorder="0" applyAlignment="0" applyProtection="0">
      <alignment vertical="center"/>
    </xf>
    <xf numFmtId="0" fontId="0" fillId="0" borderId="0">
      <alignment vertical="center"/>
    </xf>
    <xf numFmtId="0" fontId="14" fillId="19" borderId="0" applyNumberFormat="0" applyBorder="0" applyAlignment="0" applyProtection="0">
      <alignment vertical="center"/>
    </xf>
    <xf numFmtId="0" fontId="51" fillId="0" borderId="12" applyNumberFormat="0" applyFill="0" applyAlignment="0" applyProtection="0">
      <alignment vertical="center"/>
    </xf>
    <xf numFmtId="0" fontId="38" fillId="10" borderId="0" applyNumberFormat="0" applyBorder="0" applyAlignment="0" applyProtection="0">
      <alignment vertical="center"/>
    </xf>
    <xf numFmtId="0" fontId="43" fillId="57"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45" fillId="8"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52" fillId="14" borderId="0" applyNumberFormat="0" applyBorder="0" applyAlignment="0" applyProtection="0">
      <alignment vertical="center"/>
    </xf>
    <xf numFmtId="0" fontId="38" fillId="10" borderId="0" applyNumberFormat="0" applyBorder="0" applyAlignment="0" applyProtection="0">
      <alignment vertical="center"/>
    </xf>
    <xf numFmtId="0" fontId="45" fillId="18"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43" fillId="13" borderId="0" applyNumberFormat="0" applyBorder="0" applyAlignment="0" applyProtection="0">
      <alignment vertical="center"/>
    </xf>
    <xf numFmtId="0" fontId="38" fillId="10" borderId="0" applyNumberFormat="0" applyBorder="0" applyAlignment="0" applyProtection="0">
      <alignment vertical="center"/>
    </xf>
    <xf numFmtId="0" fontId="43" fillId="12" borderId="0" applyNumberFormat="0" applyBorder="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38" fillId="3" borderId="0" applyNumberFormat="0" applyBorder="0" applyAlignment="0" applyProtection="0">
      <alignment vertical="center"/>
    </xf>
    <xf numFmtId="0" fontId="38" fillId="10"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78" fillId="22"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43" fillId="57" borderId="0" applyNumberFormat="0" applyBorder="0" applyAlignment="0" applyProtection="0">
      <alignment vertical="center"/>
    </xf>
    <xf numFmtId="0" fontId="38" fillId="8" borderId="0" applyNumberFormat="0" applyBorder="0" applyAlignment="0" applyProtection="0">
      <alignment vertical="center"/>
    </xf>
    <xf numFmtId="0" fontId="66" fillId="9" borderId="19" applyNumberFormat="0" applyAlignment="0" applyProtection="0">
      <alignment vertical="center"/>
    </xf>
    <xf numFmtId="0" fontId="48" fillId="3" borderId="0" applyNumberFormat="0" applyBorder="0" applyAlignment="0" applyProtection="0">
      <alignment vertical="center"/>
    </xf>
    <xf numFmtId="0" fontId="14" fillId="5"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43" fillId="13" borderId="0" applyNumberFormat="0" applyBorder="0" applyAlignment="0" applyProtection="0">
      <alignment vertical="center"/>
    </xf>
    <xf numFmtId="0" fontId="43" fillId="42" borderId="0" applyNumberFormat="0" applyBorder="0" applyAlignment="0" applyProtection="0">
      <alignment vertical="center"/>
    </xf>
    <xf numFmtId="0" fontId="66" fillId="9" borderId="19" applyNumberFormat="0" applyAlignment="0" applyProtection="0">
      <alignment vertical="center"/>
    </xf>
    <xf numFmtId="0" fontId="48" fillId="3" borderId="0" applyNumberFormat="0" applyBorder="0" applyAlignment="0" applyProtection="0">
      <alignment vertical="center"/>
    </xf>
    <xf numFmtId="0" fontId="14" fillId="5"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60" fillId="3" borderId="0" applyNumberFormat="0" applyBorder="0" applyAlignment="0" applyProtection="0">
      <alignment vertical="center"/>
    </xf>
    <xf numFmtId="0" fontId="38" fillId="18" borderId="0" applyNumberFormat="0" applyBorder="0" applyAlignment="0" applyProtection="0">
      <alignment vertical="center"/>
    </xf>
    <xf numFmtId="0" fontId="38" fillId="10" borderId="0" applyNumberFormat="0" applyBorder="0" applyAlignment="0" applyProtection="0">
      <alignment vertical="center"/>
    </xf>
    <xf numFmtId="0" fontId="60" fillId="3"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38" fillId="25" borderId="0" applyNumberFormat="0" applyBorder="0" applyAlignment="0" applyProtection="0">
      <alignment vertical="center"/>
    </xf>
    <xf numFmtId="0" fontId="38" fillId="3"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38" fillId="18" borderId="0" applyNumberFormat="0" applyBorder="0" applyAlignment="0" applyProtection="0">
      <alignment vertical="center"/>
    </xf>
    <xf numFmtId="0" fontId="43" fillId="42" borderId="0" applyNumberFormat="0" applyBorder="0" applyAlignment="0" applyProtection="0">
      <alignment vertical="center"/>
    </xf>
    <xf numFmtId="0" fontId="66" fillId="9" borderId="19" applyNumberFormat="0" applyAlignment="0" applyProtection="0">
      <alignment vertical="center"/>
    </xf>
    <xf numFmtId="0" fontId="48" fillId="3" borderId="0" applyNumberFormat="0" applyBorder="0" applyAlignment="0" applyProtection="0">
      <alignment vertical="center"/>
    </xf>
    <xf numFmtId="0" fontId="14" fillId="5"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0" fillId="0" borderId="0">
      <alignment vertical="center"/>
    </xf>
    <xf numFmtId="0" fontId="38" fillId="18"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38" fillId="10" borderId="0" applyNumberFormat="0" applyBorder="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66" fillId="9" borderId="19" applyNumberFormat="0" applyAlignment="0" applyProtection="0">
      <alignment vertical="center"/>
    </xf>
    <xf numFmtId="0" fontId="14" fillId="5" borderId="0" applyNumberFormat="0" applyBorder="0" applyAlignment="0" applyProtection="0">
      <alignment vertical="center"/>
    </xf>
    <xf numFmtId="0" fontId="51" fillId="0" borderId="12" applyNumberFormat="0" applyFill="0" applyAlignment="0" applyProtection="0">
      <alignment vertical="center"/>
    </xf>
    <xf numFmtId="0" fontId="66" fillId="9" borderId="19" applyNumberFormat="0" applyAlignment="0" applyProtection="0">
      <alignment vertical="center"/>
    </xf>
    <xf numFmtId="0" fontId="45" fillId="10" borderId="0" applyNumberFormat="0" applyBorder="0" applyAlignment="0" applyProtection="0">
      <alignment vertical="center"/>
    </xf>
    <xf numFmtId="0" fontId="14" fillId="5" borderId="0" applyNumberFormat="0" applyBorder="0" applyAlignment="0" applyProtection="0">
      <alignment vertical="center"/>
    </xf>
    <xf numFmtId="0" fontId="52" fillId="14"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38" fillId="25" borderId="0" applyNumberFormat="0" applyBorder="0" applyAlignment="0" applyProtection="0">
      <alignment vertical="center"/>
    </xf>
    <xf numFmtId="0" fontId="38" fillId="3" borderId="0" applyNumberFormat="0" applyBorder="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0" fillId="0" borderId="0">
      <alignment vertical="center"/>
    </xf>
    <xf numFmtId="0" fontId="14" fillId="5" borderId="0" applyNumberFormat="0" applyBorder="0" applyAlignment="0" applyProtection="0">
      <alignment vertical="center"/>
    </xf>
    <xf numFmtId="0" fontId="51" fillId="0" borderId="12" applyNumberFormat="0" applyFill="0" applyAlignment="0" applyProtection="0">
      <alignment vertical="center"/>
    </xf>
    <xf numFmtId="0" fontId="48" fillId="3"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0" fillId="0" borderId="0">
      <alignment vertical="center"/>
    </xf>
    <xf numFmtId="0" fontId="38" fillId="5" borderId="0" applyNumberFormat="0" applyBorder="0" applyAlignment="0" applyProtection="0">
      <alignment vertical="center"/>
    </xf>
    <xf numFmtId="0" fontId="52" fillId="14" borderId="0" applyNumberFormat="0" applyBorder="0" applyAlignment="0" applyProtection="0">
      <alignment vertical="center"/>
    </xf>
    <xf numFmtId="0" fontId="38" fillId="8" borderId="0" applyNumberFormat="0" applyBorder="0" applyAlignment="0" applyProtection="0">
      <alignment vertical="center"/>
    </xf>
    <xf numFmtId="0" fontId="38" fillId="11" borderId="0" applyNumberFormat="0" applyBorder="0" applyAlignment="0" applyProtection="0">
      <alignment vertical="center"/>
    </xf>
    <xf numFmtId="0" fontId="0" fillId="0" borderId="0">
      <alignment vertical="center"/>
    </xf>
    <xf numFmtId="0" fontId="51" fillId="0" borderId="12" applyNumberFormat="0" applyFill="0" applyAlignment="0" applyProtection="0">
      <alignment vertical="center"/>
    </xf>
    <xf numFmtId="0" fontId="0" fillId="0" borderId="0">
      <alignment vertical="center"/>
    </xf>
    <xf numFmtId="0" fontId="45" fillId="10" borderId="0" applyNumberFormat="0" applyBorder="0" applyAlignment="0" applyProtection="0">
      <alignment vertical="center"/>
    </xf>
    <xf numFmtId="0" fontId="48" fillId="3" borderId="0" applyNumberFormat="0" applyBorder="0" applyAlignment="0" applyProtection="0">
      <alignment vertical="center"/>
    </xf>
    <xf numFmtId="0" fontId="38" fillId="10" borderId="0" applyNumberFormat="0" applyBorder="0" applyAlignment="0" applyProtection="0">
      <alignment vertical="center"/>
    </xf>
    <xf numFmtId="0" fontId="52" fillId="14"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84" fillId="0" borderId="0"/>
    <xf numFmtId="0" fontId="14" fillId="5" borderId="0" applyNumberFormat="0" applyBorder="0" applyAlignment="0" applyProtection="0">
      <alignment vertical="center"/>
    </xf>
    <xf numFmtId="0" fontId="51" fillId="0" borderId="12" applyNumberFormat="0" applyFill="0" applyAlignment="0" applyProtection="0">
      <alignment vertical="center"/>
    </xf>
    <xf numFmtId="0" fontId="48" fillId="3" borderId="0" applyNumberFormat="0" applyBorder="0" applyAlignment="0" applyProtection="0">
      <alignment vertical="center"/>
    </xf>
    <xf numFmtId="0" fontId="38" fillId="10" borderId="0" applyNumberFormat="0" applyBorder="0" applyAlignment="0" applyProtection="0">
      <alignment vertical="center"/>
    </xf>
    <xf numFmtId="0" fontId="52" fillId="14" borderId="0" applyNumberFormat="0" applyBorder="0" applyAlignment="0" applyProtection="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66" fillId="9" borderId="19" applyNumberFormat="0" applyAlignment="0" applyProtection="0">
      <alignment vertical="center"/>
    </xf>
    <xf numFmtId="0" fontId="14" fillId="5"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45" fillId="8"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38" fillId="11"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51" fillId="0" borderId="12" applyNumberFormat="0" applyFill="0" applyAlignment="0" applyProtection="0">
      <alignment vertical="center"/>
    </xf>
    <xf numFmtId="0" fontId="38" fillId="10" borderId="0" applyNumberFormat="0" applyBorder="0" applyAlignment="0" applyProtection="0">
      <alignment vertical="center"/>
    </xf>
    <xf numFmtId="0" fontId="43" fillId="57" borderId="0" applyNumberFormat="0" applyBorder="0" applyAlignment="0" applyProtection="0">
      <alignment vertical="center"/>
    </xf>
    <xf numFmtId="0" fontId="52" fillId="14" borderId="0" applyNumberFormat="0" applyBorder="0" applyAlignment="0" applyProtection="0">
      <alignment vertical="center"/>
    </xf>
    <xf numFmtId="0" fontId="45" fillId="8"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85" fillId="0" borderId="20" applyNumberFormat="0" applyFill="0" applyAlignment="0" applyProtection="0">
      <alignment vertical="center"/>
    </xf>
    <xf numFmtId="0" fontId="38" fillId="8" borderId="0" applyNumberFormat="0" applyBorder="0" applyAlignment="0" applyProtection="0">
      <alignment vertical="center"/>
    </xf>
    <xf numFmtId="0" fontId="45" fillId="18" borderId="0" applyNumberFormat="0" applyBorder="0" applyAlignment="0" applyProtection="0">
      <alignment vertical="center"/>
    </xf>
    <xf numFmtId="0" fontId="52" fillId="14" borderId="0" applyNumberFormat="0" applyBorder="0" applyAlignment="0" applyProtection="0">
      <alignment vertical="center"/>
    </xf>
    <xf numFmtId="0" fontId="38" fillId="10" borderId="0" applyNumberFormat="0" applyBorder="0" applyAlignment="0" applyProtection="0">
      <alignment vertical="center"/>
    </xf>
    <xf numFmtId="0" fontId="38" fillId="5"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43" fillId="13" borderId="0" applyNumberFormat="0" applyBorder="0" applyAlignment="0" applyProtection="0">
      <alignment vertical="center"/>
    </xf>
    <xf numFmtId="0" fontId="51" fillId="0" borderId="12" applyNumberFormat="0" applyFill="0" applyAlignment="0" applyProtection="0">
      <alignment vertical="center"/>
    </xf>
    <xf numFmtId="0" fontId="44" fillId="13" borderId="0" applyNumberFormat="0" applyBorder="0" applyAlignment="0" applyProtection="0">
      <alignment vertical="center"/>
    </xf>
    <xf numFmtId="0" fontId="51" fillId="0" borderId="12" applyNumberFormat="0" applyFill="0" applyAlignment="0" applyProtection="0">
      <alignment vertical="center"/>
    </xf>
    <xf numFmtId="0" fontId="48" fillId="3" borderId="0" applyNumberFormat="0" applyBorder="0" applyAlignment="0" applyProtection="0">
      <alignment vertical="center"/>
    </xf>
    <xf numFmtId="0" fontId="38" fillId="10" borderId="0" applyNumberFormat="0" applyBorder="0" applyAlignment="0" applyProtection="0">
      <alignment vertical="center"/>
    </xf>
    <xf numFmtId="0" fontId="86" fillId="0" borderId="23" applyNumberFormat="0" applyFill="0" applyAlignment="0" applyProtection="0">
      <alignment vertical="center"/>
    </xf>
    <xf numFmtId="0" fontId="38" fillId="11" borderId="0" applyNumberFormat="0" applyBorder="0" applyAlignment="0" applyProtection="0">
      <alignment vertical="center"/>
    </xf>
    <xf numFmtId="0" fontId="44" fillId="13" borderId="0" applyNumberFormat="0" applyBorder="0" applyAlignment="0" applyProtection="0">
      <alignment vertical="center"/>
    </xf>
    <xf numFmtId="0" fontId="51" fillId="0" borderId="12" applyNumberFormat="0" applyFill="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66" fillId="9" borderId="19" applyNumberFormat="0" applyAlignment="0" applyProtection="0">
      <alignment vertical="center"/>
    </xf>
    <xf numFmtId="0" fontId="38" fillId="10" borderId="0" applyNumberFormat="0" applyBorder="0" applyAlignment="0" applyProtection="0">
      <alignment vertical="center"/>
    </xf>
    <xf numFmtId="0" fontId="14" fillId="8" borderId="0" applyNumberFormat="0" applyBorder="0" applyAlignment="0" applyProtection="0">
      <alignment vertical="center"/>
    </xf>
    <xf numFmtId="0" fontId="43" fillId="13" borderId="0" applyNumberFormat="0" applyBorder="0" applyAlignment="0" applyProtection="0">
      <alignment vertical="center"/>
    </xf>
    <xf numFmtId="0" fontId="51" fillId="0" borderId="12" applyNumberFormat="0" applyFill="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38" fillId="3" borderId="0" applyNumberFormat="0" applyBorder="0" applyAlignment="0" applyProtection="0">
      <alignment vertical="center"/>
    </xf>
    <xf numFmtId="0" fontId="45" fillId="15" borderId="0" applyNumberFormat="0" applyBorder="0" applyAlignment="0" applyProtection="0">
      <alignment vertical="center"/>
    </xf>
    <xf numFmtId="0" fontId="64" fillId="0" borderId="17" applyNumberFormat="0" applyFill="0" applyAlignment="0" applyProtection="0">
      <alignment vertical="center"/>
    </xf>
    <xf numFmtId="0" fontId="44" fillId="13" borderId="0" applyNumberFormat="0" applyBorder="0" applyAlignment="0" applyProtection="0">
      <alignment vertical="center"/>
    </xf>
    <xf numFmtId="0" fontId="51" fillId="0" borderId="12" applyNumberFormat="0" applyFill="0" applyAlignment="0" applyProtection="0">
      <alignment vertical="center"/>
    </xf>
    <xf numFmtId="0" fontId="38" fillId="10" borderId="0" applyNumberFormat="0" applyBorder="0" applyAlignment="0" applyProtection="0">
      <alignment vertical="center"/>
    </xf>
    <xf numFmtId="0" fontId="86" fillId="0" borderId="23" applyNumberFormat="0" applyFill="0" applyAlignment="0" applyProtection="0">
      <alignment vertical="center"/>
    </xf>
    <xf numFmtId="0" fontId="38" fillId="11" borderId="0" applyNumberFormat="0" applyBorder="0" applyAlignment="0" applyProtection="0">
      <alignment vertical="center"/>
    </xf>
    <xf numFmtId="0" fontId="38" fillId="10" borderId="0" applyNumberFormat="0" applyBorder="0" applyAlignment="0" applyProtection="0">
      <alignment vertical="center"/>
    </xf>
    <xf numFmtId="0" fontId="51" fillId="0" borderId="12" applyNumberFormat="0" applyFill="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19" borderId="0" applyNumberFormat="0" applyBorder="0" applyAlignment="0" applyProtection="0">
      <alignment vertical="center"/>
    </xf>
    <xf numFmtId="0" fontId="64" fillId="0" borderId="17" applyNumberFormat="0" applyFill="0" applyAlignment="0" applyProtection="0">
      <alignment vertical="center"/>
    </xf>
    <xf numFmtId="0" fontId="38" fillId="10" borderId="0" applyNumberFormat="0" applyBorder="0" applyAlignment="0" applyProtection="0">
      <alignment vertical="center"/>
    </xf>
    <xf numFmtId="0" fontId="76" fillId="9" borderId="11" applyNumberFormat="0" applyAlignment="0" applyProtection="0">
      <alignment vertical="center"/>
    </xf>
    <xf numFmtId="0" fontId="51" fillId="0" borderId="12" applyNumberFormat="0" applyFill="0" applyAlignment="0" applyProtection="0">
      <alignment vertical="center"/>
    </xf>
    <xf numFmtId="0" fontId="38" fillId="14" borderId="0" applyNumberFormat="0" applyBorder="0" applyAlignment="0" applyProtection="0">
      <alignment vertical="center"/>
    </xf>
    <xf numFmtId="0" fontId="43" fillId="57" borderId="0" applyNumberFormat="0" applyBorder="0" applyAlignment="0" applyProtection="0">
      <alignment vertical="center"/>
    </xf>
    <xf numFmtId="0" fontId="0" fillId="0" borderId="0">
      <alignment vertical="center"/>
    </xf>
    <xf numFmtId="0" fontId="45" fillId="18" borderId="0" applyNumberFormat="0" applyBorder="0" applyAlignment="0" applyProtection="0">
      <alignment vertical="center"/>
    </xf>
    <xf numFmtId="0" fontId="38" fillId="19" borderId="0" applyNumberFormat="0" applyBorder="0" applyAlignment="0" applyProtection="0">
      <alignment vertical="center"/>
    </xf>
    <xf numFmtId="0" fontId="66" fillId="9" borderId="19" applyNumberFormat="0" applyAlignment="0" applyProtection="0">
      <alignment vertical="center"/>
    </xf>
    <xf numFmtId="0" fontId="14" fillId="19" borderId="0" applyNumberFormat="0" applyBorder="0" applyAlignment="0" applyProtection="0">
      <alignment vertical="center"/>
    </xf>
    <xf numFmtId="0" fontId="43" fillId="13" borderId="0" applyNumberFormat="0" applyBorder="0" applyAlignment="0" applyProtection="0">
      <alignment vertical="center"/>
    </xf>
    <xf numFmtId="0" fontId="38" fillId="10" borderId="0" applyNumberFormat="0" applyBorder="0" applyAlignment="0" applyProtection="0">
      <alignment vertical="center"/>
    </xf>
    <xf numFmtId="0" fontId="51" fillId="0" borderId="12" applyNumberFormat="0" applyFill="0" applyAlignment="0" applyProtection="0">
      <alignment vertical="center"/>
    </xf>
    <xf numFmtId="0" fontId="78" fillId="23" borderId="0" applyNumberFormat="0" applyBorder="0" applyAlignment="0" applyProtection="0">
      <alignment vertical="center"/>
    </xf>
    <xf numFmtId="0" fontId="66" fillId="9" borderId="19" applyNumberFormat="0" applyAlignment="0" applyProtection="0">
      <alignment vertical="center"/>
    </xf>
    <xf numFmtId="0" fontId="48" fillId="3" borderId="0" applyNumberFormat="0" applyBorder="0" applyAlignment="0" applyProtection="0">
      <alignment vertical="center"/>
    </xf>
    <xf numFmtId="0" fontId="14" fillId="19" borderId="0" applyNumberFormat="0" applyBorder="0" applyAlignment="0" applyProtection="0">
      <alignment vertical="center"/>
    </xf>
    <xf numFmtId="0" fontId="43" fillId="13" borderId="0" applyNumberFormat="0" applyBorder="0" applyAlignment="0" applyProtection="0">
      <alignment vertical="center"/>
    </xf>
    <xf numFmtId="0" fontId="48" fillId="3" borderId="0" applyNumberFormat="0" applyBorder="0" applyAlignment="0" applyProtection="0">
      <alignment vertical="center"/>
    </xf>
    <xf numFmtId="0" fontId="38" fillId="10" borderId="0" applyNumberFormat="0" applyBorder="0" applyAlignment="0" applyProtection="0">
      <alignment vertical="center"/>
    </xf>
    <xf numFmtId="0" fontId="51" fillId="0" borderId="12" applyNumberFormat="0" applyFill="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38" fillId="10" borderId="0" applyNumberFormat="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0" fillId="0" borderId="0">
      <alignment vertical="center"/>
    </xf>
    <xf numFmtId="0" fontId="38" fillId="10" borderId="0" applyNumberFormat="0" applyBorder="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38" fillId="3" borderId="0" applyNumberFormat="0" applyBorder="0" applyAlignment="0" applyProtection="0">
      <alignment vertical="center"/>
    </xf>
    <xf numFmtId="0" fontId="38" fillId="10" borderId="0" applyNumberFormat="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38" fillId="10" borderId="0" applyNumberFormat="0" applyBorder="0" applyAlignment="0" applyProtection="0">
      <alignment vertical="center"/>
    </xf>
    <xf numFmtId="0" fontId="38" fillId="3" borderId="0" applyNumberFormat="0" applyBorder="0" applyAlignment="0" applyProtection="0">
      <alignment vertical="center"/>
    </xf>
    <xf numFmtId="0" fontId="38" fillId="10" borderId="0" applyNumberFormat="0" applyBorder="0" applyAlignment="0" applyProtection="0">
      <alignment vertical="center"/>
    </xf>
    <xf numFmtId="0" fontId="45" fillId="17" borderId="0" applyNumberFormat="0" applyBorder="0" applyAlignment="0" applyProtection="0">
      <alignment vertical="center"/>
    </xf>
    <xf numFmtId="0" fontId="38" fillId="5" borderId="0" applyNumberFormat="0" applyBorder="0" applyAlignment="0" applyProtection="0">
      <alignment vertical="center"/>
    </xf>
    <xf numFmtId="0" fontId="44" fillId="22" borderId="0" applyNumberFormat="0" applyBorder="0" applyAlignment="0" applyProtection="0">
      <alignment vertical="center"/>
    </xf>
    <xf numFmtId="0" fontId="45" fillId="18" borderId="0" applyNumberFormat="0" applyBorder="0" applyAlignment="0" applyProtection="0">
      <alignment vertical="center"/>
    </xf>
    <xf numFmtId="0" fontId="43" fillId="57" borderId="0" applyNumberFormat="0" applyBorder="0" applyAlignment="0" applyProtection="0">
      <alignment vertical="center"/>
    </xf>
    <xf numFmtId="0" fontId="38" fillId="14" borderId="0" applyNumberFormat="0" applyBorder="0" applyAlignment="0" applyProtection="0">
      <alignment vertical="center"/>
    </xf>
    <xf numFmtId="0" fontId="61" fillId="14" borderId="0" applyNumberFormat="0" applyBorder="0" applyAlignment="0" applyProtection="0">
      <alignment vertical="center"/>
    </xf>
    <xf numFmtId="0" fontId="38" fillId="10" borderId="0" applyNumberFormat="0" applyBorder="0" applyAlignment="0" applyProtection="0">
      <alignment vertical="center"/>
    </xf>
    <xf numFmtId="0" fontId="78" fillId="23"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14" fillId="19" borderId="0" applyNumberFormat="0" applyBorder="0" applyAlignment="0" applyProtection="0">
      <alignment vertical="center"/>
    </xf>
    <xf numFmtId="0" fontId="66" fillId="9" borderId="19" applyNumberFormat="0" applyAlignment="0" applyProtection="0">
      <alignment vertical="center"/>
    </xf>
    <xf numFmtId="0" fontId="38" fillId="10" borderId="0" applyNumberFormat="0" applyBorder="0" applyAlignment="0" applyProtection="0">
      <alignment vertical="center"/>
    </xf>
    <xf numFmtId="0" fontId="51" fillId="0" borderId="12" applyNumberFormat="0" applyFill="0" applyAlignment="0" applyProtection="0">
      <alignment vertical="center"/>
    </xf>
    <xf numFmtId="0" fontId="43" fillId="13" borderId="0" applyNumberFormat="0" applyBorder="0" applyAlignment="0" applyProtection="0">
      <alignment vertical="center"/>
    </xf>
    <xf numFmtId="0" fontId="14" fillId="19" borderId="0" applyNumberFormat="0" applyBorder="0" applyAlignment="0" applyProtection="0">
      <alignment vertical="center"/>
    </xf>
    <xf numFmtId="0" fontId="66" fillId="9" borderId="19" applyNumberFormat="0" applyAlignment="0" applyProtection="0">
      <alignment vertical="center"/>
    </xf>
    <xf numFmtId="0" fontId="38" fillId="11" borderId="0" applyNumberFormat="0" applyBorder="0" applyAlignment="0" applyProtection="0">
      <alignment vertical="center"/>
    </xf>
    <xf numFmtId="0" fontId="38" fillId="10" borderId="0" applyNumberFormat="0" applyBorder="0" applyAlignment="0" applyProtection="0">
      <alignment vertical="center"/>
    </xf>
    <xf numFmtId="0" fontId="14" fillId="19" borderId="0" applyNumberFormat="0" applyBorder="0" applyAlignment="0" applyProtection="0">
      <alignment vertical="center"/>
    </xf>
    <xf numFmtId="0" fontId="43" fillId="11" borderId="0" applyNumberFormat="0" applyBorder="0" applyAlignment="0" applyProtection="0">
      <alignment vertical="center"/>
    </xf>
    <xf numFmtId="0" fontId="66" fillId="9" borderId="19" applyNumberFormat="0" applyAlignment="0" applyProtection="0">
      <alignment vertical="center"/>
    </xf>
    <xf numFmtId="0" fontId="38" fillId="14" borderId="0" applyNumberFormat="0" applyBorder="0" applyAlignment="0" applyProtection="0">
      <alignment vertical="center"/>
    </xf>
    <xf numFmtId="0" fontId="44" fillId="11" borderId="0" applyNumberFormat="0" applyBorder="0" applyAlignment="0" applyProtection="0">
      <alignment vertical="center"/>
    </xf>
    <xf numFmtId="0" fontId="43" fillId="33" borderId="0" applyNumberFormat="0" applyBorder="0" applyAlignment="0" applyProtection="0">
      <alignment vertical="center"/>
    </xf>
    <xf numFmtId="0" fontId="45" fillId="8" borderId="0" applyNumberFormat="0" applyBorder="0" applyAlignment="0" applyProtection="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43" fillId="57" borderId="0" applyNumberFormat="0" applyBorder="0" applyAlignment="0" applyProtection="0">
      <alignment vertical="center"/>
    </xf>
    <xf numFmtId="0" fontId="45" fillId="18" borderId="0" applyNumberFormat="0" applyBorder="0" applyAlignment="0" applyProtection="0">
      <alignment vertical="center"/>
    </xf>
    <xf numFmtId="0" fontId="38" fillId="10" borderId="0" applyNumberFormat="0" applyBorder="0" applyAlignment="0" applyProtection="0">
      <alignment vertical="center"/>
    </xf>
    <xf numFmtId="0" fontId="68" fillId="0" borderId="20" applyNumberFormat="0" applyFill="0" applyAlignment="0" applyProtection="0">
      <alignment vertical="center"/>
    </xf>
    <xf numFmtId="0" fontId="14" fillId="19" borderId="0" applyNumberFormat="0" applyBorder="0" applyAlignment="0" applyProtection="0">
      <alignment vertical="center"/>
    </xf>
    <xf numFmtId="0" fontId="66" fillId="9" borderId="19" applyNumberFormat="0" applyAlignment="0" applyProtection="0">
      <alignment vertical="center"/>
    </xf>
    <xf numFmtId="0" fontId="43" fillId="13" borderId="0" applyNumberFormat="0" applyBorder="0" applyAlignment="0" applyProtection="0">
      <alignment vertical="center"/>
    </xf>
    <xf numFmtId="0" fontId="38" fillId="3"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44" fillId="11" borderId="0" applyNumberFormat="0" applyBorder="0" applyAlignment="0" applyProtection="0">
      <alignment vertical="center"/>
    </xf>
    <xf numFmtId="0" fontId="38" fillId="14" borderId="0" applyNumberFormat="0" applyBorder="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45" fillId="8" borderId="0" applyNumberFormat="0" applyBorder="0" applyAlignment="0" applyProtection="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0" fillId="0" borderId="0">
      <alignment vertical="center"/>
    </xf>
    <xf numFmtId="0" fontId="0" fillId="0" borderId="0">
      <alignment vertical="center"/>
    </xf>
    <xf numFmtId="0" fontId="45" fillId="18" borderId="0" applyNumberFormat="0" applyBorder="0" applyAlignment="0" applyProtection="0">
      <alignment vertical="center"/>
    </xf>
    <xf numFmtId="0" fontId="38" fillId="10" borderId="0" applyNumberFormat="0" applyBorder="0" applyAlignment="0" applyProtection="0">
      <alignment vertical="center"/>
    </xf>
    <xf numFmtId="0" fontId="51" fillId="0" borderId="12" applyNumberFormat="0" applyFill="0" applyAlignment="0" applyProtection="0">
      <alignment vertical="center"/>
    </xf>
    <xf numFmtId="0" fontId="14" fillId="19"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44" fillId="11" borderId="0" applyNumberFormat="0" applyBorder="0" applyAlignment="0" applyProtection="0">
      <alignment vertical="center"/>
    </xf>
    <xf numFmtId="0" fontId="43" fillId="33" borderId="0" applyNumberFormat="0" applyBorder="0" applyAlignment="0" applyProtection="0">
      <alignment vertical="center"/>
    </xf>
    <xf numFmtId="0" fontId="45" fillId="8"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75" fillId="38"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45" fillId="8" borderId="0" applyNumberFormat="0" applyBorder="0" applyAlignment="0" applyProtection="0">
      <alignment vertical="center"/>
    </xf>
    <xf numFmtId="0" fontId="43" fillId="57" borderId="0" applyNumberFormat="0" applyBorder="0" applyAlignment="0" applyProtection="0">
      <alignment vertical="center"/>
    </xf>
    <xf numFmtId="0" fontId="45" fillId="18" borderId="0" applyNumberFormat="0" applyBorder="0" applyAlignment="0" applyProtection="0">
      <alignment vertical="center"/>
    </xf>
    <xf numFmtId="0" fontId="38" fillId="10" borderId="0" applyNumberFormat="0" applyBorder="0" applyAlignment="0" applyProtection="0">
      <alignment vertical="center"/>
    </xf>
    <xf numFmtId="0" fontId="14" fillId="19" borderId="0" applyNumberFormat="0" applyBorder="0" applyAlignment="0" applyProtection="0">
      <alignment vertical="center"/>
    </xf>
    <xf numFmtId="0" fontId="66" fillId="9" borderId="19" applyNumberFormat="0" applyAlignment="0" applyProtection="0">
      <alignment vertical="center"/>
    </xf>
    <xf numFmtId="0" fontId="43" fillId="13" borderId="0" applyNumberFormat="0" applyBorder="0" applyAlignment="0" applyProtection="0">
      <alignment vertical="center"/>
    </xf>
    <xf numFmtId="0" fontId="38" fillId="10"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43" fillId="42" borderId="0" applyNumberFormat="0" applyBorder="0" applyAlignment="0" applyProtection="0">
      <alignment vertical="center"/>
    </xf>
    <xf numFmtId="0" fontId="38" fillId="3" borderId="0" applyNumberFormat="0" applyBorder="0" applyAlignment="0" applyProtection="0">
      <alignment vertical="center"/>
    </xf>
    <xf numFmtId="0" fontId="52" fillId="14" borderId="0" applyNumberFormat="0" applyBorder="0" applyAlignment="0" applyProtection="0">
      <alignment vertical="center"/>
    </xf>
    <xf numFmtId="0" fontId="64" fillId="0" borderId="17" applyNumberFormat="0" applyFill="0" applyAlignment="0" applyProtection="0">
      <alignment vertical="center"/>
    </xf>
    <xf numFmtId="0" fontId="38" fillId="10" borderId="0" applyNumberFormat="0" applyBorder="0" applyAlignment="0" applyProtection="0">
      <alignment vertical="center"/>
    </xf>
    <xf numFmtId="0" fontId="43" fillId="12"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78" fillId="56" borderId="0" applyNumberFormat="0" applyBorder="0" applyAlignment="0" applyProtection="0">
      <alignment vertical="center"/>
    </xf>
    <xf numFmtId="0" fontId="64" fillId="0" borderId="17" applyNumberFormat="0" applyFill="0" applyAlignment="0" applyProtection="0">
      <alignment vertical="center"/>
    </xf>
    <xf numFmtId="0" fontId="38" fillId="10" borderId="0" applyNumberFormat="0" applyBorder="0" applyAlignment="0" applyProtection="0">
      <alignment vertical="center"/>
    </xf>
    <xf numFmtId="0" fontId="43" fillId="13" borderId="0" applyNumberFormat="0" applyBorder="0" applyAlignment="0" applyProtection="0">
      <alignment vertical="center"/>
    </xf>
    <xf numFmtId="0" fontId="14" fillId="8" borderId="0" applyNumberFormat="0" applyBorder="0" applyAlignment="0" applyProtection="0">
      <alignment vertical="center"/>
    </xf>
    <xf numFmtId="0" fontId="66" fillId="9" borderId="19" applyNumberFormat="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64" fillId="0" borderId="17" applyNumberFormat="0" applyFill="0" applyAlignment="0" applyProtection="0">
      <alignment vertical="center"/>
    </xf>
    <xf numFmtId="0" fontId="38" fillId="10" borderId="0" applyNumberFormat="0" applyBorder="0" applyAlignment="0" applyProtection="0">
      <alignment vertical="center"/>
    </xf>
    <xf numFmtId="0" fontId="43" fillId="13" borderId="0" applyNumberFormat="0" applyBorder="0" applyAlignment="0" applyProtection="0">
      <alignment vertical="center"/>
    </xf>
    <xf numFmtId="0" fontId="14" fillId="8" borderId="0" applyNumberFormat="0" applyBorder="0" applyAlignment="0" applyProtection="0">
      <alignment vertical="center"/>
    </xf>
    <xf numFmtId="0" fontId="44" fillId="13" borderId="0" applyNumberFormat="0" applyBorder="0" applyAlignment="0" applyProtection="0">
      <alignment vertical="center"/>
    </xf>
    <xf numFmtId="0" fontId="66" fillId="9" borderId="19" applyNumberFormat="0" applyAlignment="0" applyProtection="0">
      <alignment vertical="center"/>
    </xf>
    <xf numFmtId="0" fontId="38" fillId="3" borderId="0" applyNumberFormat="0" applyBorder="0" applyAlignment="0" applyProtection="0">
      <alignment vertical="center"/>
    </xf>
    <xf numFmtId="0" fontId="48" fillId="3" borderId="0" applyNumberFormat="0" applyBorder="0" applyAlignment="0" applyProtection="0">
      <alignment vertical="center"/>
    </xf>
    <xf numFmtId="0" fontId="38" fillId="10" borderId="0" applyNumberFormat="0" applyBorder="0" applyAlignment="0" applyProtection="0">
      <alignment vertical="center"/>
    </xf>
    <xf numFmtId="0" fontId="43" fillId="13" borderId="0" applyNumberFormat="0" applyBorder="0" applyAlignment="0" applyProtection="0">
      <alignment vertical="center"/>
    </xf>
    <xf numFmtId="0" fontId="14" fillId="8" borderId="0" applyNumberFormat="0" applyBorder="0" applyAlignment="0" applyProtection="0">
      <alignment vertical="center"/>
    </xf>
    <xf numFmtId="0" fontId="66" fillId="9" borderId="19" applyNumberFormat="0" applyAlignment="0" applyProtection="0">
      <alignment vertical="center"/>
    </xf>
    <xf numFmtId="0" fontId="38" fillId="3" borderId="0" applyNumberFormat="0" applyBorder="0" applyAlignment="0" applyProtection="0">
      <alignment vertical="center"/>
    </xf>
    <xf numFmtId="0" fontId="45" fillId="8" borderId="0" applyNumberFormat="0" applyBorder="0" applyAlignment="0" applyProtection="0">
      <alignment vertical="center"/>
    </xf>
    <xf numFmtId="0" fontId="43" fillId="57" borderId="0" applyNumberFormat="0" applyBorder="0" applyAlignment="0" applyProtection="0">
      <alignment vertical="center"/>
    </xf>
    <xf numFmtId="0" fontId="38" fillId="8" borderId="0" applyNumberFormat="0" applyBorder="0" applyAlignment="0" applyProtection="0">
      <alignment vertical="center"/>
    </xf>
    <xf numFmtId="0" fontId="38" fillId="12" borderId="0" applyNumberFormat="0" applyBorder="0" applyAlignment="0" applyProtection="0">
      <alignment vertical="center"/>
    </xf>
    <xf numFmtId="0" fontId="38" fillId="10" borderId="0" applyNumberFormat="0" applyBorder="0" applyAlignment="0" applyProtection="0">
      <alignment vertical="center"/>
    </xf>
    <xf numFmtId="0" fontId="78" fillId="56" borderId="0" applyNumberFormat="0" applyBorder="0" applyAlignment="0" applyProtection="0">
      <alignment vertical="center"/>
    </xf>
    <xf numFmtId="0" fontId="87" fillId="0" borderId="0" applyNumberFormat="0" applyFill="0" applyBorder="0" applyAlignment="0" applyProtection="0">
      <alignment vertical="center"/>
    </xf>
    <xf numFmtId="0" fontId="43" fillId="13" borderId="0" applyNumberFormat="0" applyBorder="0" applyAlignment="0" applyProtection="0">
      <alignment vertical="center"/>
    </xf>
    <xf numFmtId="0" fontId="14" fillId="8" borderId="0" applyNumberFormat="0" applyBorder="0" applyAlignment="0" applyProtection="0">
      <alignment vertical="center"/>
    </xf>
    <xf numFmtId="0" fontId="66" fillId="9" borderId="19" applyNumberFormat="0" applyAlignment="0" applyProtection="0">
      <alignment vertical="center"/>
    </xf>
    <xf numFmtId="0" fontId="38" fillId="8" borderId="0" applyNumberFormat="0" applyBorder="0" applyAlignment="0" applyProtection="0">
      <alignment vertical="center"/>
    </xf>
    <xf numFmtId="0" fontId="38" fillId="5" borderId="0" applyNumberFormat="0" applyBorder="0" applyAlignment="0" applyProtection="0">
      <alignment vertical="center"/>
    </xf>
    <xf numFmtId="0" fontId="38" fillId="18" borderId="0" applyNumberFormat="0" applyBorder="0" applyAlignment="0" applyProtection="0">
      <alignment vertical="center"/>
    </xf>
    <xf numFmtId="0" fontId="43" fillId="13" borderId="0" applyNumberFormat="0" applyBorder="0" applyAlignment="0" applyProtection="0">
      <alignment vertical="center"/>
    </xf>
    <xf numFmtId="0" fontId="38" fillId="3" borderId="0" applyNumberFormat="0" applyBorder="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38" fillId="19"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43" fillId="22" borderId="0" applyNumberFormat="0" applyBorder="0" applyAlignment="0" applyProtection="0">
      <alignment vertical="center"/>
    </xf>
    <xf numFmtId="0" fontId="38" fillId="3" borderId="0" applyNumberFormat="0" applyBorder="0" applyAlignment="0" applyProtection="0">
      <alignment vertical="center"/>
    </xf>
    <xf numFmtId="0" fontId="39" fillId="4" borderId="9" applyNumberFormat="0" applyAlignment="0" applyProtection="0">
      <alignment vertical="center"/>
    </xf>
    <xf numFmtId="0" fontId="38" fillId="8" borderId="0" applyNumberFormat="0" applyBorder="0" applyAlignment="0" applyProtection="0">
      <alignment vertical="center"/>
    </xf>
    <xf numFmtId="0" fontId="38" fillId="5" borderId="0" applyNumberFormat="0" applyBorder="0" applyAlignment="0" applyProtection="0">
      <alignment vertical="center"/>
    </xf>
    <xf numFmtId="0" fontId="43" fillId="13" borderId="0" applyNumberFormat="0" applyBorder="0" applyAlignment="0" applyProtection="0">
      <alignment vertical="center"/>
    </xf>
    <xf numFmtId="0" fontId="38" fillId="5" borderId="0" applyNumberFormat="0" applyBorder="0" applyAlignment="0" applyProtection="0">
      <alignment vertical="center"/>
    </xf>
    <xf numFmtId="0" fontId="43" fillId="13"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76" fillId="9" borderId="11" applyNumberFormat="0" applyAlignment="0" applyProtection="0">
      <alignment vertical="center"/>
    </xf>
    <xf numFmtId="0" fontId="43" fillId="42" borderId="0" applyNumberFormat="0" applyBorder="0" applyAlignment="0" applyProtection="0">
      <alignment vertical="center"/>
    </xf>
    <xf numFmtId="0" fontId="38"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14"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38" fillId="3" borderId="0" applyNumberFormat="0" applyBorder="0" applyAlignment="0" applyProtection="0">
      <alignment vertical="center"/>
    </xf>
    <xf numFmtId="0" fontId="52" fillId="14" borderId="0" applyNumberFormat="0" applyBorder="0" applyAlignment="0" applyProtection="0">
      <alignment vertical="center"/>
    </xf>
    <xf numFmtId="0" fontId="14" fillId="3" borderId="0" applyNumberFormat="0" applyBorder="0" applyAlignment="0" applyProtection="0">
      <alignment vertical="center"/>
    </xf>
    <xf numFmtId="0" fontId="43" fillId="22" borderId="0" applyNumberFormat="0" applyBorder="0" applyAlignment="0" applyProtection="0">
      <alignment vertical="center"/>
    </xf>
    <xf numFmtId="0" fontId="76" fillId="9" borderId="11" applyNumberFormat="0" applyAlignment="0" applyProtection="0">
      <alignment vertical="center"/>
    </xf>
    <xf numFmtId="0" fontId="38" fillId="3" borderId="0" applyNumberFormat="0" applyBorder="0" applyAlignment="0" applyProtection="0">
      <alignment vertical="center"/>
    </xf>
    <xf numFmtId="0" fontId="38" fillId="19"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5" borderId="0" applyNumberFormat="0" applyBorder="0" applyAlignment="0" applyProtection="0">
      <alignment vertical="center"/>
    </xf>
    <xf numFmtId="0" fontId="88" fillId="3" borderId="0" applyNumberFormat="0" applyBorder="0" applyAlignment="0" applyProtection="0">
      <alignment vertical="center"/>
    </xf>
    <xf numFmtId="0" fontId="0" fillId="0" borderId="0">
      <alignment vertical="center"/>
    </xf>
    <xf numFmtId="0" fontId="38" fillId="3" borderId="0" applyNumberFormat="0" applyBorder="0" applyAlignment="0" applyProtection="0">
      <alignment vertical="center"/>
    </xf>
    <xf numFmtId="0" fontId="38" fillId="14"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38" fillId="3" borderId="0" applyNumberFormat="0" applyBorder="0" applyAlignment="0" applyProtection="0">
      <alignment vertical="center"/>
    </xf>
    <xf numFmtId="0" fontId="38" fillId="5" borderId="0" applyNumberFormat="0" applyBorder="0" applyAlignment="0" applyProtection="0">
      <alignment vertical="center"/>
    </xf>
    <xf numFmtId="0" fontId="38" fillId="3" borderId="0" applyNumberFormat="0" applyBorder="0" applyAlignment="0" applyProtection="0">
      <alignment vertical="center"/>
    </xf>
    <xf numFmtId="0" fontId="44" fillId="8" borderId="0" applyNumberFormat="0" applyBorder="0" applyAlignment="0" applyProtection="0">
      <alignment vertical="center"/>
    </xf>
    <xf numFmtId="0" fontId="38" fillId="14" borderId="0" applyNumberFormat="0" applyBorder="0" applyAlignment="0" applyProtection="0">
      <alignment vertical="center"/>
    </xf>
    <xf numFmtId="0" fontId="38" fillId="5" borderId="0" applyNumberFormat="0" applyBorder="0" applyAlignment="0" applyProtection="0">
      <alignment vertical="center"/>
    </xf>
    <xf numFmtId="0" fontId="38" fillId="3" borderId="0" applyNumberFormat="0" applyBorder="0" applyAlignment="0" applyProtection="0">
      <alignment vertical="center"/>
    </xf>
    <xf numFmtId="0" fontId="38" fillId="14" borderId="0" applyNumberFormat="0" applyBorder="0" applyAlignment="0" applyProtection="0">
      <alignment vertical="center"/>
    </xf>
    <xf numFmtId="0" fontId="44" fillId="8" borderId="0" applyNumberFormat="0" applyBorder="0" applyAlignment="0" applyProtection="0">
      <alignment vertical="center"/>
    </xf>
    <xf numFmtId="0" fontId="38" fillId="5" borderId="0" applyNumberFormat="0" applyBorder="0" applyAlignment="0" applyProtection="0">
      <alignment vertical="center"/>
    </xf>
    <xf numFmtId="0" fontId="38" fillId="19" borderId="0" applyNumberFormat="0" applyBorder="0" applyAlignment="0" applyProtection="0">
      <alignment vertical="center"/>
    </xf>
    <xf numFmtId="0" fontId="38" fillId="3"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38" fillId="3" borderId="0" applyNumberFormat="0" applyBorder="0" applyAlignment="0" applyProtection="0">
      <alignment vertical="center"/>
    </xf>
    <xf numFmtId="0" fontId="38" fillId="5" borderId="0" applyNumberFormat="0" applyBorder="0" applyAlignment="0" applyProtection="0">
      <alignment vertical="center"/>
    </xf>
    <xf numFmtId="0" fontId="88" fillId="3"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38" fillId="18" borderId="0" applyNumberFormat="0" applyBorder="0" applyAlignment="0" applyProtection="0">
      <alignment vertical="center"/>
    </xf>
    <xf numFmtId="0" fontId="44" fillId="22" borderId="0" applyNumberFormat="0" applyBorder="0" applyAlignment="0" applyProtection="0">
      <alignment vertical="center"/>
    </xf>
    <xf numFmtId="0" fontId="38" fillId="3" borderId="0" applyNumberFormat="0" applyBorder="0" applyAlignment="0" applyProtection="0">
      <alignment vertical="center"/>
    </xf>
    <xf numFmtId="0" fontId="38" fillId="14" borderId="0" applyNumberFormat="0" applyBorder="0" applyAlignment="0" applyProtection="0">
      <alignment vertical="center"/>
    </xf>
    <xf numFmtId="0" fontId="38" fillId="5"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43" fillId="56" borderId="0" applyNumberFormat="0" applyBorder="0" applyAlignment="0" applyProtection="0">
      <alignment vertical="center"/>
    </xf>
    <xf numFmtId="0" fontId="38" fillId="3" borderId="0" applyNumberFormat="0" applyBorder="0" applyAlignment="0" applyProtection="0">
      <alignment vertical="center"/>
    </xf>
    <xf numFmtId="0" fontId="38" fillId="5" borderId="0" applyNumberFormat="0" applyBorder="0" applyAlignment="0" applyProtection="0">
      <alignment vertical="center"/>
    </xf>
    <xf numFmtId="0" fontId="88" fillId="3" borderId="0" applyNumberFormat="0" applyBorder="0" applyAlignment="0" applyProtection="0">
      <alignment vertical="center"/>
    </xf>
    <xf numFmtId="0" fontId="38" fillId="3" borderId="0" applyNumberFormat="0" applyBorder="0" applyAlignment="0" applyProtection="0">
      <alignment vertical="center"/>
    </xf>
    <xf numFmtId="0" fontId="38" fillId="5" borderId="0" applyNumberFormat="0" applyBorder="0" applyAlignment="0" applyProtection="0">
      <alignment vertical="center"/>
    </xf>
    <xf numFmtId="0" fontId="38" fillId="14" borderId="0" applyNumberFormat="0" applyBorder="0" applyAlignment="0" applyProtection="0">
      <alignment vertical="center"/>
    </xf>
    <xf numFmtId="0" fontId="38" fillId="3" borderId="0" applyNumberFormat="0" applyBorder="0" applyAlignment="0" applyProtection="0">
      <alignment vertical="center"/>
    </xf>
    <xf numFmtId="0" fontId="14" fillId="12" borderId="0" applyNumberFormat="0" applyBorder="0" applyAlignment="0" applyProtection="0">
      <alignment vertical="center"/>
    </xf>
    <xf numFmtId="0" fontId="38" fillId="19"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38" fillId="3" borderId="0" applyNumberFormat="0" applyBorder="0" applyAlignment="0" applyProtection="0">
      <alignment vertical="center"/>
    </xf>
    <xf numFmtId="0" fontId="38" fillId="8" borderId="0" applyNumberFormat="0" applyBorder="0" applyAlignment="0" applyProtection="0">
      <alignment vertical="center"/>
    </xf>
    <xf numFmtId="0" fontId="14" fillId="14" borderId="0" applyNumberFormat="0" applyBorder="0" applyAlignment="0" applyProtection="0">
      <alignment vertical="center"/>
    </xf>
    <xf numFmtId="0" fontId="44" fillId="11" borderId="0" applyNumberFormat="0" applyBorder="0" applyAlignment="0" applyProtection="0">
      <alignment vertical="center"/>
    </xf>
    <xf numFmtId="0" fontId="42" fillId="9" borderId="11" applyNumberFormat="0" applyAlignment="0" applyProtection="0">
      <alignment vertical="center"/>
    </xf>
    <xf numFmtId="0" fontId="43" fillId="42" borderId="0" applyNumberFormat="0" applyBorder="0" applyAlignment="0" applyProtection="0">
      <alignment vertical="center"/>
    </xf>
    <xf numFmtId="0" fontId="38" fillId="3"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0" fillId="0" borderId="0">
      <alignment vertical="center"/>
    </xf>
    <xf numFmtId="0" fontId="38" fillId="3" borderId="0" applyNumberFormat="0" applyBorder="0" applyAlignment="0" applyProtection="0">
      <alignment vertical="center"/>
    </xf>
    <xf numFmtId="0" fontId="38" fillId="19" borderId="0" applyNumberFormat="0" applyBorder="0" applyAlignment="0" applyProtection="0">
      <alignment vertical="center"/>
    </xf>
    <xf numFmtId="0" fontId="38" fillId="12" borderId="0" applyNumberFormat="0" applyBorder="0" applyAlignment="0" applyProtection="0">
      <alignment vertical="center"/>
    </xf>
    <xf numFmtId="0" fontId="43" fillId="42"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5" borderId="0" applyNumberFormat="0" applyBorder="0" applyAlignment="0" applyProtection="0">
      <alignment vertical="center"/>
    </xf>
    <xf numFmtId="0" fontId="44" fillId="24" borderId="0" applyNumberFormat="0" applyBorder="0" applyAlignment="0" applyProtection="0">
      <alignment vertical="center"/>
    </xf>
    <xf numFmtId="0" fontId="43" fillId="13" borderId="0" applyNumberFormat="0" applyBorder="0" applyAlignment="0" applyProtection="0">
      <alignment vertical="center"/>
    </xf>
    <xf numFmtId="0" fontId="44" fillId="10" borderId="0" applyNumberFormat="0" applyBorder="0" applyAlignment="0" applyProtection="0">
      <alignment vertical="center"/>
    </xf>
    <xf numFmtId="0" fontId="43" fillId="42" borderId="0" applyNumberFormat="0" applyBorder="0" applyAlignment="0" applyProtection="0">
      <alignment vertical="center"/>
    </xf>
    <xf numFmtId="0" fontId="38" fillId="3" borderId="0" applyNumberFormat="0" applyBorder="0" applyAlignment="0" applyProtection="0">
      <alignment vertical="center"/>
    </xf>
    <xf numFmtId="0" fontId="14" fillId="10" borderId="0" applyNumberFormat="0" applyBorder="0" applyAlignment="0" applyProtection="0">
      <alignment vertical="center"/>
    </xf>
    <xf numFmtId="0" fontId="43" fillId="23" borderId="0" applyNumberFormat="0" applyBorder="0" applyAlignment="0" applyProtection="0">
      <alignment vertical="center"/>
    </xf>
    <xf numFmtId="0" fontId="38" fillId="3" borderId="0" applyNumberFormat="0" applyBorder="0" applyAlignment="0" applyProtection="0">
      <alignment vertical="center"/>
    </xf>
    <xf numFmtId="0" fontId="44" fillId="8" borderId="0" applyNumberFormat="0" applyBorder="0" applyAlignment="0" applyProtection="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43" fillId="13"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38" fillId="3" borderId="0" applyNumberFormat="0" applyBorder="0" applyAlignment="0" applyProtection="0">
      <alignment vertical="center"/>
    </xf>
    <xf numFmtId="0" fontId="43" fillId="13"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3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38" fillId="3" borderId="0" applyNumberFormat="0" applyBorder="0" applyAlignment="0" applyProtection="0">
      <alignment vertical="center"/>
    </xf>
    <xf numFmtId="0" fontId="52" fillId="14" borderId="0" applyNumberFormat="0" applyBorder="0" applyAlignment="0" applyProtection="0">
      <alignment vertical="center"/>
    </xf>
    <xf numFmtId="0" fontId="51" fillId="0" borderId="12" applyNumberFormat="0" applyFill="0" applyAlignment="0" applyProtection="0">
      <alignment vertical="center"/>
    </xf>
    <xf numFmtId="0" fontId="38" fillId="19" borderId="0" applyNumberFormat="0" applyBorder="0" applyAlignment="0" applyProtection="0">
      <alignment vertical="center"/>
    </xf>
    <xf numFmtId="0" fontId="38" fillId="11" borderId="0" applyNumberFormat="0" applyBorder="0" applyAlignment="0" applyProtection="0">
      <alignment vertical="center"/>
    </xf>
    <xf numFmtId="0" fontId="48" fillId="3"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45" fillId="18" borderId="0" applyNumberFormat="0" applyBorder="0" applyAlignment="0" applyProtection="0">
      <alignment vertical="center"/>
    </xf>
    <xf numFmtId="0" fontId="0" fillId="0" borderId="0">
      <alignment vertical="center"/>
    </xf>
    <xf numFmtId="0" fontId="44" fillId="3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0" fillId="0" borderId="0">
      <alignment vertical="center"/>
    </xf>
    <xf numFmtId="0" fontId="0" fillId="0" borderId="0">
      <alignment vertical="center"/>
    </xf>
    <xf numFmtId="0" fontId="38" fillId="12" borderId="0" applyNumberFormat="0" applyBorder="0" applyAlignment="0" applyProtection="0">
      <alignment vertical="center"/>
    </xf>
    <xf numFmtId="0" fontId="38" fillId="3" borderId="0" applyNumberFormat="0" applyBorder="0" applyAlignment="0" applyProtection="0">
      <alignment vertical="center"/>
    </xf>
    <xf numFmtId="0" fontId="52" fillId="14" borderId="0" applyNumberFormat="0" applyBorder="0" applyAlignment="0" applyProtection="0">
      <alignment vertical="center"/>
    </xf>
    <xf numFmtId="0" fontId="45" fillId="5"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14" fillId="18" borderId="0" applyNumberFormat="0" applyBorder="0" applyAlignment="0" applyProtection="0">
      <alignment vertical="center"/>
    </xf>
    <xf numFmtId="0" fontId="38" fillId="3" borderId="0" applyNumberFormat="0" applyBorder="0" applyAlignment="0" applyProtection="0">
      <alignment vertical="center"/>
    </xf>
    <xf numFmtId="0" fontId="38" fillId="25" borderId="0" applyNumberFormat="0" applyBorder="0" applyAlignment="0" applyProtection="0">
      <alignment vertical="center"/>
    </xf>
    <xf numFmtId="0" fontId="38" fillId="18" borderId="0" applyNumberFormat="0" applyBorder="0" applyAlignment="0" applyProtection="0">
      <alignment vertical="center"/>
    </xf>
    <xf numFmtId="0" fontId="52" fillId="14" borderId="0" applyNumberFormat="0" applyBorder="0" applyAlignment="0" applyProtection="0">
      <alignment vertical="center"/>
    </xf>
    <xf numFmtId="0" fontId="38" fillId="3" borderId="0" applyNumberFormat="0" applyBorder="0" applyAlignment="0" applyProtection="0">
      <alignment vertical="center"/>
    </xf>
    <xf numFmtId="0" fontId="14" fillId="11" borderId="0" applyNumberFormat="0" applyBorder="0" applyAlignment="0" applyProtection="0">
      <alignment vertical="center"/>
    </xf>
    <xf numFmtId="0" fontId="0" fillId="0" borderId="0">
      <alignment vertical="center"/>
    </xf>
    <xf numFmtId="0" fontId="38" fillId="3" borderId="0" applyNumberFormat="0" applyBorder="0" applyAlignment="0" applyProtection="0">
      <alignment vertical="center"/>
    </xf>
    <xf numFmtId="0" fontId="38" fillId="25" borderId="0" applyNumberFormat="0" applyBorder="0" applyAlignment="0" applyProtection="0">
      <alignment vertical="center"/>
    </xf>
    <xf numFmtId="0" fontId="38" fillId="18" borderId="0" applyNumberFormat="0" applyBorder="0" applyAlignment="0" applyProtection="0">
      <alignment vertical="center"/>
    </xf>
    <xf numFmtId="0" fontId="52" fillId="14"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38" fillId="12"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25" borderId="0" applyNumberFormat="0" applyBorder="0" applyAlignment="0" applyProtection="0">
      <alignment vertical="center"/>
    </xf>
    <xf numFmtId="0" fontId="38" fillId="11" borderId="0" applyNumberFormat="0" applyBorder="0" applyAlignment="0" applyProtection="0">
      <alignment vertical="center"/>
    </xf>
    <xf numFmtId="0" fontId="0" fillId="0" borderId="0">
      <alignment vertical="center"/>
    </xf>
    <xf numFmtId="0" fontId="38" fillId="3" borderId="0" applyNumberFormat="0" applyBorder="0" applyAlignment="0" applyProtection="0">
      <alignment vertical="center"/>
    </xf>
    <xf numFmtId="0" fontId="38" fillId="19" borderId="0" applyNumberFormat="0" applyBorder="0" applyAlignment="0" applyProtection="0">
      <alignment vertical="center"/>
    </xf>
    <xf numFmtId="0" fontId="44" fillId="10" borderId="0" applyNumberFormat="0" applyBorder="0" applyAlignment="0" applyProtection="0">
      <alignment vertical="center"/>
    </xf>
    <xf numFmtId="0" fontId="38" fillId="3" borderId="0" applyNumberFormat="0" applyBorder="0" applyAlignment="0" applyProtection="0">
      <alignment vertical="center"/>
    </xf>
    <xf numFmtId="0" fontId="48" fillId="3" borderId="0" applyNumberFormat="0" applyBorder="0" applyAlignment="0" applyProtection="0">
      <alignment vertical="center"/>
    </xf>
    <xf numFmtId="0" fontId="38" fillId="25" borderId="0" applyNumberFormat="0" applyBorder="0" applyAlignment="0" applyProtection="0">
      <alignment vertical="center"/>
    </xf>
    <xf numFmtId="0" fontId="38" fillId="11" borderId="0" applyNumberFormat="0" applyBorder="0" applyAlignment="0" applyProtection="0">
      <alignment vertical="center"/>
    </xf>
    <xf numFmtId="0" fontId="0" fillId="0" borderId="0">
      <alignment vertical="center"/>
    </xf>
    <xf numFmtId="0" fontId="38" fillId="3" borderId="0" applyNumberFormat="0" applyBorder="0" applyAlignment="0" applyProtection="0">
      <alignment vertical="center"/>
    </xf>
    <xf numFmtId="0" fontId="38" fillId="25" borderId="0" applyNumberFormat="0" applyBorder="0" applyAlignment="0" applyProtection="0">
      <alignment vertical="center"/>
    </xf>
    <xf numFmtId="0" fontId="38" fillId="19"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38" fillId="3" borderId="0" applyNumberFormat="0" applyBorder="0" applyAlignment="0" applyProtection="0">
      <alignment vertical="center"/>
    </xf>
    <xf numFmtId="0" fontId="43" fillId="13"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38" fillId="5" borderId="0" applyNumberFormat="0" applyBorder="0" applyAlignment="0" applyProtection="0">
      <alignment vertical="center"/>
    </xf>
    <xf numFmtId="0" fontId="48" fillId="3"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64" fillId="0" borderId="17" applyNumberFormat="0" applyFill="0" applyAlignment="0" applyProtection="0">
      <alignment vertical="center"/>
    </xf>
    <xf numFmtId="0" fontId="38" fillId="14" borderId="0" applyNumberFormat="0" applyBorder="0" applyAlignment="0" applyProtection="0">
      <alignment vertical="center"/>
    </xf>
    <xf numFmtId="0" fontId="48" fillId="3" borderId="0" applyNumberFormat="0" applyBorder="0" applyAlignment="0" applyProtection="0">
      <alignment vertical="center"/>
    </xf>
    <xf numFmtId="0" fontId="38" fillId="19" borderId="0" applyNumberFormat="0" applyBorder="0" applyAlignment="0" applyProtection="0">
      <alignment vertical="center"/>
    </xf>
    <xf numFmtId="0" fontId="68" fillId="0" borderId="20" applyNumberFormat="0" applyFill="0" applyAlignment="0" applyProtection="0">
      <alignment vertical="center"/>
    </xf>
    <xf numFmtId="0" fontId="38" fillId="3" borderId="0" applyNumberFormat="0" applyBorder="0" applyAlignment="0" applyProtection="0">
      <alignment vertical="center"/>
    </xf>
    <xf numFmtId="0" fontId="43" fillId="22" borderId="0" applyNumberFormat="0" applyBorder="0" applyAlignment="0" applyProtection="0">
      <alignment vertical="center"/>
    </xf>
    <xf numFmtId="0" fontId="38" fillId="3" borderId="0" applyNumberFormat="0" applyBorder="0" applyAlignment="0" applyProtection="0">
      <alignment vertical="center"/>
    </xf>
    <xf numFmtId="0" fontId="64" fillId="0" borderId="17" applyNumberFormat="0" applyFill="0" applyAlignment="0" applyProtection="0">
      <alignment vertical="center"/>
    </xf>
    <xf numFmtId="0" fontId="45" fillId="15" borderId="0" applyNumberFormat="0" applyBorder="0" applyAlignment="0" applyProtection="0">
      <alignment vertical="center"/>
    </xf>
    <xf numFmtId="0" fontId="38" fillId="12" borderId="0" applyNumberFormat="0" applyBorder="0" applyAlignment="0" applyProtection="0">
      <alignment vertical="center"/>
    </xf>
    <xf numFmtId="0" fontId="38" fillId="3" borderId="0" applyNumberFormat="0" applyBorder="0" applyAlignment="0" applyProtection="0">
      <alignment vertical="center"/>
    </xf>
    <xf numFmtId="0" fontId="38" fillId="18" borderId="0" applyNumberFormat="0" applyBorder="0" applyAlignment="0" applyProtection="0">
      <alignment vertical="center"/>
    </xf>
    <xf numFmtId="0" fontId="43" fillId="22" borderId="0" applyNumberFormat="0" applyBorder="0" applyAlignment="0" applyProtection="0">
      <alignment vertical="center"/>
    </xf>
    <xf numFmtId="0" fontId="38" fillId="3" borderId="0" applyNumberFormat="0" applyBorder="0" applyAlignment="0" applyProtection="0">
      <alignment vertical="center"/>
    </xf>
    <xf numFmtId="0" fontId="64" fillId="0" borderId="17" applyNumberFormat="0" applyFill="0" applyAlignment="0" applyProtection="0">
      <alignment vertical="center"/>
    </xf>
    <xf numFmtId="0" fontId="44" fillId="11" borderId="0" applyNumberFormat="0" applyBorder="0" applyAlignment="0" applyProtection="0">
      <alignment vertical="center"/>
    </xf>
    <xf numFmtId="0" fontId="38" fillId="14" borderId="0" applyNumberFormat="0" applyBorder="0" applyAlignment="0" applyProtection="0">
      <alignment vertical="center"/>
    </xf>
    <xf numFmtId="0" fontId="43" fillId="42" borderId="0" applyNumberFormat="0" applyBorder="0" applyAlignment="0" applyProtection="0">
      <alignment vertical="center"/>
    </xf>
    <xf numFmtId="0" fontId="48" fillId="3"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68" fillId="0" borderId="20" applyNumberFormat="0" applyFill="0" applyAlignment="0" applyProtection="0">
      <alignment vertical="center"/>
    </xf>
    <xf numFmtId="0" fontId="44" fillId="13" borderId="0" applyNumberFormat="0" applyBorder="0" applyAlignment="0" applyProtection="0">
      <alignment vertical="center"/>
    </xf>
    <xf numFmtId="0" fontId="43" fillId="42" borderId="0" applyNumberFormat="0" applyBorder="0" applyAlignment="0" applyProtection="0">
      <alignment vertical="center"/>
    </xf>
    <xf numFmtId="0" fontId="0" fillId="0" borderId="0">
      <alignment vertical="center"/>
    </xf>
    <xf numFmtId="0" fontId="0" fillId="0" borderId="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0" fillId="0" borderId="0"/>
    <xf numFmtId="0" fontId="38" fillId="3" borderId="0" applyNumberFormat="0" applyBorder="0" applyAlignment="0" applyProtection="0">
      <alignment vertical="center"/>
    </xf>
    <xf numFmtId="0" fontId="75" fillId="38" borderId="0" applyNumberFormat="0" applyBorder="0" applyAlignment="0" applyProtection="0">
      <alignment vertical="center"/>
    </xf>
    <xf numFmtId="0" fontId="64" fillId="0" borderId="17" applyNumberFormat="0" applyFill="0" applyAlignment="0" applyProtection="0">
      <alignment vertical="center"/>
    </xf>
    <xf numFmtId="0" fontId="38" fillId="8" borderId="0" applyNumberFormat="0" applyBorder="0" applyAlignment="0" applyProtection="0">
      <alignment vertical="center"/>
    </xf>
    <xf numFmtId="0" fontId="38" fillId="12" borderId="0" applyNumberFormat="0" applyBorder="0" applyAlignment="0" applyProtection="0">
      <alignment vertical="center"/>
    </xf>
    <xf numFmtId="0" fontId="38" fillId="14"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0" fillId="0" borderId="0">
      <alignment vertical="center"/>
    </xf>
    <xf numFmtId="0" fontId="64" fillId="0" borderId="17" applyNumberFormat="0" applyFill="0" applyAlignment="0" applyProtection="0">
      <alignment vertical="center"/>
    </xf>
    <xf numFmtId="0" fontId="38" fillId="14" borderId="0" applyNumberFormat="0" applyBorder="0" applyAlignment="0" applyProtection="0">
      <alignment vertical="center"/>
    </xf>
    <xf numFmtId="0" fontId="38" fillId="3" borderId="0" applyNumberFormat="0" applyBorder="0" applyAlignment="0" applyProtection="0">
      <alignment vertical="center"/>
    </xf>
    <xf numFmtId="0" fontId="64" fillId="0" borderId="17" applyNumberFormat="0" applyFill="0" applyAlignment="0" applyProtection="0">
      <alignment vertical="center"/>
    </xf>
    <xf numFmtId="0" fontId="38" fillId="12" borderId="0" applyNumberFormat="0" applyBorder="0" applyAlignment="0" applyProtection="0">
      <alignment vertical="center"/>
    </xf>
    <xf numFmtId="0" fontId="38" fillId="3" borderId="0" applyNumberFormat="0" applyBorder="0" applyAlignment="0" applyProtection="0">
      <alignment vertical="center"/>
    </xf>
    <xf numFmtId="0" fontId="14" fillId="14" borderId="0" applyNumberFormat="0" applyBorder="0" applyAlignment="0" applyProtection="0">
      <alignment vertical="center"/>
    </xf>
    <xf numFmtId="0" fontId="38" fillId="12" borderId="0" applyNumberFormat="0" applyBorder="0" applyAlignment="0" applyProtection="0">
      <alignment vertical="center"/>
    </xf>
    <xf numFmtId="0" fontId="51" fillId="0" borderId="12" applyNumberFormat="0" applyFill="0" applyAlignment="0" applyProtection="0">
      <alignment vertical="center"/>
    </xf>
    <xf numFmtId="0" fontId="38" fillId="14"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45" fillId="17" borderId="0" applyNumberFormat="0" applyBorder="0" applyAlignment="0" applyProtection="0">
      <alignment vertical="center"/>
    </xf>
    <xf numFmtId="0" fontId="38" fillId="5" borderId="0" applyNumberFormat="0" applyBorder="0" applyAlignment="0" applyProtection="0">
      <alignment vertical="center"/>
    </xf>
    <xf numFmtId="0" fontId="38" fillId="14"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38" fillId="3" borderId="0" applyNumberFormat="0" applyBorder="0" applyAlignment="0" applyProtection="0">
      <alignment vertical="center"/>
    </xf>
    <xf numFmtId="0" fontId="44" fillId="8" borderId="0" applyNumberFormat="0" applyBorder="0" applyAlignment="0" applyProtection="0">
      <alignment vertical="center"/>
    </xf>
    <xf numFmtId="0" fontId="43" fillId="13" borderId="0" applyNumberFormat="0" applyBorder="0" applyAlignment="0" applyProtection="0">
      <alignment vertical="center"/>
    </xf>
    <xf numFmtId="0" fontId="38" fillId="12"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38" fillId="5" borderId="0" applyNumberFormat="0" applyBorder="0" applyAlignment="0" applyProtection="0">
      <alignment vertical="center"/>
    </xf>
    <xf numFmtId="0" fontId="44" fillId="8" borderId="0" applyNumberFormat="0" applyBorder="0" applyAlignment="0" applyProtection="0">
      <alignment vertical="center"/>
    </xf>
    <xf numFmtId="0" fontId="43" fillId="12"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5" borderId="0" applyNumberFormat="0" applyBorder="0" applyAlignment="0" applyProtection="0">
      <alignment vertical="center"/>
    </xf>
    <xf numFmtId="0" fontId="43" fillId="22" borderId="0" applyNumberFormat="0" applyBorder="0" applyAlignment="0" applyProtection="0">
      <alignment vertical="center"/>
    </xf>
    <xf numFmtId="0" fontId="38" fillId="3" borderId="0" applyNumberFormat="0" applyBorder="0" applyAlignment="0" applyProtection="0">
      <alignment vertical="center"/>
    </xf>
    <xf numFmtId="0" fontId="38" fillId="5" borderId="0" applyNumberFormat="0" applyBorder="0" applyAlignment="0" applyProtection="0">
      <alignment vertical="center"/>
    </xf>
    <xf numFmtId="0" fontId="43" fillId="23" borderId="0" applyNumberFormat="0" applyBorder="0" applyAlignment="0" applyProtection="0">
      <alignment vertical="center"/>
    </xf>
    <xf numFmtId="0" fontId="38" fillId="3" borderId="0" applyNumberFormat="0" applyBorder="0" applyAlignment="0" applyProtection="0">
      <alignment vertical="center"/>
    </xf>
    <xf numFmtId="0" fontId="44" fillId="22" borderId="0" applyNumberFormat="0" applyBorder="0" applyAlignment="0" applyProtection="0">
      <alignment vertical="center"/>
    </xf>
    <xf numFmtId="0" fontId="38" fillId="14" borderId="0" applyNumberFormat="0" applyBorder="0" applyAlignment="0" applyProtection="0">
      <alignment vertical="center"/>
    </xf>
    <xf numFmtId="0" fontId="38" fillId="11"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43" fillId="22" borderId="0" applyNumberFormat="0" applyBorder="0" applyAlignment="0" applyProtection="0">
      <alignment vertical="center"/>
    </xf>
    <xf numFmtId="0" fontId="38" fillId="14" borderId="0" applyNumberFormat="0" applyBorder="0" applyAlignment="0" applyProtection="0">
      <alignment vertical="center"/>
    </xf>
    <xf numFmtId="0" fontId="38" fillId="3" borderId="0" applyNumberFormat="0" applyBorder="0" applyAlignment="0" applyProtection="0">
      <alignment vertical="center"/>
    </xf>
    <xf numFmtId="0" fontId="38" fillId="5" borderId="0" applyNumberFormat="0" applyBorder="0" applyAlignment="0" applyProtection="0">
      <alignment vertical="center"/>
    </xf>
    <xf numFmtId="0" fontId="43" fillId="23" borderId="0" applyNumberFormat="0" applyBorder="0" applyAlignment="0" applyProtection="0">
      <alignment vertical="center"/>
    </xf>
    <xf numFmtId="0" fontId="38" fillId="3"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78" fillId="28" borderId="0" applyNumberFormat="0" applyBorder="0" applyAlignment="0" applyProtection="0">
      <alignment vertical="center"/>
    </xf>
    <xf numFmtId="0" fontId="45" fillId="18" borderId="0" applyNumberFormat="0" applyBorder="0" applyAlignment="0" applyProtection="0">
      <alignment vertical="center"/>
    </xf>
    <xf numFmtId="0" fontId="38" fillId="8" borderId="0" applyNumberFormat="0" applyBorder="0" applyAlignment="0" applyProtection="0">
      <alignment vertical="center"/>
    </xf>
    <xf numFmtId="0" fontId="68" fillId="0" borderId="20" applyNumberFormat="0" applyFill="0" applyAlignment="0" applyProtection="0">
      <alignment vertical="center"/>
    </xf>
    <xf numFmtId="0" fontId="38" fillId="12"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44" fillId="8" borderId="0" applyNumberFormat="0" applyBorder="0" applyAlignment="0" applyProtection="0">
      <alignment vertical="center"/>
    </xf>
    <xf numFmtId="0" fontId="43" fillId="13"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68" fillId="0" borderId="20" applyNumberFormat="0" applyFill="0" applyAlignment="0" applyProtection="0">
      <alignment vertical="center"/>
    </xf>
    <xf numFmtId="0" fontId="38" fillId="14" borderId="0" applyNumberFormat="0" applyBorder="0" applyAlignment="0" applyProtection="0">
      <alignment vertical="center"/>
    </xf>
    <xf numFmtId="0" fontId="38" fillId="19" borderId="0" applyNumberFormat="0" applyBorder="0" applyAlignment="0" applyProtection="0">
      <alignment vertical="center"/>
    </xf>
    <xf numFmtId="0" fontId="38" fillId="3" borderId="0" applyNumberFormat="0" applyBorder="0" applyAlignment="0" applyProtection="0">
      <alignment vertical="center"/>
    </xf>
    <xf numFmtId="0" fontId="38" fillId="19" borderId="0" applyNumberFormat="0" applyBorder="0" applyAlignment="0" applyProtection="0">
      <alignment vertical="center"/>
    </xf>
    <xf numFmtId="0" fontId="38" fillId="3" borderId="0" applyNumberFormat="0" applyBorder="0" applyAlignment="0" applyProtection="0">
      <alignment vertical="center"/>
    </xf>
    <xf numFmtId="0" fontId="43" fillId="56" borderId="0" applyNumberFormat="0" applyBorder="0" applyAlignment="0" applyProtection="0">
      <alignment vertical="center"/>
    </xf>
    <xf numFmtId="0" fontId="38" fillId="14" borderId="0" applyNumberFormat="0" applyBorder="0" applyAlignment="0" applyProtection="0">
      <alignment vertical="center"/>
    </xf>
    <xf numFmtId="0" fontId="68" fillId="0" borderId="20" applyNumberFormat="0" applyFill="0" applyAlignment="0" applyProtection="0">
      <alignment vertical="center"/>
    </xf>
    <xf numFmtId="0" fontId="45" fillId="17" borderId="0" applyNumberFormat="0" applyBorder="0" applyAlignment="0" applyProtection="0">
      <alignment vertical="center"/>
    </xf>
    <xf numFmtId="0" fontId="38" fillId="5" borderId="0" applyNumberFormat="0" applyBorder="0" applyAlignment="0" applyProtection="0">
      <alignment vertical="center"/>
    </xf>
    <xf numFmtId="0" fontId="43" fillId="33" borderId="0" applyNumberFormat="0" applyBorder="0" applyAlignment="0" applyProtection="0">
      <alignment vertical="center"/>
    </xf>
    <xf numFmtId="0" fontId="38" fillId="19" borderId="0" applyNumberFormat="0" applyBorder="0" applyAlignment="0" applyProtection="0">
      <alignment vertical="center"/>
    </xf>
    <xf numFmtId="0" fontId="38" fillId="3" borderId="0" applyNumberFormat="0" applyBorder="0" applyAlignment="0" applyProtection="0">
      <alignment vertical="center"/>
    </xf>
    <xf numFmtId="0" fontId="43" fillId="56" borderId="0" applyNumberFormat="0" applyBorder="0" applyAlignment="0" applyProtection="0">
      <alignment vertical="center"/>
    </xf>
    <xf numFmtId="0" fontId="68" fillId="0" borderId="20" applyNumberFormat="0" applyFill="0" applyAlignment="0" applyProtection="0">
      <alignment vertical="center"/>
    </xf>
    <xf numFmtId="0" fontId="44" fillId="11"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38" fillId="14"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64" fillId="0" borderId="17" applyNumberFormat="0" applyFill="0" applyAlignment="0" applyProtection="0">
      <alignment vertical="center"/>
    </xf>
    <xf numFmtId="0" fontId="45" fillId="15" borderId="0" applyNumberFormat="0" applyBorder="0" applyAlignment="0" applyProtection="0">
      <alignment vertical="center"/>
    </xf>
    <xf numFmtId="0" fontId="38" fillId="12" borderId="0" applyNumberFormat="0" applyBorder="0" applyAlignment="0" applyProtection="0">
      <alignment vertical="center"/>
    </xf>
    <xf numFmtId="0" fontId="38" fillId="3" borderId="0" applyNumberFormat="0" applyBorder="0" applyAlignment="0" applyProtection="0">
      <alignment vertical="center"/>
    </xf>
    <xf numFmtId="0" fontId="38" fillId="18" borderId="0" applyNumberFormat="0" applyBorder="0" applyAlignment="0" applyProtection="0">
      <alignment vertical="center"/>
    </xf>
    <xf numFmtId="0" fontId="43" fillId="13" borderId="0" applyNumberFormat="0" applyBorder="0" applyAlignment="0" applyProtection="0">
      <alignment vertical="center"/>
    </xf>
    <xf numFmtId="0" fontId="38" fillId="14"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68" fillId="0" borderId="20" applyNumberFormat="0" applyFill="0" applyAlignment="0" applyProtection="0">
      <alignment vertical="center"/>
    </xf>
    <xf numFmtId="0" fontId="38" fillId="14" borderId="0" applyNumberFormat="0" applyBorder="0" applyAlignment="0" applyProtection="0">
      <alignment vertical="center"/>
    </xf>
    <xf numFmtId="0" fontId="38" fillId="3" borderId="0" applyNumberFormat="0" applyBorder="0" applyAlignment="0" applyProtection="0">
      <alignment vertical="center"/>
    </xf>
    <xf numFmtId="0" fontId="64" fillId="0" borderId="17" applyNumberFormat="0" applyFill="0" applyAlignment="0" applyProtection="0">
      <alignment vertical="center"/>
    </xf>
    <xf numFmtId="0" fontId="38" fillId="8" borderId="0" applyNumberFormat="0" applyBorder="0" applyAlignment="0" applyProtection="0">
      <alignment vertical="center"/>
    </xf>
    <xf numFmtId="0" fontId="38" fillId="12" borderId="0" applyNumberFormat="0" applyBorder="0" applyAlignment="0" applyProtection="0">
      <alignment vertical="center"/>
    </xf>
    <xf numFmtId="0" fontId="14" fillId="5" borderId="0" applyNumberFormat="0" applyBorder="0" applyAlignment="0" applyProtection="0">
      <alignment vertical="center"/>
    </xf>
    <xf numFmtId="0" fontId="38" fillId="3" borderId="0" applyNumberFormat="0" applyBorder="0" applyAlignment="0" applyProtection="0">
      <alignment vertical="center"/>
    </xf>
    <xf numFmtId="0" fontId="14" fillId="3"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38" fillId="3"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38" fillId="3" borderId="0" applyNumberFormat="0" applyBorder="0" applyAlignment="0" applyProtection="0">
      <alignment vertical="center"/>
    </xf>
    <xf numFmtId="0" fontId="64" fillId="0" borderId="17" applyNumberFormat="0" applyFill="0" applyAlignment="0" applyProtection="0">
      <alignment vertical="center"/>
    </xf>
    <xf numFmtId="0" fontId="38" fillId="12" borderId="0" applyNumberFormat="0" applyBorder="0" applyAlignment="0" applyProtection="0">
      <alignment vertical="center"/>
    </xf>
    <xf numFmtId="0" fontId="38" fillId="14" borderId="0" applyNumberFormat="0" applyBorder="0" applyAlignment="0" applyProtection="0">
      <alignment vertical="center"/>
    </xf>
    <xf numFmtId="0" fontId="38" fillId="3" borderId="0" applyNumberFormat="0" applyBorder="0" applyAlignment="0" applyProtection="0">
      <alignment vertical="center"/>
    </xf>
    <xf numFmtId="0" fontId="45" fillId="17" borderId="0" applyNumberFormat="0" applyBorder="0" applyAlignment="0" applyProtection="0">
      <alignment vertical="center"/>
    </xf>
    <xf numFmtId="0" fontId="78" fillId="23" borderId="0" applyNumberFormat="0" applyBorder="0" applyAlignment="0" applyProtection="0">
      <alignment vertical="center"/>
    </xf>
    <xf numFmtId="0" fontId="64" fillId="0" borderId="17" applyNumberFormat="0" applyFill="0" applyAlignment="0" applyProtection="0">
      <alignment vertical="center"/>
    </xf>
    <xf numFmtId="0" fontId="44" fillId="11" borderId="0" applyNumberFormat="0" applyBorder="0" applyAlignment="0" applyProtection="0">
      <alignment vertical="center"/>
    </xf>
    <xf numFmtId="0" fontId="43" fillId="13" borderId="0" applyNumberFormat="0" applyBorder="0" applyAlignment="0" applyProtection="0">
      <alignment vertical="center"/>
    </xf>
    <xf numFmtId="0" fontId="45" fillId="17" borderId="0" applyNumberFormat="0" applyBorder="0" applyAlignment="0" applyProtection="0">
      <alignment vertical="center"/>
    </xf>
    <xf numFmtId="0" fontId="0" fillId="0" borderId="0">
      <alignment vertical="center"/>
    </xf>
    <xf numFmtId="0" fontId="38" fillId="3" borderId="0" applyNumberFormat="0" applyBorder="0" applyAlignment="0" applyProtection="0">
      <alignment vertical="center"/>
    </xf>
    <xf numFmtId="0" fontId="45" fillId="8" borderId="0" applyNumberFormat="0" applyBorder="0" applyAlignment="0" applyProtection="0">
      <alignment vertical="center"/>
    </xf>
    <xf numFmtId="0" fontId="38" fillId="18" borderId="0" applyNumberFormat="0" applyBorder="0" applyAlignment="0" applyProtection="0">
      <alignment vertical="center"/>
    </xf>
    <xf numFmtId="0" fontId="38" fillId="14"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38" fillId="18" borderId="0" applyNumberFormat="0" applyBorder="0" applyAlignment="0" applyProtection="0">
      <alignment vertical="center"/>
    </xf>
    <xf numFmtId="0" fontId="43" fillId="13" borderId="0" applyNumberFormat="0" applyBorder="0" applyAlignment="0" applyProtection="0">
      <alignment vertical="center"/>
    </xf>
    <xf numFmtId="0" fontId="38" fillId="3" borderId="0" applyNumberFormat="0" applyBorder="0" applyAlignment="0" applyProtection="0">
      <alignment vertical="center"/>
    </xf>
    <xf numFmtId="0" fontId="45" fillId="17" borderId="0" applyNumberFormat="0" applyBorder="0" applyAlignment="0" applyProtection="0">
      <alignment vertical="center"/>
    </xf>
    <xf numFmtId="0" fontId="43" fillId="23" borderId="0" applyNumberFormat="0" applyBorder="0" applyAlignment="0" applyProtection="0">
      <alignment vertical="center"/>
    </xf>
    <xf numFmtId="0" fontId="43" fillId="13" borderId="0" applyNumberFormat="0" applyBorder="0" applyAlignment="0" applyProtection="0">
      <alignment vertical="center"/>
    </xf>
    <xf numFmtId="0" fontId="38" fillId="3" borderId="0" applyNumberFormat="0" applyBorder="0" applyAlignment="0" applyProtection="0">
      <alignment vertical="center"/>
    </xf>
    <xf numFmtId="0" fontId="52" fillId="14" borderId="0" applyNumberFormat="0" applyBorder="0" applyAlignment="0" applyProtection="0">
      <alignment vertical="center"/>
    </xf>
    <xf numFmtId="0" fontId="43" fillId="42" borderId="0" applyNumberFormat="0" applyBorder="0" applyAlignment="0" applyProtection="0">
      <alignment vertical="center"/>
    </xf>
    <xf numFmtId="0" fontId="44" fillId="8" borderId="0" applyNumberFormat="0" applyBorder="0" applyAlignment="0" applyProtection="0">
      <alignment vertical="center"/>
    </xf>
    <xf numFmtId="0" fontId="38" fillId="14" borderId="0" applyNumberFormat="0" applyBorder="0" applyAlignment="0" applyProtection="0">
      <alignment vertical="center"/>
    </xf>
    <xf numFmtId="0" fontId="38" fillId="12" borderId="0" applyNumberFormat="0" applyBorder="0" applyAlignment="0" applyProtection="0">
      <alignment vertical="center"/>
    </xf>
    <xf numFmtId="0" fontId="45" fillId="18" borderId="0" applyNumberFormat="0" applyBorder="0" applyAlignment="0" applyProtection="0">
      <alignment vertical="center"/>
    </xf>
    <xf numFmtId="0" fontId="38" fillId="3" borderId="0" applyNumberFormat="0" applyBorder="0" applyAlignment="0" applyProtection="0">
      <alignment vertical="center"/>
    </xf>
    <xf numFmtId="0" fontId="68" fillId="0" borderId="20" applyNumberFormat="0" applyFill="0" applyAlignment="0" applyProtection="0">
      <alignment vertical="center"/>
    </xf>
    <xf numFmtId="0" fontId="45" fillId="17" borderId="0" applyNumberFormat="0" applyBorder="0" applyAlignment="0" applyProtection="0">
      <alignment vertical="center"/>
    </xf>
    <xf numFmtId="0" fontId="78" fillId="56" borderId="0" applyNumberFormat="0" applyBorder="0" applyAlignment="0" applyProtection="0">
      <alignment vertical="center"/>
    </xf>
    <xf numFmtId="0" fontId="38" fillId="14" borderId="0" applyNumberFormat="0" applyBorder="0" applyAlignment="0" applyProtection="0">
      <alignment vertical="center"/>
    </xf>
    <xf numFmtId="0" fontId="44" fillId="11" borderId="0" applyNumberFormat="0" applyBorder="0" applyAlignment="0" applyProtection="0">
      <alignment vertical="center"/>
    </xf>
    <xf numFmtId="0" fontId="38" fillId="3" borderId="0" applyNumberFormat="0" applyBorder="0" applyAlignment="0" applyProtection="0">
      <alignment vertical="center"/>
    </xf>
    <xf numFmtId="0" fontId="44" fillId="22"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0" fillId="0" borderId="0"/>
    <xf numFmtId="0" fontId="38" fillId="3" borderId="0" applyNumberFormat="0" applyBorder="0" applyAlignment="0" applyProtection="0">
      <alignment vertical="center"/>
    </xf>
    <xf numFmtId="0" fontId="38" fillId="14" borderId="0" applyNumberFormat="0" applyBorder="0" applyAlignment="0" applyProtection="0">
      <alignment vertical="center"/>
    </xf>
    <xf numFmtId="0" fontId="43" fillId="22" borderId="0" applyNumberFormat="0" applyBorder="0" applyAlignment="0" applyProtection="0">
      <alignment vertical="center"/>
    </xf>
    <xf numFmtId="0" fontId="38" fillId="3" borderId="0" applyNumberFormat="0" applyBorder="0" applyAlignment="0" applyProtection="0">
      <alignment vertical="center"/>
    </xf>
    <xf numFmtId="0" fontId="38" fillId="14" borderId="0" applyNumberFormat="0" applyBorder="0" applyAlignment="0" applyProtection="0">
      <alignment vertical="center"/>
    </xf>
    <xf numFmtId="0" fontId="38" fillId="3" borderId="0" applyNumberFormat="0" applyBorder="0" applyAlignment="0" applyProtection="0">
      <alignment vertical="center"/>
    </xf>
    <xf numFmtId="0" fontId="45" fillId="18"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0" fillId="0" borderId="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14"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45" fillId="8" borderId="0" applyNumberFormat="0" applyBorder="0" applyAlignment="0" applyProtection="0">
      <alignment vertical="center"/>
    </xf>
    <xf numFmtId="0" fontId="38" fillId="18" borderId="0" applyNumberFormat="0" applyBorder="0" applyAlignment="0" applyProtection="0">
      <alignment vertical="center"/>
    </xf>
    <xf numFmtId="0" fontId="43" fillId="22" borderId="0" applyNumberFormat="0" applyBorder="0" applyAlignment="0" applyProtection="0">
      <alignment vertical="center"/>
    </xf>
    <xf numFmtId="0" fontId="14" fillId="19" borderId="0" applyNumberFormat="0" applyBorder="0" applyAlignment="0" applyProtection="0">
      <alignment vertical="center"/>
    </xf>
    <xf numFmtId="0" fontId="38" fillId="3" borderId="0" applyNumberFormat="0" applyBorder="0" applyAlignment="0" applyProtection="0">
      <alignment vertical="center"/>
    </xf>
    <xf numFmtId="0" fontId="38" fillId="25" borderId="0" applyNumberFormat="0" applyBorder="0" applyAlignment="0" applyProtection="0">
      <alignment vertical="center"/>
    </xf>
    <xf numFmtId="0" fontId="38" fillId="3" borderId="0" applyNumberFormat="0" applyBorder="0" applyAlignment="0" applyProtection="0">
      <alignment vertical="center"/>
    </xf>
    <xf numFmtId="0" fontId="64" fillId="0" borderId="17" applyNumberFormat="0" applyFill="0" applyAlignment="0" applyProtection="0">
      <alignment vertical="center"/>
    </xf>
    <xf numFmtId="0" fontId="0" fillId="0" borderId="0">
      <alignment vertical="center"/>
    </xf>
    <xf numFmtId="0" fontId="38" fillId="12" borderId="0" applyNumberFormat="0" applyBorder="0" applyAlignment="0" applyProtection="0">
      <alignment vertical="center"/>
    </xf>
    <xf numFmtId="9" fontId="0" fillId="0" borderId="0" applyFont="0" applyFill="0" applyBorder="0" applyAlignment="0" applyProtection="0">
      <alignment vertical="center"/>
    </xf>
    <xf numFmtId="0" fontId="39" fillId="4" borderId="9" applyNumberFormat="0" applyAlignment="0" applyProtection="0">
      <alignment vertical="center"/>
    </xf>
    <xf numFmtId="0" fontId="38" fillId="19" borderId="0" applyNumberFormat="0" applyBorder="0" applyAlignment="0" applyProtection="0">
      <alignment vertical="center"/>
    </xf>
    <xf numFmtId="0" fontId="38" fillId="3" borderId="0" applyNumberFormat="0" applyBorder="0" applyAlignment="0" applyProtection="0">
      <alignment vertical="center"/>
    </xf>
    <xf numFmtId="0" fontId="64" fillId="0" borderId="17" applyNumberFormat="0" applyFill="0" applyAlignment="0" applyProtection="0">
      <alignment vertical="center"/>
    </xf>
    <xf numFmtId="0" fontId="43" fillId="11" borderId="0" applyNumberFormat="0" applyBorder="0" applyAlignment="0" applyProtection="0">
      <alignment vertical="center"/>
    </xf>
    <xf numFmtId="0" fontId="38" fillId="12" borderId="0" applyNumberFormat="0" applyBorder="0" applyAlignment="0" applyProtection="0">
      <alignment vertical="center"/>
    </xf>
    <xf numFmtId="0" fontId="39" fillId="4" borderId="9" applyNumberFormat="0" applyAlignment="0" applyProtection="0">
      <alignment vertical="center"/>
    </xf>
    <xf numFmtId="0" fontId="38" fillId="25"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87" fillId="0" borderId="0" applyNumberFormat="0" applyFill="0" applyBorder="0" applyAlignment="0" applyProtection="0">
      <alignment vertical="center"/>
    </xf>
    <xf numFmtId="0" fontId="38" fillId="19" borderId="0" applyNumberFormat="0" applyBorder="0" applyAlignment="0" applyProtection="0">
      <alignment vertical="center"/>
    </xf>
    <xf numFmtId="0" fontId="72" fillId="3" borderId="0" applyNumberFormat="0" applyBorder="0" applyAlignment="0" applyProtection="0">
      <alignment vertical="center"/>
    </xf>
    <xf numFmtId="0" fontId="38" fillId="5" borderId="0" applyNumberFormat="0" applyBorder="0" applyAlignment="0" applyProtection="0">
      <alignment vertical="center"/>
    </xf>
    <xf numFmtId="0" fontId="78" fillId="12" borderId="0" applyNumberFormat="0" applyBorder="0" applyAlignment="0" applyProtection="0">
      <alignment vertical="center"/>
    </xf>
    <xf numFmtId="0" fontId="48" fillId="3" borderId="0" applyNumberFormat="0" applyBorder="0" applyAlignment="0" applyProtection="0">
      <alignment vertical="center"/>
    </xf>
    <xf numFmtId="0" fontId="38" fillId="14" borderId="0" applyNumberFormat="0" applyBorder="0" applyAlignment="0" applyProtection="0">
      <alignment vertical="center"/>
    </xf>
    <xf numFmtId="0" fontId="45" fillId="10" borderId="0" applyNumberFormat="0" applyBorder="0" applyAlignment="0" applyProtection="0">
      <alignment vertical="center"/>
    </xf>
    <xf numFmtId="0" fontId="0" fillId="0" borderId="0">
      <alignment vertical="center"/>
    </xf>
    <xf numFmtId="0" fontId="68" fillId="0" borderId="20" applyNumberFormat="0" applyFill="0" applyAlignment="0" applyProtection="0">
      <alignment vertical="center"/>
    </xf>
    <xf numFmtId="0" fontId="38" fillId="19" borderId="0" applyNumberFormat="0" applyBorder="0" applyAlignment="0" applyProtection="0">
      <alignment vertical="center"/>
    </xf>
    <xf numFmtId="0" fontId="38" fillId="14" borderId="0" applyNumberFormat="0" applyBorder="0" applyAlignment="0" applyProtection="0">
      <alignment vertical="center"/>
    </xf>
    <xf numFmtId="0" fontId="38" fillId="11"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38" fillId="14" borderId="0" applyNumberFormat="0" applyBorder="0" applyAlignment="0" applyProtection="0">
      <alignment vertical="center"/>
    </xf>
    <xf numFmtId="0" fontId="43" fillId="23" borderId="0" applyNumberFormat="0" applyBorder="0" applyAlignment="0" applyProtection="0">
      <alignment vertical="center"/>
    </xf>
    <xf numFmtId="0" fontId="14" fillId="14" borderId="0" applyNumberFormat="0" applyBorder="0" applyAlignment="0" applyProtection="0">
      <alignment vertical="center"/>
    </xf>
    <xf numFmtId="0" fontId="60" fillId="3" borderId="0" applyNumberFormat="0" applyBorder="0" applyAlignment="0" applyProtection="0">
      <alignment vertical="center"/>
    </xf>
    <xf numFmtId="0" fontId="14" fillId="14" borderId="0" applyNumberFormat="0" applyBorder="0" applyAlignment="0" applyProtection="0">
      <alignment vertical="center"/>
    </xf>
    <xf numFmtId="0" fontId="38" fillId="19" borderId="0" applyNumberFormat="0" applyBorder="0" applyAlignment="0" applyProtection="0">
      <alignment vertical="center"/>
    </xf>
    <xf numFmtId="0" fontId="75" fillId="38" borderId="0" applyNumberFormat="0" applyBorder="0" applyAlignment="0" applyProtection="0">
      <alignment vertical="center"/>
    </xf>
    <xf numFmtId="0" fontId="48" fillId="3" borderId="0" applyNumberFormat="0" applyBorder="0" applyAlignment="0" applyProtection="0">
      <alignment vertical="center"/>
    </xf>
    <xf numFmtId="0" fontId="38" fillId="14" borderId="0" applyNumberFormat="0" applyBorder="0" applyAlignment="0" applyProtection="0">
      <alignment vertical="center"/>
    </xf>
    <xf numFmtId="0" fontId="67" fillId="14" borderId="0" applyNumberFormat="0" applyBorder="0" applyAlignment="0" applyProtection="0">
      <alignment vertical="center"/>
    </xf>
    <xf numFmtId="0" fontId="38" fillId="25" borderId="0" applyNumberFormat="0" applyBorder="0" applyAlignment="0" applyProtection="0">
      <alignment vertical="center"/>
    </xf>
    <xf numFmtId="0" fontId="38" fillId="19" borderId="0" applyNumberFormat="0" applyBorder="0" applyAlignment="0" applyProtection="0">
      <alignment vertical="center"/>
    </xf>
    <xf numFmtId="0" fontId="0" fillId="0" borderId="0">
      <alignment vertical="center"/>
    </xf>
    <xf numFmtId="0" fontId="14" fillId="5" borderId="0" applyNumberFormat="0" applyBorder="0" applyAlignment="0" applyProtection="0">
      <alignment vertical="center"/>
    </xf>
    <xf numFmtId="0" fontId="61" fillId="14" borderId="0" applyNumberFormat="0" applyBorder="0" applyAlignment="0" applyProtection="0">
      <alignment vertical="center"/>
    </xf>
    <xf numFmtId="0" fontId="43" fillId="57"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14" fillId="12" borderId="0" applyNumberFormat="0" applyBorder="0" applyAlignment="0" applyProtection="0">
      <alignment vertical="center"/>
    </xf>
    <xf numFmtId="0" fontId="38" fillId="19" borderId="0" applyNumberFormat="0" applyBorder="0" applyAlignment="0" applyProtection="0">
      <alignment vertical="center"/>
    </xf>
    <xf numFmtId="0" fontId="75" fillId="38" borderId="0" applyNumberFormat="0" applyBorder="0" applyAlignment="0" applyProtection="0">
      <alignment vertical="center"/>
    </xf>
    <xf numFmtId="0" fontId="48" fillId="3" borderId="0" applyNumberFormat="0" applyBorder="0" applyAlignment="0" applyProtection="0">
      <alignment vertical="center"/>
    </xf>
    <xf numFmtId="0" fontId="38" fillId="14"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14" fillId="12" borderId="0" applyNumberFormat="0" applyBorder="0" applyAlignment="0" applyProtection="0">
      <alignment vertical="center"/>
    </xf>
    <xf numFmtId="0" fontId="38" fillId="19" borderId="0" applyNumberFormat="0" applyBorder="0" applyAlignment="0" applyProtection="0">
      <alignment vertical="center"/>
    </xf>
    <xf numFmtId="0" fontId="75" fillId="38" borderId="0" applyNumberFormat="0" applyBorder="0" applyAlignment="0" applyProtection="0">
      <alignment vertical="center"/>
    </xf>
    <xf numFmtId="0" fontId="48" fillId="3" borderId="0" applyNumberFormat="0" applyBorder="0" applyAlignment="0" applyProtection="0">
      <alignment vertical="center"/>
    </xf>
    <xf numFmtId="0" fontId="38" fillId="14" borderId="0" applyNumberFormat="0" applyBorder="0" applyAlignment="0" applyProtection="0">
      <alignment vertical="center"/>
    </xf>
    <xf numFmtId="0" fontId="38" fillId="5" borderId="0" applyNumberFormat="0" applyBorder="0" applyAlignment="0" applyProtection="0">
      <alignment vertical="center"/>
    </xf>
    <xf numFmtId="0" fontId="38" fillId="18" borderId="0" applyNumberFormat="0" applyBorder="0" applyAlignment="0" applyProtection="0">
      <alignment vertical="center"/>
    </xf>
    <xf numFmtId="0" fontId="38" fillId="14"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43" fillId="57" borderId="0" applyNumberFormat="0" applyBorder="0" applyAlignment="0" applyProtection="0">
      <alignment vertical="center"/>
    </xf>
    <xf numFmtId="0" fontId="38" fillId="14" borderId="0" applyNumberFormat="0" applyBorder="0" applyAlignment="0" applyProtection="0">
      <alignment vertical="center"/>
    </xf>
    <xf numFmtId="0" fontId="43" fillId="13" borderId="0" applyNumberFormat="0" applyBorder="0" applyAlignment="0" applyProtection="0">
      <alignment vertical="center"/>
    </xf>
    <xf numFmtId="0" fontId="38" fillId="14" borderId="0" applyNumberFormat="0" applyBorder="0" applyAlignment="0" applyProtection="0">
      <alignment vertical="center"/>
    </xf>
    <xf numFmtId="0" fontId="43" fillId="13" borderId="0" applyNumberFormat="0" applyBorder="0" applyAlignment="0" applyProtection="0">
      <alignment vertical="center"/>
    </xf>
    <xf numFmtId="0" fontId="14" fillId="12" borderId="0" applyNumberFormat="0" applyBorder="0" applyAlignment="0" applyProtection="0">
      <alignment vertical="center"/>
    </xf>
    <xf numFmtId="0" fontId="38" fillId="19" borderId="0" applyNumberFormat="0" applyBorder="0" applyAlignment="0" applyProtection="0">
      <alignment vertical="center"/>
    </xf>
    <xf numFmtId="0" fontId="48" fillId="3" borderId="0" applyNumberFormat="0" applyBorder="0" applyAlignment="0" applyProtection="0">
      <alignment vertical="center"/>
    </xf>
    <xf numFmtId="0" fontId="14" fillId="5"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52" fillId="14" borderId="0" applyNumberFormat="0" applyBorder="0" applyAlignment="0" applyProtection="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38" fillId="5"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3" fillId="33"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43" fillId="33" borderId="0" applyNumberFormat="0" applyBorder="0" applyAlignment="0" applyProtection="0">
      <alignment vertical="center"/>
    </xf>
    <xf numFmtId="0" fontId="38" fillId="14"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44" fillId="10" borderId="0" applyNumberFormat="0" applyBorder="0" applyAlignment="0" applyProtection="0">
      <alignment vertical="center"/>
    </xf>
    <xf numFmtId="0" fontId="38" fillId="14" borderId="0" applyNumberFormat="0" applyBorder="0" applyAlignment="0" applyProtection="0">
      <alignment vertical="center"/>
    </xf>
    <xf numFmtId="0" fontId="43" fillId="33"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43" fillId="33" borderId="0" applyNumberFormat="0" applyBorder="0" applyAlignment="0" applyProtection="0">
      <alignment vertical="center"/>
    </xf>
    <xf numFmtId="0" fontId="38" fillId="14" borderId="0" applyNumberFormat="0" applyBorder="0" applyAlignment="0" applyProtection="0">
      <alignment vertical="center"/>
    </xf>
    <xf numFmtId="0" fontId="38" fillId="18" borderId="0" applyNumberFormat="0" applyBorder="0" applyAlignment="0" applyProtection="0">
      <alignment vertical="center"/>
    </xf>
    <xf numFmtId="0" fontId="68" fillId="0" borderId="20" applyNumberFormat="0" applyFill="0" applyAlignment="0" applyProtection="0">
      <alignment vertical="center"/>
    </xf>
    <xf numFmtId="0" fontId="38" fillId="5" borderId="0" applyNumberFormat="0" applyBorder="0" applyAlignment="0" applyProtection="0">
      <alignment vertical="center"/>
    </xf>
    <xf numFmtId="0" fontId="88" fillId="3"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75" fillId="38" borderId="0" applyNumberFormat="0" applyBorder="0" applyAlignment="0" applyProtection="0">
      <alignment vertical="center"/>
    </xf>
    <xf numFmtId="0" fontId="38" fillId="14" borderId="0" applyNumberFormat="0" applyBorder="0" applyAlignment="0" applyProtection="0">
      <alignment vertical="center"/>
    </xf>
    <xf numFmtId="0" fontId="43" fillId="33"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51" fillId="0" borderId="12" applyNumberFormat="0" applyFill="0" applyAlignment="0" applyProtection="0">
      <alignment vertical="center"/>
    </xf>
    <xf numFmtId="0" fontId="38" fillId="14" borderId="0" applyNumberFormat="0" applyBorder="0" applyAlignment="0" applyProtection="0">
      <alignment vertical="center"/>
    </xf>
    <xf numFmtId="0" fontId="45" fillId="10" borderId="0" applyNumberFormat="0" applyBorder="0" applyAlignment="0" applyProtection="0">
      <alignment vertical="center"/>
    </xf>
    <xf numFmtId="0" fontId="38" fillId="14" borderId="0" applyNumberFormat="0" applyBorder="0" applyAlignment="0" applyProtection="0">
      <alignment vertical="center"/>
    </xf>
    <xf numFmtId="0" fontId="43" fillId="33" borderId="0" applyNumberFormat="0" applyBorder="0" applyAlignment="0" applyProtection="0">
      <alignment vertical="center"/>
    </xf>
    <xf numFmtId="0" fontId="38" fillId="14" borderId="0" applyNumberFormat="0" applyBorder="0" applyAlignment="0" applyProtection="0">
      <alignment vertical="center"/>
    </xf>
    <xf numFmtId="0" fontId="43" fillId="33" borderId="0" applyNumberFormat="0" applyBorder="0" applyAlignment="0" applyProtection="0">
      <alignment vertical="center"/>
    </xf>
    <xf numFmtId="0" fontId="45" fillId="8" borderId="0" applyNumberFormat="0" applyBorder="0" applyAlignment="0" applyProtection="0">
      <alignment vertical="center"/>
    </xf>
    <xf numFmtId="0" fontId="38" fillId="8" borderId="0" applyNumberFormat="0" applyBorder="0" applyAlignment="0" applyProtection="0">
      <alignment vertical="center"/>
    </xf>
    <xf numFmtId="0" fontId="38" fillId="12"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43" fillId="33" borderId="0" applyNumberFormat="0" applyBorder="0" applyAlignment="0" applyProtection="0">
      <alignment vertical="center"/>
    </xf>
    <xf numFmtId="0" fontId="38" fillId="19"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43" fillId="33" borderId="0" applyNumberFormat="0" applyBorder="0" applyAlignment="0" applyProtection="0">
      <alignment vertical="center"/>
    </xf>
    <xf numFmtId="0" fontId="38" fillId="19" borderId="0" applyNumberFormat="0" applyBorder="0" applyAlignment="0" applyProtection="0">
      <alignment vertical="center"/>
    </xf>
    <xf numFmtId="0" fontId="52" fillId="14" borderId="0" applyNumberFormat="0" applyBorder="0" applyAlignment="0" applyProtection="0">
      <alignment vertical="center"/>
    </xf>
    <xf numFmtId="0" fontId="38" fillId="5" borderId="0" applyNumberFormat="0" applyBorder="0" applyAlignment="0" applyProtection="0">
      <alignment vertical="center"/>
    </xf>
    <xf numFmtId="0" fontId="44" fillId="10" borderId="0" applyNumberFormat="0" applyBorder="0" applyAlignment="0" applyProtection="0">
      <alignment vertical="center"/>
    </xf>
    <xf numFmtId="0" fontId="38" fillId="14" borderId="0" applyNumberFormat="0" applyBorder="0" applyAlignment="0" applyProtection="0">
      <alignment vertical="center"/>
    </xf>
    <xf numFmtId="0" fontId="45" fillId="15" borderId="0" applyNumberFormat="0" applyBorder="0" applyAlignment="0" applyProtection="0">
      <alignment vertical="center"/>
    </xf>
    <xf numFmtId="0" fontId="43" fillId="33" borderId="0" applyNumberFormat="0" applyBorder="0" applyAlignment="0" applyProtection="0">
      <alignment vertical="center"/>
    </xf>
    <xf numFmtId="0" fontId="38" fillId="14"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44" fillId="24" borderId="0" applyNumberFormat="0" applyBorder="0" applyAlignment="0" applyProtection="0">
      <alignment vertical="center"/>
    </xf>
    <xf numFmtId="0" fontId="38" fillId="14" borderId="0" applyNumberFormat="0" applyBorder="0" applyAlignment="0" applyProtection="0">
      <alignment vertical="center"/>
    </xf>
    <xf numFmtId="0" fontId="61" fillId="14" borderId="0" applyNumberFormat="0" applyBorder="0" applyAlignment="0" applyProtection="0">
      <alignment vertical="center"/>
    </xf>
    <xf numFmtId="0" fontId="68" fillId="0" borderId="20" applyNumberFormat="0" applyFill="0" applyAlignment="0" applyProtection="0">
      <alignment vertical="center"/>
    </xf>
    <xf numFmtId="0" fontId="38" fillId="5" borderId="0" applyNumberFormat="0" applyBorder="0" applyAlignment="0" applyProtection="0">
      <alignment vertical="center"/>
    </xf>
    <xf numFmtId="0" fontId="43" fillId="33" borderId="0" applyNumberFormat="0" applyBorder="0" applyAlignment="0" applyProtection="0">
      <alignment vertical="center"/>
    </xf>
    <xf numFmtId="0" fontId="38" fillId="19" borderId="0" applyNumberFormat="0" applyBorder="0" applyAlignment="0" applyProtection="0">
      <alignment vertical="center"/>
    </xf>
    <xf numFmtId="0" fontId="45" fillId="8" borderId="0" applyNumberFormat="0" applyBorder="0" applyAlignment="0" applyProtection="0">
      <alignment vertical="center"/>
    </xf>
    <xf numFmtId="0" fontId="43" fillId="56"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38" fillId="8"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43" fillId="13" borderId="0" applyNumberFormat="0" applyBorder="0" applyAlignment="0" applyProtection="0">
      <alignment vertical="center"/>
    </xf>
    <xf numFmtId="0" fontId="43" fillId="33" borderId="0" applyNumberFormat="0" applyBorder="0" applyAlignment="0" applyProtection="0">
      <alignment vertical="center"/>
    </xf>
    <xf numFmtId="0" fontId="38" fillId="14" borderId="0" applyNumberFormat="0" applyBorder="0" applyAlignment="0" applyProtection="0">
      <alignment vertical="center"/>
    </xf>
    <xf numFmtId="0" fontId="45" fillId="18"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0" fillId="0" borderId="0">
      <alignment vertical="center"/>
    </xf>
    <xf numFmtId="0" fontId="38" fillId="8" borderId="0" applyNumberFormat="0" applyBorder="0" applyAlignment="0" applyProtection="0">
      <alignment vertical="center"/>
    </xf>
    <xf numFmtId="0" fontId="43" fillId="33" borderId="0" applyNumberFormat="0" applyBorder="0" applyAlignment="0" applyProtection="0">
      <alignment vertical="center"/>
    </xf>
    <xf numFmtId="0" fontId="38" fillId="14"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45" fillId="18"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44" fillId="8" borderId="0" applyNumberFormat="0" applyBorder="0" applyAlignment="0" applyProtection="0">
      <alignment vertical="center"/>
    </xf>
    <xf numFmtId="0" fontId="43" fillId="12" borderId="0" applyNumberFormat="0" applyBorder="0" applyAlignment="0" applyProtection="0">
      <alignment vertical="center"/>
    </xf>
    <xf numFmtId="0" fontId="38" fillId="5"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8" fillId="3" borderId="0" applyNumberFormat="0" applyBorder="0" applyAlignment="0" applyProtection="0">
      <alignment vertical="center"/>
    </xf>
    <xf numFmtId="0" fontId="38" fillId="14" borderId="0" applyNumberFormat="0" applyBorder="0" applyAlignment="0" applyProtection="0">
      <alignment vertical="center"/>
    </xf>
    <xf numFmtId="0" fontId="38" fillId="5" borderId="0" applyNumberFormat="0" applyBorder="0" applyAlignment="0" applyProtection="0">
      <alignment vertical="center"/>
    </xf>
    <xf numFmtId="0" fontId="43" fillId="42" borderId="0" applyNumberFormat="0" applyBorder="0" applyAlignment="0" applyProtection="0">
      <alignment vertical="center"/>
    </xf>
    <xf numFmtId="0" fontId="44" fillId="9" borderId="0" applyNumberFormat="0" applyBorder="0" applyAlignment="0" applyProtection="0">
      <alignment vertical="center"/>
    </xf>
    <xf numFmtId="0" fontId="45" fillId="8"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38" fillId="14" borderId="0" applyNumberFormat="0" applyBorder="0" applyAlignment="0" applyProtection="0">
      <alignment vertical="center"/>
    </xf>
    <xf numFmtId="0" fontId="14" fillId="8" borderId="0" applyNumberFormat="0" applyBorder="0" applyAlignment="0" applyProtection="0">
      <alignment vertical="center"/>
    </xf>
    <xf numFmtId="0" fontId="43" fillId="33" borderId="0" applyNumberFormat="0" applyBorder="0" applyAlignment="0" applyProtection="0">
      <alignment vertical="center"/>
    </xf>
    <xf numFmtId="0" fontId="82" fillId="0" borderId="24" applyNumberFormat="0" applyFill="0" applyAlignment="0" applyProtection="0">
      <alignment vertical="center"/>
    </xf>
    <xf numFmtId="0" fontId="38" fillId="14" borderId="0" applyNumberFormat="0" applyBorder="0" applyAlignment="0" applyProtection="0">
      <alignment vertical="center"/>
    </xf>
    <xf numFmtId="0" fontId="38" fillId="8" borderId="0" applyNumberFormat="0" applyBorder="0" applyAlignment="0" applyProtection="0">
      <alignment vertical="center"/>
    </xf>
    <xf numFmtId="0" fontId="43" fillId="11" borderId="0" applyNumberFormat="0" applyBorder="0" applyAlignment="0" applyProtection="0">
      <alignment vertical="center"/>
    </xf>
    <xf numFmtId="0" fontId="73" fillId="0" borderId="0" applyNumberFormat="0" applyFill="0" applyBorder="0" applyAlignment="0" applyProtection="0">
      <alignment vertical="center"/>
    </xf>
    <xf numFmtId="0" fontId="38" fillId="19" borderId="0" applyNumberFormat="0" applyBorder="0" applyAlignment="0" applyProtection="0">
      <alignment vertical="center"/>
    </xf>
    <xf numFmtId="0" fontId="44" fillId="9" borderId="0" applyNumberFormat="0" applyBorder="0" applyAlignment="0" applyProtection="0">
      <alignment vertical="center"/>
    </xf>
    <xf numFmtId="0" fontId="38" fillId="14" borderId="0" applyNumberFormat="0" applyBorder="0" applyAlignment="0" applyProtection="0">
      <alignment vertical="center"/>
    </xf>
    <xf numFmtId="0" fontId="45" fillId="15" borderId="0" applyNumberFormat="0" applyBorder="0" applyAlignment="0" applyProtection="0">
      <alignment vertical="center"/>
    </xf>
    <xf numFmtId="0" fontId="0" fillId="0" borderId="0">
      <alignment vertical="center"/>
    </xf>
    <xf numFmtId="0" fontId="82" fillId="0" borderId="24" applyNumberFormat="0" applyFill="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38" fillId="18" borderId="0" applyNumberFormat="0" applyBorder="0" applyAlignment="0" applyProtection="0">
      <alignment vertical="center"/>
    </xf>
    <xf numFmtId="0" fontId="42" fillId="9" borderId="11" applyNumberFormat="0" applyAlignment="0" applyProtection="0">
      <alignment vertical="center"/>
    </xf>
    <xf numFmtId="0" fontId="43" fillId="22" borderId="0" applyNumberFormat="0" applyBorder="0" applyAlignment="0" applyProtection="0">
      <alignment vertical="center"/>
    </xf>
    <xf numFmtId="0" fontId="44" fillId="10" borderId="0" applyNumberFormat="0" applyBorder="0" applyAlignment="0" applyProtection="0">
      <alignment vertical="center"/>
    </xf>
    <xf numFmtId="0" fontId="38" fillId="14" borderId="0" applyNumberFormat="0" applyBorder="0" applyAlignment="0" applyProtection="0">
      <alignment vertical="center"/>
    </xf>
    <xf numFmtId="0" fontId="43" fillId="33" borderId="0" applyNumberFormat="0" applyBorder="0" applyAlignment="0" applyProtection="0">
      <alignment vertical="center"/>
    </xf>
    <xf numFmtId="0" fontId="82" fillId="0" borderId="24" applyNumberFormat="0" applyFill="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64" fillId="0" borderId="17" applyNumberFormat="0" applyFill="0" applyAlignment="0" applyProtection="0">
      <alignment vertical="center"/>
    </xf>
    <xf numFmtId="0" fontId="72" fillId="3" borderId="0" applyNumberFormat="0" applyBorder="0" applyAlignment="0" applyProtection="0">
      <alignment vertical="center"/>
    </xf>
    <xf numFmtId="0" fontId="38" fillId="12" borderId="0" applyNumberFormat="0" applyBorder="0" applyAlignment="0" applyProtection="0">
      <alignment vertical="center"/>
    </xf>
    <xf numFmtId="0" fontId="39" fillId="4" borderId="9" applyNumberFormat="0" applyAlignment="0" applyProtection="0">
      <alignment vertical="center"/>
    </xf>
    <xf numFmtId="0" fontId="38" fillId="14" borderId="0" applyNumberFormat="0" applyBorder="0" applyAlignment="0" applyProtection="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88" fillId="3" borderId="0" applyNumberFormat="0" applyBorder="0" applyAlignment="0" applyProtection="0">
      <alignment vertical="center"/>
    </xf>
    <xf numFmtId="0" fontId="43" fillId="33" borderId="0" applyNumberFormat="0" applyBorder="0" applyAlignment="0" applyProtection="0">
      <alignment vertical="center"/>
    </xf>
    <xf numFmtId="0" fontId="38" fillId="14" borderId="0" applyNumberFormat="0" applyBorder="0" applyAlignment="0" applyProtection="0">
      <alignment vertical="center"/>
    </xf>
    <xf numFmtId="0" fontId="43" fillId="13"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38" fillId="12" borderId="0" applyNumberFormat="0" applyBorder="0" applyAlignment="0" applyProtection="0">
      <alignment vertical="center"/>
    </xf>
    <xf numFmtId="0" fontId="43" fillId="12"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43" fillId="42" borderId="0" applyNumberFormat="0" applyBorder="0" applyAlignment="0" applyProtection="0">
      <alignment vertical="center"/>
    </xf>
    <xf numFmtId="0" fontId="44" fillId="22"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44" fillId="9" borderId="0" applyNumberFormat="0" applyBorder="0" applyAlignment="0" applyProtection="0">
      <alignment vertical="center"/>
    </xf>
    <xf numFmtId="0" fontId="45" fillId="15" borderId="0" applyNumberFormat="0" applyBorder="0" applyAlignment="0" applyProtection="0">
      <alignment vertical="center"/>
    </xf>
    <xf numFmtId="0" fontId="43" fillId="23"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48" fillId="3" borderId="0" applyNumberFormat="0" applyBorder="0" applyAlignment="0" applyProtection="0">
      <alignment vertical="center"/>
    </xf>
    <xf numFmtId="0" fontId="64" fillId="0" borderId="17" applyNumberFormat="0" applyFill="0" applyAlignment="0" applyProtection="0">
      <alignment vertical="center"/>
    </xf>
    <xf numFmtId="0" fontId="38" fillId="12" borderId="0" applyNumberFormat="0" applyBorder="0" applyAlignment="0" applyProtection="0">
      <alignment vertical="center"/>
    </xf>
    <xf numFmtId="0" fontId="39" fillId="4" borderId="9" applyNumberFormat="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68" fillId="0" borderId="20" applyNumberFormat="0" applyFill="0" applyAlignment="0" applyProtection="0">
      <alignment vertical="center"/>
    </xf>
    <xf numFmtId="0" fontId="45" fillId="10" borderId="0" applyNumberFormat="0" applyBorder="0" applyAlignment="0" applyProtection="0">
      <alignment vertical="center"/>
    </xf>
    <xf numFmtId="0" fontId="38" fillId="5"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25" borderId="0" applyNumberFormat="0" applyBorder="0" applyAlignment="0" applyProtection="0">
      <alignment vertical="center"/>
    </xf>
    <xf numFmtId="0" fontId="38" fillId="14" borderId="0" applyNumberFormat="0" applyBorder="0" applyAlignment="0" applyProtection="0">
      <alignment vertical="center"/>
    </xf>
    <xf numFmtId="0" fontId="43" fillId="13" borderId="0" applyNumberFormat="0" applyBorder="0" applyAlignment="0" applyProtection="0">
      <alignment vertical="center"/>
    </xf>
    <xf numFmtId="0" fontId="45" fillId="18" borderId="0" applyNumberFormat="0" applyBorder="0" applyAlignment="0" applyProtection="0">
      <alignment vertical="center"/>
    </xf>
    <xf numFmtId="0" fontId="38" fillId="8" borderId="0" applyNumberFormat="0" applyBorder="0" applyAlignment="0" applyProtection="0">
      <alignment vertical="center"/>
    </xf>
    <xf numFmtId="0" fontId="52" fillId="14" borderId="0" applyNumberFormat="0" applyBorder="0" applyAlignment="0" applyProtection="0">
      <alignment vertical="center"/>
    </xf>
    <xf numFmtId="0" fontId="38" fillId="14" borderId="0" applyNumberFormat="0" applyBorder="0" applyAlignment="0" applyProtection="0">
      <alignment vertical="center"/>
    </xf>
    <xf numFmtId="0" fontId="68" fillId="0" borderId="20" applyNumberFormat="0" applyFill="0" applyAlignment="0" applyProtection="0">
      <alignment vertical="center"/>
    </xf>
    <xf numFmtId="0" fontId="38" fillId="5" borderId="0" applyNumberFormat="0" applyBorder="0" applyAlignment="0" applyProtection="0">
      <alignment vertical="center"/>
    </xf>
    <xf numFmtId="0" fontId="38" fillId="14" borderId="0" applyNumberFormat="0" applyBorder="0" applyAlignment="0" applyProtection="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38" fillId="18" borderId="0" applyNumberFormat="0" applyBorder="0" applyAlignment="0" applyProtection="0">
      <alignment vertical="center"/>
    </xf>
    <xf numFmtId="0" fontId="43" fillId="22" borderId="0" applyNumberFormat="0" applyBorder="0" applyAlignment="0" applyProtection="0">
      <alignment vertical="center"/>
    </xf>
    <xf numFmtId="0" fontId="38" fillId="14"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0" fillId="0" borderId="0">
      <alignment vertical="center"/>
    </xf>
    <xf numFmtId="0" fontId="68" fillId="0" borderId="20" applyNumberFormat="0" applyFill="0" applyAlignment="0" applyProtection="0">
      <alignment vertical="center"/>
    </xf>
    <xf numFmtId="0" fontId="38" fillId="5" borderId="0" applyNumberFormat="0" applyBorder="0" applyAlignment="0" applyProtection="0">
      <alignment vertical="center"/>
    </xf>
    <xf numFmtId="0" fontId="38" fillId="14" borderId="0" applyNumberFormat="0" applyBorder="0" applyAlignment="0" applyProtection="0">
      <alignment vertical="center"/>
    </xf>
    <xf numFmtId="0" fontId="68" fillId="0" borderId="20" applyNumberFormat="0" applyFill="0" applyAlignment="0" applyProtection="0">
      <alignment vertical="center"/>
    </xf>
    <xf numFmtId="0" fontId="43" fillId="11" borderId="0" applyNumberFormat="0" applyBorder="0" applyAlignment="0" applyProtection="0">
      <alignment vertical="center"/>
    </xf>
    <xf numFmtId="0" fontId="38" fillId="5"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51" fillId="0" borderId="12" applyNumberFormat="0" applyFill="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45" fillId="8" borderId="0" applyNumberFormat="0" applyBorder="0" applyAlignment="0" applyProtection="0">
      <alignment vertical="center"/>
    </xf>
    <xf numFmtId="0" fontId="38" fillId="18" borderId="0" applyNumberFormat="0" applyBorder="0" applyAlignment="0" applyProtection="0">
      <alignment vertical="center"/>
    </xf>
    <xf numFmtId="0" fontId="42" fillId="9" borderId="11" applyNumberFormat="0" applyAlignment="0" applyProtection="0">
      <alignment vertical="center"/>
    </xf>
    <xf numFmtId="0" fontId="43" fillId="22" borderId="0" applyNumberFormat="0" applyBorder="0" applyAlignment="0" applyProtection="0">
      <alignment vertical="center"/>
    </xf>
    <xf numFmtId="0" fontId="44" fillId="10" borderId="0" applyNumberFormat="0" applyBorder="0" applyAlignment="0" applyProtection="0">
      <alignment vertical="center"/>
    </xf>
    <xf numFmtId="0" fontId="38" fillId="14" borderId="0" applyNumberFormat="0" applyBorder="0" applyAlignment="0" applyProtection="0">
      <alignment vertical="center"/>
    </xf>
    <xf numFmtId="0" fontId="38" fillId="18"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38" fillId="14" borderId="0" applyNumberFormat="0" applyBorder="0" applyAlignment="0" applyProtection="0">
      <alignment vertical="center"/>
    </xf>
    <xf numFmtId="0" fontId="87" fillId="0" borderId="0" applyNumberFormat="0" applyFill="0" applyBorder="0" applyAlignment="0" applyProtection="0">
      <alignment vertical="center"/>
    </xf>
    <xf numFmtId="0" fontId="45" fillId="10" borderId="0" applyNumberFormat="0" applyBorder="0" applyAlignment="0" applyProtection="0">
      <alignment vertical="center"/>
    </xf>
    <xf numFmtId="0" fontId="38" fillId="8"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44" fillId="10" borderId="0" applyNumberFormat="0" applyBorder="0" applyAlignment="0" applyProtection="0">
      <alignment vertical="center"/>
    </xf>
    <xf numFmtId="0" fontId="45" fillId="10"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3" fillId="13" borderId="0" applyNumberFormat="0" applyBorder="0" applyAlignment="0" applyProtection="0">
      <alignment vertical="center"/>
    </xf>
    <xf numFmtId="0" fontId="45" fillId="8"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3" fillId="13" borderId="0" applyNumberFormat="0" applyBorder="0" applyAlignment="0" applyProtection="0">
      <alignment vertical="center"/>
    </xf>
    <xf numFmtId="0" fontId="38" fillId="5" borderId="0" applyNumberFormat="0" applyBorder="0" applyAlignment="0" applyProtection="0">
      <alignment vertical="center"/>
    </xf>
    <xf numFmtId="0" fontId="45" fillId="8"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3" fillId="13" borderId="0" applyNumberFormat="0" applyBorder="0" applyAlignment="0" applyProtection="0">
      <alignment vertical="center"/>
    </xf>
    <xf numFmtId="0" fontId="38" fillId="5" borderId="0" applyNumberFormat="0" applyBorder="0" applyAlignment="0" applyProtection="0">
      <alignment vertical="center"/>
    </xf>
    <xf numFmtId="0" fontId="52" fillId="14"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3" fillId="13"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4" fillId="24" borderId="0" applyNumberFormat="0" applyBorder="0" applyAlignment="0" applyProtection="0">
      <alignment vertical="center"/>
    </xf>
    <xf numFmtId="0" fontId="43" fillId="13"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3" fillId="13"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14" fillId="12" borderId="0" applyNumberFormat="0" applyBorder="0" applyAlignment="0" applyProtection="0">
      <alignment vertical="center"/>
    </xf>
    <xf numFmtId="0" fontId="38" fillId="19"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45" fillId="10" borderId="0" applyNumberFormat="0" applyBorder="0" applyAlignment="0" applyProtection="0">
      <alignment vertical="center"/>
    </xf>
    <xf numFmtId="0" fontId="38" fillId="5" borderId="0" applyNumberFormat="0" applyBorder="0" applyAlignment="0" applyProtection="0">
      <alignment vertical="center"/>
    </xf>
    <xf numFmtId="0" fontId="43" fillId="22" borderId="0" applyNumberFormat="0" applyBorder="0" applyAlignment="0" applyProtection="0">
      <alignment vertical="center"/>
    </xf>
    <xf numFmtId="0" fontId="38" fillId="19" borderId="0" applyNumberFormat="0" applyBorder="0" applyAlignment="0" applyProtection="0">
      <alignment vertical="center"/>
    </xf>
    <xf numFmtId="0" fontId="45" fillId="10" borderId="0" applyNumberFormat="0" applyBorder="0" applyAlignment="0" applyProtection="0">
      <alignment vertical="center"/>
    </xf>
    <xf numFmtId="0" fontId="38" fillId="5" borderId="0" applyNumberFormat="0" applyBorder="0" applyAlignment="0" applyProtection="0">
      <alignment vertical="center"/>
    </xf>
    <xf numFmtId="0" fontId="43" fillId="22" borderId="0" applyNumberFormat="0" applyBorder="0" applyAlignment="0" applyProtection="0">
      <alignment vertical="center"/>
    </xf>
    <xf numFmtId="0" fontId="14" fillId="11" borderId="0" applyNumberFormat="0" applyBorder="0" applyAlignment="0" applyProtection="0">
      <alignment vertical="center"/>
    </xf>
    <xf numFmtId="0" fontId="38" fillId="19"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52" fillId="14" borderId="0" applyNumberFormat="0" applyBorder="0" applyAlignment="0" applyProtection="0">
      <alignment vertical="center"/>
    </xf>
    <xf numFmtId="0" fontId="43" fillId="11"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43" fillId="11" borderId="0" applyNumberFormat="0" applyBorder="0" applyAlignment="0" applyProtection="0">
      <alignment vertical="center"/>
    </xf>
    <xf numFmtId="0" fontId="38" fillId="5"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14" fillId="14" borderId="0" applyNumberFormat="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44" fillId="22"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73" fillId="0" borderId="0" applyNumberFormat="0" applyFill="0" applyBorder="0" applyAlignment="0" applyProtection="0">
      <alignment vertical="center"/>
    </xf>
    <xf numFmtId="0" fontId="45" fillId="8" borderId="0" applyNumberFormat="0" applyBorder="0" applyAlignment="0" applyProtection="0">
      <alignment vertical="center"/>
    </xf>
    <xf numFmtId="0" fontId="38" fillId="19"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38" fillId="5"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38" fillId="19"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38" fillId="19" borderId="0" applyNumberFormat="0" applyBorder="0" applyAlignment="0" applyProtection="0">
      <alignment vertical="center"/>
    </xf>
    <xf numFmtId="0" fontId="38" fillId="5" borderId="0" applyNumberFormat="0" applyBorder="0" applyAlignment="0" applyProtection="0">
      <alignment vertical="center"/>
    </xf>
    <xf numFmtId="0" fontId="72" fillId="3" borderId="0" applyNumberFormat="0" applyBorder="0" applyAlignment="0" applyProtection="0">
      <alignment vertical="center"/>
    </xf>
    <xf numFmtId="0" fontId="0" fillId="0" borderId="0">
      <alignment vertical="center"/>
    </xf>
    <xf numFmtId="0" fontId="0" fillId="0" borderId="0">
      <alignment vertical="center"/>
    </xf>
    <xf numFmtId="0" fontId="38" fillId="5" borderId="0" applyNumberFormat="0" applyBorder="0" applyAlignment="0" applyProtection="0">
      <alignment vertical="center"/>
    </xf>
    <xf numFmtId="0" fontId="52" fillId="14"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5" fillId="5" borderId="0" applyNumberFormat="0" applyBorder="0" applyAlignment="0" applyProtection="0">
      <alignment vertical="center"/>
    </xf>
    <xf numFmtId="0" fontId="38" fillId="5" borderId="0" applyNumberFormat="0" applyBorder="0" applyAlignment="0" applyProtection="0">
      <alignment vertical="center"/>
    </xf>
    <xf numFmtId="0" fontId="43" fillId="28" borderId="0" applyNumberFormat="0" applyBorder="0" applyAlignment="0" applyProtection="0">
      <alignment vertical="center"/>
    </xf>
    <xf numFmtId="0" fontId="38" fillId="8" borderId="0" applyNumberFormat="0" applyBorder="0" applyAlignment="0" applyProtection="0">
      <alignment vertical="center"/>
    </xf>
    <xf numFmtId="0" fontId="45" fillId="5" borderId="0" applyNumberFormat="0" applyBorder="0" applyAlignment="0" applyProtection="0">
      <alignment vertical="center"/>
    </xf>
    <xf numFmtId="0" fontId="38" fillId="5" borderId="0" applyNumberFormat="0" applyBorder="0" applyAlignment="0" applyProtection="0">
      <alignment vertical="center"/>
    </xf>
    <xf numFmtId="0" fontId="43" fillId="28"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89" fillId="0" borderId="24" applyNumberFormat="0" applyFill="0" applyAlignment="0" applyProtection="0">
      <alignment vertical="center"/>
    </xf>
    <xf numFmtId="0" fontId="51" fillId="0" borderId="12" applyNumberFormat="0" applyFill="0" applyAlignment="0" applyProtection="0">
      <alignment vertical="center"/>
    </xf>
    <xf numFmtId="0" fontId="38" fillId="8" borderId="0" applyNumberFormat="0" applyBorder="0" applyAlignment="0" applyProtection="0">
      <alignment vertical="center"/>
    </xf>
    <xf numFmtId="0" fontId="38" fillId="5" borderId="0" applyNumberFormat="0" applyBorder="0" applyAlignment="0" applyProtection="0">
      <alignment vertical="center"/>
    </xf>
    <xf numFmtId="0" fontId="43" fillId="28" borderId="0" applyNumberFormat="0" applyBorder="0" applyAlignment="0" applyProtection="0">
      <alignment vertical="center"/>
    </xf>
    <xf numFmtId="0" fontId="44" fillId="9" borderId="0" applyNumberFormat="0" applyBorder="0" applyAlignment="0" applyProtection="0">
      <alignment vertical="center"/>
    </xf>
    <xf numFmtId="0" fontId="45" fillId="8" borderId="0" applyNumberFormat="0" applyBorder="0" applyAlignment="0" applyProtection="0">
      <alignment vertical="center"/>
    </xf>
    <xf numFmtId="0" fontId="38" fillId="8" borderId="0" applyNumberFormat="0" applyBorder="0" applyAlignment="0" applyProtection="0">
      <alignment vertical="center"/>
    </xf>
    <xf numFmtId="0" fontId="38" fillId="5" borderId="0" applyNumberFormat="0" applyBorder="0" applyAlignment="0" applyProtection="0">
      <alignment vertical="center"/>
    </xf>
    <xf numFmtId="0" fontId="45" fillId="8"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43" fillId="12" borderId="0" applyNumberFormat="0" applyBorder="0" applyAlignment="0" applyProtection="0">
      <alignment vertical="center"/>
    </xf>
    <xf numFmtId="0" fontId="38" fillId="5"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44" fillId="22" borderId="0" applyNumberFormat="0" applyBorder="0" applyAlignment="0" applyProtection="0">
      <alignment vertical="center"/>
    </xf>
    <xf numFmtId="0" fontId="38" fillId="18" borderId="0" applyNumberFormat="0" applyBorder="0" applyAlignment="0" applyProtection="0">
      <alignment vertical="center"/>
    </xf>
    <xf numFmtId="0" fontId="48" fillId="3" borderId="0" applyNumberFormat="0" applyBorder="0" applyAlignment="0" applyProtection="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0" fillId="0" borderId="0">
      <alignment vertical="center"/>
    </xf>
    <xf numFmtId="0" fontId="0" fillId="0" borderId="0">
      <alignment vertical="center"/>
    </xf>
    <xf numFmtId="0" fontId="38" fillId="19" borderId="0" applyNumberFormat="0" applyBorder="0" applyAlignment="0" applyProtection="0">
      <alignment vertical="center"/>
    </xf>
    <xf numFmtId="0" fontId="43" fillId="57" borderId="0" applyNumberFormat="0" applyBorder="0" applyAlignment="0" applyProtection="0">
      <alignment vertical="center"/>
    </xf>
    <xf numFmtId="0" fontId="43" fillId="33"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38" fillId="8" borderId="0" applyNumberFormat="0" applyBorder="0" applyAlignment="0" applyProtection="0">
      <alignment vertical="center"/>
    </xf>
    <xf numFmtId="0" fontId="75" fillId="38"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38" fillId="12"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52" fillId="14" borderId="0" applyNumberFormat="0" applyBorder="0" applyAlignment="0" applyProtection="0">
      <alignment vertical="center"/>
    </xf>
    <xf numFmtId="0" fontId="38" fillId="5" borderId="0" applyNumberFormat="0" applyBorder="0" applyAlignment="0" applyProtection="0">
      <alignment vertical="center"/>
    </xf>
    <xf numFmtId="0" fontId="45" fillId="18"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5" fillId="8" borderId="0" applyNumberFormat="0" applyBorder="0" applyAlignment="0" applyProtection="0">
      <alignment vertical="center"/>
    </xf>
    <xf numFmtId="0" fontId="43" fillId="33" borderId="0" applyNumberFormat="0" applyBorder="0" applyAlignment="0" applyProtection="0">
      <alignment vertical="center"/>
    </xf>
    <xf numFmtId="0" fontId="48" fillId="3" borderId="0" applyNumberFormat="0" applyBorder="0" applyAlignment="0" applyProtection="0">
      <alignment vertical="center"/>
    </xf>
    <xf numFmtId="0" fontId="45" fillId="18"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3" fillId="33" borderId="0" applyNumberFormat="0" applyBorder="0" applyAlignment="0" applyProtection="0">
      <alignment vertical="center"/>
    </xf>
    <xf numFmtId="0" fontId="38" fillId="8" borderId="0" applyNumberFormat="0" applyBorder="0" applyAlignment="0" applyProtection="0">
      <alignment vertical="center"/>
    </xf>
    <xf numFmtId="0" fontId="43" fillId="42" borderId="0" applyNumberFormat="0" applyBorder="0" applyAlignment="0" applyProtection="0">
      <alignment vertical="center"/>
    </xf>
    <xf numFmtId="0" fontId="44" fillId="8"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43" fillId="33" borderId="0" applyNumberFormat="0" applyBorder="0" applyAlignment="0" applyProtection="0">
      <alignment vertical="center"/>
    </xf>
    <xf numFmtId="0" fontId="43" fillId="13" borderId="0" applyNumberFormat="0" applyBorder="0" applyAlignment="0" applyProtection="0">
      <alignment vertical="center"/>
    </xf>
    <xf numFmtId="0" fontId="38" fillId="19"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12" borderId="0" applyNumberFormat="0" applyBorder="0" applyAlignment="0" applyProtection="0">
      <alignment vertical="center"/>
    </xf>
    <xf numFmtId="0" fontId="38" fillId="19"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43" fillId="13" borderId="0" applyNumberFormat="0" applyBorder="0" applyAlignment="0" applyProtection="0">
      <alignment vertical="center"/>
    </xf>
    <xf numFmtId="0" fontId="38" fillId="5" borderId="0" applyNumberFormat="0" applyBorder="0" applyAlignment="0" applyProtection="0">
      <alignment vertical="center"/>
    </xf>
    <xf numFmtId="0" fontId="38" fillId="18" borderId="0" applyNumberFormat="0" applyBorder="0" applyAlignment="0" applyProtection="0">
      <alignment vertical="center"/>
    </xf>
    <xf numFmtId="0" fontId="44" fillId="8" borderId="0" applyNumberFormat="0" applyBorder="0" applyAlignment="0" applyProtection="0">
      <alignment vertical="center"/>
    </xf>
    <xf numFmtId="0" fontId="38" fillId="5" borderId="0" applyNumberFormat="0" applyBorder="0" applyAlignment="0" applyProtection="0">
      <alignment vertical="center"/>
    </xf>
    <xf numFmtId="0" fontId="45" fillId="25"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0" fillId="0" borderId="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68" fillId="0" borderId="0" applyNumberFormat="0" applyFill="0" applyBorder="0" applyAlignment="0" applyProtection="0">
      <alignment vertical="center"/>
    </xf>
    <xf numFmtId="0" fontId="44" fillId="11" borderId="0" applyNumberFormat="0" applyBorder="0" applyAlignment="0" applyProtection="0">
      <alignment vertical="center"/>
    </xf>
    <xf numFmtId="0" fontId="38" fillId="5" borderId="0" applyNumberFormat="0" applyBorder="0" applyAlignment="0" applyProtection="0">
      <alignment vertical="center"/>
    </xf>
    <xf numFmtId="0" fontId="45" fillId="25"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3" fillId="22"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5" fillId="25" borderId="0" applyNumberFormat="0" applyBorder="0" applyAlignment="0" applyProtection="0">
      <alignment vertical="center"/>
    </xf>
    <xf numFmtId="0" fontId="43" fillId="11"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3" fillId="11" borderId="0" applyNumberFormat="0" applyBorder="0" applyAlignment="0" applyProtection="0">
      <alignment vertical="center"/>
    </xf>
    <xf numFmtId="0" fontId="38" fillId="25" borderId="0" applyNumberFormat="0" applyBorder="0" applyAlignment="0" applyProtection="0">
      <alignment vertical="center"/>
    </xf>
    <xf numFmtId="0" fontId="38" fillId="5"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43" fillId="22" borderId="0" applyNumberFormat="0" applyBorder="0" applyAlignment="0" applyProtection="0">
      <alignment vertical="center"/>
    </xf>
    <xf numFmtId="0" fontId="38" fillId="5" borderId="0" applyNumberFormat="0" applyBorder="0" applyAlignment="0" applyProtection="0">
      <alignment vertical="center"/>
    </xf>
    <xf numFmtId="0" fontId="38" fillId="25" borderId="0" applyNumberFormat="0" applyBorder="0" applyAlignment="0" applyProtection="0">
      <alignment vertical="center"/>
    </xf>
    <xf numFmtId="0" fontId="38" fillId="5"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51" fillId="0" borderId="12" applyNumberFormat="0" applyFill="0" applyAlignment="0" applyProtection="0">
      <alignment vertical="center"/>
    </xf>
    <xf numFmtId="0" fontId="43" fillId="22" borderId="0" applyNumberFormat="0" applyBorder="0" applyAlignment="0" applyProtection="0">
      <alignment vertical="center"/>
    </xf>
    <xf numFmtId="0" fontId="42" fillId="9" borderId="11" applyNumberFormat="0" applyAlignment="0" applyProtection="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51" fillId="0" borderId="12" applyNumberFormat="0" applyFill="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43" fillId="33" borderId="0" applyNumberFormat="0" applyBorder="0" applyAlignment="0" applyProtection="0">
      <alignment vertical="center"/>
    </xf>
    <xf numFmtId="0" fontId="43" fillId="28"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8"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68" fillId="0" borderId="20" applyNumberFormat="0" applyFill="0" applyAlignment="0" applyProtection="0">
      <alignment vertical="center"/>
    </xf>
    <xf numFmtId="0" fontId="38" fillId="8" borderId="0" applyNumberFormat="0" applyBorder="0" applyAlignment="0" applyProtection="0">
      <alignment vertical="center"/>
    </xf>
    <xf numFmtId="0" fontId="38" fillId="5" borderId="0" applyNumberFormat="0" applyBorder="0" applyAlignment="0" applyProtection="0">
      <alignment vertical="center"/>
    </xf>
    <xf numFmtId="0" fontId="68" fillId="0" borderId="20" applyNumberFormat="0" applyFill="0" applyAlignment="0" applyProtection="0">
      <alignment vertical="center"/>
    </xf>
    <xf numFmtId="0" fontId="38" fillId="5" borderId="0" applyNumberFormat="0" applyBorder="0" applyAlignment="0" applyProtection="0">
      <alignment vertical="center"/>
    </xf>
    <xf numFmtId="0" fontId="38" fillId="8"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43" fillId="42" borderId="0" applyNumberFormat="0" applyBorder="0" applyAlignment="0" applyProtection="0">
      <alignment vertical="center"/>
    </xf>
    <xf numFmtId="0" fontId="38" fillId="5" borderId="0" applyNumberFormat="0" applyBorder="0" applyAlignment="0" applyProtection="0">
      <alignment vertical="center"/>
    </xf>
    <xf numFmtId="0" fontId="44" fillId="11"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3" fillId="42" borderId="0" applyNumberFormat="0" applyBorder="0" applyAlignment="0" applyProtection="0">
      <alignment vertical="center"/>
    </xf>
    <xf numFmtId="0" fontId="38" fillId="5" borderId="0" applyNumberFormat="0" applyBorder="0" applyAlignment="0" applyProtection="0">
      <alignment vertical="center"/>
    </xf>
    <xf numFmtId="0" fontId="44" fillId="10" borderId="0" applyNumberFormat="0" applyBorder="0" applyAlignment="0" applyProtection="0">
      <alignment vertical="center"/>
    </xf>
    <xf numFmtId="0" fontId="0" fillId="0" borderId="0">
      <alignment vertical="center"/>
    </xf>
    <xf numFmtId="0" fontId="0" fillId="0" borderId="0">
      <alignment vertical="center"/>
    </xf>
    <xf numFmtId="0" fontId="38" fillId="5"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43" fillId="28" borderId="0" applyNumberFormat="0" applyBorder="0" applyAlignment="0" applyProtection="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43" fillId="28" borderId="0" applyNumberFormat="0" applyBorder="0" applyAlignment="0" applyProtection="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45" fillId="25" borderId="0" applyNumberFormat="0" applyBorder="0" applyAlignment="0" applyProtection="0">
      <alignment vertical="center"/>
    </xf>
    <xf numFmtId="0" fontId="43" fillId="33" borderId="0" applyNumberFormat="0" applyBorder="0" applyAlignment="0" applyProtection="0">
      <alignment vertical="center"/>
    </xf>
    <xf numFmtId="0" fontId="43" fillId="28" borderId="0" applyNumberFormat="0" applyBorder="0" applyAlignment="0" applyProtection="0">
      <alignment vertical="center"/>
    </xf>
    <xf numFmtId="0" fontId="38" fillId="18" borderId="0" applyNumberFormat="0" applyBorder="0" applyAlignment="0" applyProtection="0">
      <alignment vertical="center"/>
    </xf>
    <xf numFmtId="0" fontId="68" fillId="0" borderId="0" applyNumberFormat="0" applyFill="0" applyBorder="0" applyAlignment="0" applyProtection="0">
      <alignment vertical="center"/>
    </xf>
    <xf numFmtId="0" fontId="43" fillId="11"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19" borderId="0" applyNumberFormat="0" applyBorder="0" applyAlignment="0" applyProtection="0">
      <alignment vertical="center"/>
    </xf>
    <xf numFmtId="0" fontId="43" fillId="23" borderId="0" applyNumberFormat="0" applyBorder="0" applyAlignment="0" applyProtection="0">
      <alignment vertical="center"/>
    </xf>
    <xf numFmtId="0" fontId="38" fillId="5" borderId="0" applyNumberFormat="0" applyBorder="0" applyAlignment="0" applyProtection="0">
      <alignment vertical="center"/>
    </xf>
    <xf numFmtId="0" fontId="45" fillId="8" borderId="0" applyNumberFormat="0" applyBorder="0" applyAlignment="0" applyProtection="0">
      <alignment vertical="center"/>
    </xf>
    <xf numFmtId="0" fontId="44" fillId="9" borderId="0" applyNumberFormat="0" applyBorder="0" applyAlignment="0" applyProtection="0">
      <alignment vertical="center"/>
    </xf>
    <xf numFmtId="0" fontId="38" fillId="5" borderId="0" applyNumberFormat="0" applyBorder="0" applyAlignment="0" applyProtection="0">
      <alignment vertical="center"/>
    </xf>
    <xf numFmtId="0" fontId="43" fillId="23" borderId="0" applyNumberFormat="0" applyBorder="0" applyAlignment="0" applyProtection="0">
      <alignment vertical="center"/>
    </xf>
    <xf numFmtId="0" fontId="52" fillId="14" borderId="0" applyNumberFormat="0" applyBorder="0" applyAlignment="0" applyProtection="0">
      <alignment vertical="center"/>
    </xf>
    <xf numFmtId="0" fontId="45" fillId="8" borderId="0" applyNumberFormat="0" applyBorder="0" applyAlignment="0" applyProtection="0">
      <alignment vertical="center"/>
    </xf>
    <xf numFmtId="0" fontId="44" fillId="9" borderId="0" applyNumberFormat="0" applyBorder="0" applyAlignment="0" applyProtection="0">
      <alignment vertical="center"/>
    </xf>
    <xf numFmtId="0" fontId="38" fillId="5" borderId="0" applyNumberFormat="0" applyBorder="0" applyAlignment="0" applyProtection="0">
      <alignment vertical="center"/>
    </xf>
    <xf numFmtId="0" fontId="87" fillId="0" borderId="0" applyNumberFormat="0" applyFill="0" applyBorder="0" applyAlignment="0" applyProtection="0">
      <alignment vertical="center"/>
    </xf>
    <xf numFmtId="0" fontId="38" fillId="5" borderId="0" applyNumberFormat="0" applyBorder="0" applyAlignment="0" applyProtection="0">
      <alignment vertical="center"/>
    </xf>
    <xf numFmtId="0" fontId="14" fillId="19" borderId="0" applyNumberFormat="0" applyBorder="0" applyAlignment="0" applyProtection="0">
      <alignment vertical="center"/>
    </xf>
    <xf numFmtId="0" fontId="38" fillId="11"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38" fillId="19" borderId="0" applyNumberFormat="0" applyBorder="0" applyAlignment="0" applyProtection="0">
      <alignment vertical="center"/>
    </xf>
    <xf numFmtId="0" fontId="44" fillId="13"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14" fillId="11" borderId="0" applyNumberFormat="0" applyBorder="0" applyAlignment="0" applyProtection="0">
      <alignment vertical="center"/>
    </xf>
    <xf numFmtId="0" fontId="44" fillId="11" borderId="0" applyNumberFormat="0" applyBorder="0" applyAlignment="0" applyProtection="0">
      <alignment vertical="center"/>
    </xf>
    <xf numFmtId="0" fontId="38" fillId="11" borderId="0" applyNumberFormat="0" applyBorder="0" applyAlignment="0" applyProtection="0">
      <alignment vertical="center"/>
    </xf>
    <xf numFmtId="0" fontId="38" fillId="8" borderId="0" applyNumberFormat="0" applyBorder="0" applyAlignment="0" applyProtection="0">
      <alignment vertical="center"/>
    </xf>
    <xf numFmtId="0" fontId="38" fillId="19" borderId="0" applyNumberFormat="0" applyBorder="0" applyAlignment="0" applyProtection="0">
      <alignment vertical="center"/>
    </xf>
    <xf numFmtId="0" fontId="44" fillId="10" borderId="0" applyNumberFormat="0" applyBorder="0" applyAlignment="0" applyProtection="0">
      <alignment vertical="center"/>
    </xf>
    <xf numFmtId="0" fontId="38" fillId="19" borderId="0" applyNumberFormat="0" applyBorder="0" applyAlignment="0" applyProtection="0">
      <alignment vertical="center"/>
    </xf>
    <xf numFmtId="0" fontId="48" fillId="3" borderId="0" applyNumberFormat="0" applyBorder="0" applyAlignment="0" applyProtection="0">
      <alignment vertical="center"/>
    </xf>
    <xf numFmtId="0" fontId="38" fillId="19" borderId="0" applyNumberFormat="0" applyBorder="0" applyAlignment="0" applyProtection="0">
      <alignment vertical="center"/>
    </xf>
    <xf numFmtId="0" fontId="43" fillId="22"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60" fillId="3" borderId="0" applyNumberFormat="0" applyBorder="0" applyAlignment="0" applyProtection="0">
      <alignment vertical="center"/>
    </xf>
    <xf numFmtId="0" fontId="38" fillId="19" borderId="0" applyNumberFormat="0" applyBorder="0" applyAlignment="0" applyProtection="0">
      <alignment vertical="center"/>
    </xf>
    <xf numFmtId="0" fontId="14" fillId="11"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14" fillId="12" borderId="0" applyNumberFormat="0" applyBorder="0" applyAlignment="0" applyProtection="0">
      <alignment vertical="center"/>
    </xf>
    <xf numFmtId="0" fontId="43" fillId="11" borderId="0" applyNumberFormat="0" applyBorder="0" applyAlignment="0" applyProtection="0">
      <alignment vertical="center"/>
    </xf>
    <xf numFmtId="0" fontId="38" fillId="19" borderId="0" applyNumberFormat="0" applyBorder="0" applyAlignment="0" applyProtection="0">
      <alignment vertical="center"/>
    </xf>
    <xf numFmtId="0" fontId="38" fillId="25" borderId="0" applyNumberFormat="0" applyBorder="0" applyAlignment="0" applyProtection="0">
      <alignment vertical="center"/>
    </xf>
    <xf numFmtId="0" fontId="38" fillId="19" borderId="0" applyNumberFormat="0" applyBorder="0" applyAlignment="0" applyProtection="0">
      <alignment vertical="center"/>
    </xf>
    <xf numFmtId="0" fontId="38" fillId="8"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25"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14" fillId="5" borderId="0" applyNumberFormat="0" applyBorder="0" applyAlignment="0" applyProtection="0">
      <alignment vertical="center"/>
    </xf>
    <xf numFmtId="0" fontId="38" fillId="19" borderId="0" applyNumberFormat="0" applyBorder="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38" fillId="19" borderId="0" applyNumberFormat="0" applyBorder="0" applyAlignment="0" applyProtection="0">
      <alignment vertical="center"/>
    </xf>
    <xf numFmtId="0" fontId="51" fillId="0" borderId="12" applyNumberFormat="0" applyFill="0" applyAlignment="0" applyProtection="0">
      <alignment vertical="center"/>
    </xf>
    <xf numFmtId="0" fontId="38" fillId="19" borderId="0" applyNumberFormat="0" applyBorder="0" applyAlignment="0" applyProtection="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38" fillId="19" borderId="0" applyNumberFormat="0" applyBorder="0" applyAlignment="0" applyProtection="0">
      <alignment vertical="center"/>
    </xf>
    <xf numFmtId="0" fontId="45" fillId="8" borderId="0" applyNumberFormat="0" applyBorder="0" applyAlignment="0" applyProtection="0">
      <alignment vertical="center"/>
    </xf>
    <xf numFmtId="0" fontId="38" fillId="11" borderId="0" applyNumberFormat="0" applyBorder="0" applyAlignment="0" applyProtection="0">
      <alignment vertical="center"/>
    </xf>
    <xf numFmtId="0" fontId="38" fillId="19"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14" fillId="5" borderId="0" applyNumberFormat="0" applyBorder="0" applyAlignment="0" applyProtection="0">
      <alignment vertical="center"/>
    </xf>
    <xf numFmtId="0" fontId="38" fillId="12" borderId="0" applyNumberFormat="0" applyBorder="0" applyAlignment="0" applyProtection="0">
      <alignment vertical="center"/>
    </xf>
    <xf numFmtId="0" fontId="38" fillId="19" borderId="0" applyNumberFormat="0" applyBorder="0" applyAlignment="0" applyProtection="0">
      <alignment vertical="center"/>
    </xf>
    <xf numFmtId="0" fontId="14" fillId="5" borderId="0" applyNumberFormat="0" applyBorder="0" applyAlignment="0" applyProtection="0">
      <alignment vertical="center"/>
    </xf>
    <xf numFmtId="0" fontId="0" fillId="0" borderId="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38" fillId="18" borderId="0" applyNumberFormat="0" applyBorder="0" applyAlignment="0" applyProtection="0">
      <alignment vertical="center"/>
    </xf>
    <xf numFmtId="0" fontId="52" fillId="14" borderId="0" applyNumberFormat="0" applyBorder="0" applyAlignment="0" applyProtection="0">
      <alignment vertical="center"/>
    </xf>
    <xf numFmtId="0" fontId="38" fillId="8"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14" fillId="5"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45" fillId="10"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14" fillId="5" borderId="0" applyNumberFormat="0" applyBorder="0" applyAlignment="0" applyProtection="0">
      <alignment vertical="center"/>
    </xf>
    <xf numFmtId="0" fontId="45" fillId="10" borderId="0" applyNumberFormat="0" applyBorder="0" applyAlignment="0" applyProtection="0">
      <alignment vertical="center"/>
    </xf>
    <xf numFmtId="0" fontId="38" fillId="19" borderId="0" applyNumberFormat="0" applyBorder="0" applyAlignment="0" applyProtection="0">
      <alignment vertical="center"/>
    </xf>
    <xf numFmtId="0" fontId="0" fillId="0" borderId="0">
      <alignment vertical="center"/>
    </xf>
    <xf numFmtId="0" fontId="45" fillId="10"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14" fillId="5" borderId="0" applyNumberFormat="0" applyBorder="0" applyAlignment="0" applyProtection="0">
      <alignment vertical="center"/>
    </xf>
    <xf numFmtId="0" fontId="43" fillId="11" borderId="0" applyNumberFormat="0" applyBorder="0" applyAlignment="0" applyProtection="0">
      <alignment vertical="center"/>
    </xf>
    <xf numFmtId="0" fontId="38" fillId="19" borderId="0" applyNumberFormat="0" applyBorder="0" applyAlignment="0" applyProtection="0">
      <alignment vertical="center"/>
    </xf>
    <xf numFmtId="0" fontId="0" fillId="0" borderId="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73" fillId="0" borderId="0" applyNumberFormat="0" applyFill="0" applyBorder="0" applyAlignment="0" applyProtection="0">
      <alignment vertical="center"/>
    </xf>
    <xf numFmtId="0" fontId="43" fillId="1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8" fillId="3" borderId="0" applyNumberFormat="0" applyBorder="0" applyAlignment="0" applyProtection="0">
      <alignment vertical="center"/>
    </xf>
    <xf numFmtId="0" fontId="43" fillId="42" borderId="0" applyNumberFormat="0" applyBorder="0" applyAlignment="0" applyProtection="0">
      <alignment vertical="center"/>
    </xf>
    <xf numFmtId="0" fontId="38" fillId="19" borderId="0" applyNumberFormat="0" applyBorder="0" applyAlignment="0" applyProtection="0">
      <alignment vertical="center"/>
    </xf>
    <xf numFmtId="0" fontId="38" fillId="25" borderId="0" applyNumberFormat="0" applyBorder="0" applyAlignment="0" applyProtection="0">
      <alignment vertical="center"/>
    </xf>
    <xf numFmtId="0" fontId="38" fillId="19"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38" fillId="19" borderId="0" applyNumberFormat="0" applyBorder="0" applyAlignment="0" applyProtection="0">
      <alignment vertical="center"/>
    </xf>
    <xf numFmtId="0" fontId="38" fillId="8" borderId="0" applyNumberFormat="0" applyBorder="0" applyAlignment="0" applyProtection="0">
      <alignment vertical="center"/>
    </xf>
    <xf numFmtId="0" fontId="38" fillId="19" borderId="0" applyNumberFormat="0" applyBorder="0" applyAlignment="0" applyProtection="0">
      <alignment vertical="center"/>
    </xf>
    <xf numFmtId="0" fontId="14" fillId="18" borderId="0" applyNumberFormat="0" applyBorder="0" applyAlignment="0" applyProtection="0">
      <alignment vertical="center"/>
    </xf>
    <xf numFmtId="0" fontId="43" fillId="57" borderId="0" applyNumberFormat="0" applyBorder="0" applyAlignment="0" applyProtection="0">
      <alignment vertical="center"/>
    </xf>
    <xf numFmtId="0" fontId="38" fillId="19" borderId="0" applyNumberFormat="0" applyBorder="0" applyAlignment="0" applyProtection="0">
      <alignment vertical="center"/>
    </xf>
    <xf numFmtId="0" fontId="38" fillId="8" borderId="0" applyNumberFormat="0" applyBorder="0" applyAlignment="0" applyProtection="0">
      <alignment vertical="center"/>
    </xf>
    <xf numFmtId="0" fontId="43" fillId="33"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5" fillId="8" borderId="0" applyNumberFormat="0" applyBorder="0" applyAlignment="0" applyProtection="0">
      <alignment vertical="center"/>
    </xf>
    <xf numFmtId="0" fontId="43" fillId="33" borderId="0" applyNumberFormat="0" applyBorder="0" applyAlignment="0" applyProtection="0">
      <alignment vertical="center"/>
    </xf>
    <xf numFmtId="0" fontId="38" fillId="19"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14" fillId="18" borderId="0" applyNumberFormat="0" applyBorder="0" applyAlignment="0" applyProtection="0">
      <alignment vertical="center"/>
    </xf>
    <xf numFmtId="0" fontId="43" fillId="33" borderId="0" applyNumberFormat="0" applyBorder="0" applyAlignment="0" applyProtection="0">
      <alignment vertical="center"/>
    </xf>
    <xf numFmtId="0" fontId="43" fillId="13" borderId="0" applyNumberFormat="0" applyBorder="0" applyAlignment="0" applyProtection="0">
      <alignment vertical="center"/>
    </xf>
    <xf numFmtId="0" fontId="38" fillId="19" borderId="0" applyNumberFormat="0" applyBorder="0" applyAlignment="0" applyProtection="0">
      <alignment vertical="center"/>
    </xf>
    <xf numFmtId="0" fontId="14" fillId="18"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38" fillId="19" borderId="0" applyNumberFormat="0" applyBorder="0" applyAlignment="0" applyProtection="0">
      <alignment vertical="center"/>
    </xf>
    <xf numFmtId="0" fontId="14" fillId="18" borderId="0" applyNumberFormat="0" applyBorder="0" applyAlignment="0" applyProtection="0">
      <alignment vertical="center"/>
    </xf>
    <xf numFmtId="0" fontId="38" fillId="19" borderId="0" applyNumberFormat="0" applyBorder="0" applyAlignment="0" applyProtection="0">
      <alignment vertical="center"/>
    </xf>
    <xf numFmtId="0" fontId="43" fillId="33" borderId="0" applyNumberFormat="0" applyBorder="0" applyAlignment="0" applyProtection="0">
      <alignment vertical="center"/>
    </xf>
    <xf numFmtId="0" fontId="38" fillId="19" borderId="0" applyNumberFormat="0" applyBorder="0" applyAlignment="0" applyProtection="0">
      <alignment vertical="center"/>
    </xf>
    <xf numFmtId="0" fontId="14" fillId="18" borderId="0" applyNumberFormat="0" applyBorder="0" applyAlignment="0" applyProtection="0">
      <alignment vertical="center"/>
    </xf>
    <xf numFmtId="0" fontId="38" fillId="19" borderId="0" applyNumberFormat="0" applyBorder="0" applyAlignment="0" applyProtection="0">
      <alignment vertical="center"/>
    </xf>
    <xf numFmtId="0" fontId="72" fillId="3" borderId="0" applyNumberFormat="0" applyBorder="0" applyAlignment="0" applyProtection="0">
      <alignment vertical="center"/>
    </xf>
    <xf numFmtId="0" fontId="43" fillId="11" borderId="0" applyNumberFormat="0" applyBorder="0" applyAlignment="0" applyProtection="0">
      <alignment vertical="center"/>
    </xf>
    <xf numFmtId="0" fontId="38" fillId="19" borderId="0" applyNumberFormat="0" applyBorder="0" applyAlignment="0" applyProtection="0">
      <alignment vertical="center"/>
    </xf>
    <xf numFmtId="0" fontId="14" fillId="18" borderId="0" applyNumberFormat="0" applyBorder="0" applyAlignment="0" applyProtection="0">
      <alignment vertical="center"/>
    </xf>
    <xf numFmtId="0" fontId="43" fillId="11" borderId="0" applyNumberFormat="0" applyBorder="0" applyAlignment="0" applyProtection="0">
      <alignment vertical="center"/>
    </xf>
    <xf numFmtId="0" fontId="38" fillId="19" borderId="0" applyNumberFormat="0" applyBorder="0" applyAlignment="0" applyProtection="0">
      <alignment vertical="center"/>
    </xf>
    <xf numFmtId="0" fontId="72" fillId="3" borderId="0" applyNumberFormat="0" applyBorder="0" applyAlignment="0" applyProtection="0">
      <alignment vertical="center"/>
    </xf>
    <xf numFmtId="0" fontId="38" fillId="19" borderId="0" applyNumberFormat="0" applyBorder="0" applyAlignment="0" applyProtection="0">
      <alignment vertical="center"/>
    </xf>
    <xf numFmtId="0" fontId="72" fillId="3" borderId="0" applyNumberFormat="0" applyBorder="0" applyAlignment="0" applyProtection="0">
      <alignment vertical="center"/>
    </xf>
    <xf numFmtId="0" fontId="38" fillId="19" borderId="0" applyNumberFormat="0" applyBorder="0" applyAlignment="0" applyProtection="0">
      <alignment vertical="center"/>
    </xf>
    <xf numFmtId="0" fontId="73" fillId="0" borderId="0" applyNumberFormat="0" applyFill="0" applyBorder="0" applyAlignment="0" applyProtection="0">
      <alignment vertical="center"/>
    </xf>
    <xf numFmtId="0" fontId="43" fillId="11" borderId="0" applyNumberFormat="0" applyBorder="0" applyAlignment="0" applyProtection="0">
      <alignment vertical="center"/>
    </xf>
    <xf numFmtId="0" fontId="52" fillId="14" borderId="0" applyNumberFormat="0" applyBorder="0" applyAlignment="0" applyProtection="0">
      <alignment vertical="center"/>
    </xf>
    <xf numFmtId="0" fontId="72" fillId="3" borderId="0" applyNumberFormat="0" applyBorder="0" applyAlignment="0" applyProtection="0">
      <alignment vertical="center"/>
    </xf>
    <xf numFmtId="0" fontId="38" fillId="19" borderId="0" applyNumberFormat="0" applyBorder="0" applyAlignment="0" applyProtection="0">
      <alignment vertical="center"/>
    </xf>
    <xf numFmtId="0" fontId="43" fillId="13" borderId="0" applyNumberFormat="0" applyBorder="0" applyAlignment="0" applyProtection="0">
      <alignment vertical="center"/>
    </xf>
    <xf numFmtId="0" fontId="43" fillId="42" borderId="0" applyNumberFormat="0" applyBorder="0" applyAlignment="0" applyProtection="0">
      <alignment vertical="center"/>
    </xf>
    <xf numFmtId="0" fontId="38" fillId="19"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14" fillId="25" borderId="0" applyNumberFormat="0" applyBorder="0" applyAlignment="0" applyProtection="0">
      <alignment vertical="center"/>
    </xf>
    <xf numFmtId="0" fontId="48" fillId="3"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3" fillId="33" borderId="0" applyNumberFormat="0" applyBorder="0" applyAlignment="0" applyProtection="0">
      <alignment vertical="center"/>
    </xf>
    <xf numFmtId="0" fontId="38" fillId="19" borderId="0" applyNumberFormat="0" applyBorder="0" applyAlignment="0" applyProtection="0">
      <alignment vertical="center"/>
    </xf>
    <xf numFmtId="0" fontId="38" fillId="25" borderId="0" applyNumberFormat="0" applyBorder="0" applyAlignment="0" applyProtection="0">
      <alignment vertical="center"/>
    </xf>
    <xf numFmtId="0" fontId="38" fillId="19" borderId="0" applyNumberFormat="0" applyBorder="0" applyAlignment="0" applyProtection="0">
      <alignment vertical="center"/>
    </xf>
    <xf numFmtId="0" fontId="14" fillId="25" borderId="0" applyNumberFormat="0" applyBorder="0" applyAlignment="0" applyProtection="0">
      <alignment vertical="center"/>
    </xf>
    <xf numFmtId="0" fontId="43" fillId="33" borderId="0" applyNumberFormat="0" applyBorder="0" applyAlignment="0" applyProtection="0">
      <alignment vertical="center"/>
    </xf>
    <xf numFmtId="0" fontId="48" fillId="3" borderId="0" applyNumberFormat="0" applyBorder="0" applyAlignment="0" applyProtection="0">
      <alignment vertical="center"/>
    </xf>
    <xf numFmtId="0" fontId="38" fillId="19" borderId="0" applyNumberFormat="0" applyBorder="0" applyAlignment="0" applyProtection="0">
      <alignment vertical="center"/>
    </xf>
    <xf numFmtId="0" fontId="14" fillId="25" borderId="0" applyNumberFormat="0" applyBorder="0" applyAlignment="0" applyProtection="0">
      <alignment vertical="center"/>
    </xf>
    <xf numFmtId="0" fontId="38" fillId="25" borderId="0" applyNumberFormat="0" applyBorder="0" applyAlignment="0" applyProtection="0">
      <alignment vertical="center"/>
    </xf>
    <xf numFmtId="0" fontId="38" fillId="19" borderId="0" applyNumberFormat="0" applyBorder="0" applyAlignment="0" applyProtection="0">
      <alignment vertical="center"/>
    </xf>
    <xf numFmtId="0" fontId="14" fillId="25" borderId="0" applyNumberFormat="0" applyBorder="0" applyAlignment="0" applyProtection="0">
      <alignment vertical="center"/>
    </xf>
    <xf numFmtId="0" fontId="52" fillId="14" borderId="0" applyNumberFormat="0" applyBorder="0" applyAlignment="0" applyProtection="0">
      <alignment vertical="center"/>
    </xf>
    <xf numFmtId="0" fontId="38" fillId="19" borderId="0" applyNumberFormat="0" applyBorder="0" applyAlignment="0" applyProtection="0">
      <alignment vertical="center"/>
    </xf>
    <xf numFmtId="0" fontId="43" fillId="33" borderId="0" applyNumberFormat="0" applyBorder="0" applyAlignment="0" applyProtection="0">
      <alignment vertical="center"/>
    </xf>
    <xf numFmtId="0" fontId="38" fillId="25" borderId="0" applyNumberFormat="0" applyBorder="0" applyAlignment="0" applyProtection="0">
      <alignment vertical="center"/>
    </xf>
    <xf numFmtId="0" fontId="52" fillId="14" borderId="0" applyNumberFormat="0" applyBorder="0" applyAlignment="0" applyProtection="0">
      <alignment vertical="center"/>
    </xf>
    <xf numFmtId="0" fontId="38" fillId="19" borderId="0" applyNumberFormat="0" applyBorder="0" applyAlignment="0" applyProtection="0">
      <alignment vertical="center"/>
    </xf>
    <xf numFmtId="0" fontId="14" fillId="25" borderId="0" applyNumberFormat="0" applyBorder="0" applyAlignment="0" applyProtection="0">
      <alignment vertical="center"/>
    </xf>
    <xf numFmtId="0" fontId="52" fillId="14" borderId="0" applyNumberFormat="0" applyBorder="0" applyAlignment="0" applyProtection="0">
      <alignment vertical="center"/>
    </xf>
    <xf numFmtId="0" fontId="38" fillId="19" borderId="0" applyNumberFormat="0" applyBorder="0" applyAlignment="0" applyProtection="0">
      <alignment vertical="center"/>
    </xf>
    <xf numFmtId="0" fontId="43" fillId="33" borderId="0" applyNumberFormat="0" applyBorder="0" applyAlignment="0" applyProtection="0">
      <alignment vertical="center"/>
    </xf>
    <xf numFmtId="0" fontId="52" fillId="14" borderId="0" applyNumberFormat="0" applyBorder="0" applyAlignment="0" applyProtection="0">
      <alignment vertical="center"/>
    </xf>
    <xf numFmtId="0" fontId="38" fillId="19" borderId="0" applyNumberFormat="0" applyBorder="0" applyAlignment="0" applyProtection="0">
      <alignment vertical="center"/>
    </xf>
    <xf numFmtId="0" fontId="43" fillId="11" borderId="0" applyNumberFormat="0" applyBorder="0" applyAlignment="0" applyProtection="0">
      <alignment vertical="center"/>
    </xf>
    <xf numFmtId="0" fontId="52" fillId="14" borderId="0" applyNumberFormat="0" applyBorder="0" applyAlignment="0" applyProtection="0">
      <alignment vertical="center"/>
    </xf>
    <xf numFmtId="0" fontId="38" fillId="19" borderId="0" applyNumberFormat="0" applyBorder="0" applyAlignment="0" applyProtection="0">
      <alignment vertical="center"/>
    </xf>
    <xf numFmtId="0" fontId="14" fillId="25" borderId="0" applyNumberFormat="0" applyBorder="0" applyAlignment="0" applyProtection="0">
      <alignment vertical="center"/>
    </xf>
    <xf numFmtId="0" fontId="43" fillId="11"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38" fillId="19" borderId="0" applyNumberFormat="0" applyBorder="0" applyAlignment="0" applyProtection="0">
      <alignment vertical="center"/>
    </xf>
    <xf numFmtId="0" fontId="43" fillId="3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38" fillId="19" borderId="0" applyNumberFormat="0" applyBorder="0" applyAlignment="0" applyProtection="0">
      <alignment vertical="center"/>
    </xf>
    <xf numFmtId="0" fontId="73" fillId="0" borderId="0" applyNumberFormat="0" applyFill="0" applyBorder="0" applyAlignment="0" applyProtection="0">
      <alignment vertical="center"/>
    </xf>
    <xf numFmtId="0" fontId="43" fillId="11"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38" fillId="19" borderId="0" applyNumberFormat="0" applyBorder="0" applyAlignment="0" applyProtection="0">
      <alignment vertical="center"/>
    </xf>
    <xf numFmtId="0" fontId="60" fillId="3" borderId="0" applyNumberFormat="0" applyBorder="0" applyAlignment="0" applyProtection="0">
      <alignment vertical="center"/>
    </xf>
    <xf numFmtId="0" fontId="38" fillId="19" borderId="0" applyNumberFormat="0" applyBorder="0" applyAlignment="0" applyProtection="0">
      <alignment vertical="center"/>
    </xf>
    <xf numFmtId="0" fontId="38" fillId="11" borderId="0" applyNumberFormat="0" applyBorder="0" applyAlignment="0" applyProtection="0">
      <alignment vertical="center"/>
    </xf>
    <xf numFmtId="0" fontId="64" fillId="0" borderId="17" applyNumberFormat="0" applyFill="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64" fillId="0" borderId="17" applyNumberFormat="0" applyFill="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43" fillId="12" borderId="0" applyNumberFormat="0" applyBorder="0" applyAlignment="0" applyProtection="0">
      <alignment vertical="center"/>
    </xf>
    <xf numFmtId="0" fontId="38" fillId="19" borderId="0" applyNumberFormat="0" applyBorder="0" applyAlignment="0" applyProtection="0">
      <alignment vertical="center"/>
    </xf>
    <xf numFmtId="0" fontId="64" fillId="0" borderId="17" applyNumberFormat="0" applyFill="0" applyAlignment="0" applyProtection="0">
      <alignment vertical="center"/>
    </xf>
    <xf numFmtId="0" fontId="38" fillId="11" borderId="0" applyNumberFormat="0" applyBorder="0" applyAlignment="0" applyProtection="0">
      <alignment vertical="center"/>
    </xf>
    <xf numFmtId="0" fontId="64" fillId="0" borderId="17" applyNumberFormat="0" applyFill="0" applyAlignment="0" applyProtection="0">
      <alignment vertical="center"/>
    </xf>
    <xf numFmtId="0" fontId="38" fillId="19" borderId="0" applyNumberFormat="0" applyBorder="0" applyAlignment="0" applyProtection="0">
      <alignment vertical="center"/>
    </xf>
    <xf numFmtId="0" fontId="48" fillId="3" borderId="0" applyNumberFormat="0" applyBorder="0" applyAlignment="0" applyProtection="0">
      <alignment vertical="center"/>
    </xf>
    <xf numFmtId="0" fontId="38" fillId="19" borderId="0" applyNumberFormat="0" applyBorder="0" applyAlignment="0" applyProtection="0">
      <alignment vertical="center"/>
    </xf>
    <xf numFmtId="0" fontId="64" fillId="0" borderId="17" applyNumberFormat="0" applyFill="0" applyAlignment="0" applyProtection="0">
      <alignment vertical="center"/>
    </xf>
    <xf numFmtId="0" fontId="38" fillId="19" borderId="0" applyNumberFormat="0" applyBorder="0" applyAlignment="0" applyProtection="0">
      <alignment vertical="center"/>
    </xf>
    <xf numFmtId="0" fontId="64" fillId="0" borderId="17" applyNumberFormat="0" applyFill="0" applyAlignment="0" applyProtection="0">
      <alignment vertical="center"/>
    </xf>
    <xf numFmtId="0" fontId="38" fillId="19" borderId="0" applyNumberFormat="0" applyBorder="0" applyAlignment="0" applyProtection="0">
      <alignment vertical="center"/>
    </xf>
    <xf numFmtId="0" fontId="68" fillId="0" borderId="20" applyNumberFormat="0" applyFill="0" applyAlignment="0" applyProtection="0">
      <alignment vertical="center"/>
    </xf>
    <xf numFmtId="0" fontId="38" fillId="19" borderId="0" applyNumberFormat="0" applyBorder="0" applyAlignment="0" applyProtection="0">
      <alignment vertical="center"/>
    </xf>
    <xf numFmtId="0" fontId="68" fillId="0" borderId="20" applyNumberFormat="0" applyFill="0" applyAlignment="0" applyProtection="0">
      <alignment vertical="center"/>
    </xf>
    <xf numFmtId="0" fontId="8" fillId="0" borderId="0">
      <alignment vertical="center"/>
    </xf>
    <xf numFmtId="0" fontId="38" fillId="8" borderId="0" applyNumberFormat="0" applyBorder="0" applyAlignment="0" applyProtection="0">
      <alignment vertical="center"/>
    </xf>
    <xf numFmtId="0" fontId="45" fillId="18"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38" fillId="19" borderId="0" applyNumberFormat="0" applyBorder="0" applyAlignment="0" applyProtection="0">
      <alignment vertical="center"/>
    </xf>
    <xf numFmtId="0" fontId="68" fillId="0" borderId="20" applyNumberFormat="0" applyFill="0" applyAlignment="0" applyProtection="0">
      <alignment vertical="center"/>
    </xf>
    <xf numFmtId="0" fontId="38" fillId="25" borderId="0" applyNumberFormat="0" applyBorder="0" applyAlignment="0" applyProtection="0">
      <alignment vertical="center"/>
    </xf>
    <xf numFmtId="0" fontId="38" fillId="19" borderId="0" applyNumberFormat="0" applyBorder="0" applyAlignment="0" applyProtection="0">
      <alignment vertical="center"/>
    </xf>
    <xf numFmtId="0" fontId="68" fillId="0" borderId="20" applyNumberFormat="0" applyFill="0" applyAlignment="0" applyProtection="0">
      <alignment vertical="center"/>
    </xf>
    <xf numFmtId="0" fontId="48" fillId="3" borderId="0" applyNumberFormat="0" applyBorder="0" applyAlignment="0" applyProtection="0">
      <alignment vertical="center"/>
    </xf>
    <xf numFmtId="0" fontId="38" fillId="19" borderId="0" applyNumberFormat="0" applyBorder="0" applyAlignment="0" applyProtection="0">
      <alignment vertical="center"/>
    </xf>
    <xf numFmtId="0" fontId="68" fillId="0" borderId="20" applyNumberFormat="0" applyFill="0" applyAlignment="0" applyProtection="0">
      <alignment vertical="center"/>
    </xf>
    <xf numFmtId="0" fontId="38" fillId="25" borderId="0" applyNumberFormat="0" applyBorder="0" applyAlignment="0" applyProtection="0">
      <alignment vertical="center"/>
    </xf>
    <xf numFmtId="0" fontId="38" fillId="19" borderId="0" applyNumberFormat="0" applyBorder="0" applyAlignment="0" applyProtection="0">
      <alignment vertical="center"/>
    </xf>
    <xf numFmtId="0" fontId="68" fillId="0" borderId="20" applyNumberFormat="0" applyFill="0" applyAlignment="0" applyProtection="0">
      <alignment vertical="center"/>
    </xf>
    <xf numFmtId="0" fontId="38" fillId="19" borderId="0" applyNumberFormat="0" applyBorder="0" applyAlignment="0" applyProtection="0">
      <alignment vertical="center"/>
    </xf>
    <xf numFmtId="0" fontId="43" fillId="33" borderId="0" applyNumberFormat="0" applyBorder="0" applyAlignment="0" applyProtection="0">
      <alignment vertical="center"/>
    </xf>
    <xf numFmtId="0" fontId="68" fillId="0" borderId="0" applyNumberFormat="0" applyFill="0" applyBorder="0" applyAlignment="0" applyProtection="0">
      <alignment vertical="center"/>
    </xf>
    <xf numFmtId="0" fontId="38" fillId="19" borderId="0" applyNumberFormat="0" applyBorder="0" applyAlignment="0" applyProtection="0">
      <alignment vertical="center"/>
    </xf>
    <xf numFmtId="0" fontId="68" fillId="0" borderId="0" applyNumberFormat="0" applyFill="0" applyBorder="0" applyAlignment="0" applyProtection="0">
      <alignment vertical="center"/>
    </xf>
    <xf numFmtId="0" fontId="38" fillId="19" borderId="0" applyNumberFormat="0" applyBorder="0" applyAlignment="0" applyProtection="0">
      <alignment vertical="center"/>
    </xf>
    <xf numFmtId="0" fontId="38" fillId="25" borderId="0" applyNumberFormat="0" applyBorder="0" applyAlignment="0" applyProtection="0">
      <alignment vertical="center"/>
    </xf>
    <xf numFmtId="0" fontId="38" fillId="19" borderId="0" applyNumberFormat="0" applyBorder="0" applyAlignment="0" applyProtection="0">
      <alignment vertical="center"/>
    </xf>
    <xf numFmtId="0" fontId="48" fillId="3" borderId="0" applyNumberFormat="0" applyBorder="0" applyAlignment="0" applyProtection="0">
      <alignment vertical="center"/>
    </xf>
    <xf numFmtId="0" fontId="38" fillId="19" borderId="0" applyNumberFormat="0" applyBorder="0" applyAlignment="0" applyProtection="0">
      <alignment vertical="center"/>
    </xf>
    <xf numFmtId="0" fontId="48" fillId="3" borderId="0" applyNumberFormat="0" applyBorder="0" applyAlignment="0" applyProtection="0">
      <alignment vertical="center"/>
    </xf>
    <xf numFmtId="0" fontId="38" fillId="19" borderId="0" applyNumberFormat="0" applyBorder="0" applyAlignment="0" applyProtection="0">
      <alignment vertical="center"/>
    </xf>
    <xf numFmtId="0" fontId="48" fillId="3"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44" fillId="33" borderId="0" applyNumberFormat="0" applyBorder="0" applyAlignment="0" applyProtection="0">
      <alignment vertical="center"/>
    </xf>
    <xf numFmtId="0" fontId="38" fillId="19" borderId="0" applyNumberFormat="0" applyBorder="0" applyAlignment="0" applyProtection="0">
      <alignment vertical="center"/>
    </xf>
    <xf numFmtId="0" fontId="68" fillId="0" borderId="0" applyNumberFormat="0" applyFill="0" applyBorder="0" applyAlignment="0" applyProtection="0">
      <alignment vertical="center"/>
    </xf>
    <xf numFmtId="0" fontId="38" fillId="8" borderId="0" applyNumberFormat="0" applyBorder="0" applyAlignment="0" applyProtection="0">
      <alignment vertical="center"/>
    </xf>
    <xf numFmtId="0" fontId="88" fillId="3" borderId="0" applyNumberFormat="0" applyBorder="0" applyAlignment="0" applyProtection="0">
      <alignment vertical="center"/>
    </xf>
    <xf numFmtId="0" fontId="43" fillId="22"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43" fillId="42" borderId="0" applyNumberFormat="0" applyBorder="0" applyAlignment="0" applyProtection="0">
      <alignment vertical="center"/>
    </xf>
    <xf numFmtId="0" fontId="78" fillId="13" borderId="0" applyNumberFormat="0" applyBorder="0" applyAlignment="0" applyProtection="0">
      <alignment vertical="center"/>
    </xf>
    <xf numFmtId="0" fontId="44" fillId="22" borderId="0" applyNumberFormat="0" applyBorder="0" applyAlignment="0" applyProtection="0">
      <alignment vertical="center"/>
    </xf>
    <xf numFmtId="0" fontId="38" fillId="11" borderId="0" applyNumberFormat="0" applyBorder="0" applyAlignment="0" applyProtection="0">
      <alignment vertical="center"/>
    </xf>
    <xf numFmtId="0" fontId="38" fillId="8" borderId="0" applyNumberFormat="0" applyBorder="0" applyAlignment="0" applyProtection="0">
      <alignment vertical="center"/>
    </xf>
    <xf numFmtId="0" fontId="78" fillId="13" borderId="0" applyNumberFormat="0" applyBorder="0" applyAlignment="0" applyProtection="0">
      <alignment vertical="center"/>
    </xf>
    <xf numFmtId="0" fontId="44" fillId="22" borderId="0" applyNumberFormat="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78" fillId="22" borderId="0" applyNumberFormat="0" applyBorder="0" applyAlignment="0" applyProtection="0">
      <alignment vertical="center"/>
    </xf>
    <xf numFmtId="0" fontId="44" fillId="8" borderId="0" applyNumberFormat="0" applyBorder="0" applyAlignment="0" applyProtection="0">
      <alignment vertical="center"/>
    </xf>
    <xf numFmtId="0" fontId="43" fillId="23" borderId="0" applyNumberFormat="0" applyBorder="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38" fillId="8" borderId="0" applyNumberFormat="0" applyBorder="0" applyAlignment="0" applyProtection="0">
      <alignment vertical="center"/>
    </xf>
    <xf numFmtId="0" fontId="43" fillId="42" borderId="0" applyNumberFormat="0" applyBorder="0" applyAlignment="0" applyProtection="0">
      <alignment vertical="center"/>
    </xf>
    <xf numFmtId="0" fontId="78" fillId="22" borderId="0" applyNumberFormat="0" applyBorder="0" applyAlignment="0" applyProtection="0">
      <alignment vertical="center"/>
    </xf>
    <xf numFmtId="0" fontId="44" fillId="8" borderId="0" applyNumberFormat="0" applyBorder="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14" fillId="19" borderId="0" applyNumberFormat="0" applyBorder="0" applyAlignment="0" applyProtection="0">
      <alignment vertical="center"/>
    </xf>
    <xf numFmtId="0" fontId="78" fillId="22" borderId="0" applyNumberFormat="0" applyBorder="0" applyAlignment="0" applyProtection="0">
      <alignment vertical="center"/>
    </xf>
    <xf numFmtId="0" fontId="44" fillId="8" borderId="0" applyNumberFormat="0" applyBorder="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38" fillId="8" borderId="0" applyNumberFormat="0" applyBorder="0" applyAlignment="0" applyProtection="0">
      <alignment vertical="center"/>
    </xf>
    <xf numFmtId="0" fontId="78" fillId="13" borderId="0" applyNumberFormat="0" applyBorder="0" applyAlignment="0" applyProtection="0">
      <alignment vertical="center"/>
    </xf>
    <xf numFmtId="0" fontId="0" fillId="0" borderId="0">
      <alignment vertical="center"/>
    </xf>
    <xf numFmtId="0" fontId="78" fillId="22" borderId="0" applyNumberFormat="0" applyBorder="0" applyAlignment="0" applyProtection="0">
      <alignment vertical="center"/>
    </xf>
    <xf numFmtId="0" fontId="44" fillId="8"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14" fillId="18" borderId="0" applyNumberFormat="0" applyBorder="0" applyAlignment="0" applyProtection="0">
      <alignment vertical="center"/>
    </xf>
    <xf numFmtId="0" fontId="67" fillId="14" borderId="0" applyNumberFormat="0" applyBorder="0" applyAlignment="0" applyProtection="0">
      <alignment vertical="center"/>
    </xf>
    <xf numFmtId="0" fontId="38" fillId="18" borderId="0" applyNumberFormat="0" applyBorder="0" applyAlignment="0" applyProtection="0">
      <alignment vertical="center"/>
    </xf>
    <xf numFmtId="0" fontId="48" fillId="3"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90" fillId="0" borderId="17" applyNumberFormat="0" applyFill="0" applyAlignment="0" applyProtection="0">
      <alignment vertical="center"/>
    </xf>
    <xf numFmtId="0" fontId="45" fillId="8"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52" fillId="14" borderId="0" applyNumberFormat="0" applyBorder="0" applyAlignment="0" applyProtection="0">
      <alignment vertical="center"/>
    </xf>
    <xf numFmtId="0" fontId="38" fillId="11" borderId="0" applyNumberFormat="0" applyBorder="0" applyAlignment="0" applyProtection="0">
      <alignment vertical="center"/>
    </xf>
    <xf numFmtId="0" fontId="38" fillId="8" borderId="0" applyNumberFormat="0" applyBorder="0" applyAlignment="0" applyProtection="0">
      <alignment vertical="center"/>
    </xf>
    <xf numFmtId="0" fontId="51" fillId="0" borderId="12" applyNumberFormat="0" applyFill="0" applyAlignment="0" applyProtection="0">
      <alignment vertical="center"/>
    </xf>
    <xf numFmtId="0" fontId="52" fillId="14" borderId="0" applyNumberFormat="0" applyBorder="0" applyAlignment="0" applyProtection="0">
      <alignment vertical="center"/>
    </xf>
    <xf numFmtId="0" fontId="60" fillId="3" borderId="0" applyNumberFormat="0" applyBorder="0" applyAlignment="0" applyProtection="0">
      <alignment vertical="center"/>
    </xf>
    <xf numFmtId="0" fontId="38" fillId="11" borderId="0" applyNumberFormat="0" applyBorder="0" applyAlignment="0" applyProtection="0">
      <alignment vertical="center"/>
    </xf>
    <xf numFmtId="0" fontId="64" fillId="0" borderId="17" applyNumberFormat="0" applyFill="0" applyAlignment="0" applyProtection="0">
      <alignment vertical="center"/>
    </xf>
    <xf numFmtId="0" fontId="52" fillId="14" borderId="0" applyNumberFormat="0" applyBorder="0" applyAlignment="0" applyProtection="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45" fillId="10"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38" fillId="18"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45" fillId="8" borderId="0" applyNumberFormat="0" applyBorder="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64" fillId="0" borderId="17" applyNumberFormat="0" applyFill="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45" fillId="5" borderId="0" applyNumberFormat="0" applyBorder="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64" fillId="0" borderId="17" applyNumberFormat="0" applyFill="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0" fillId="0" borderId="0">
      <alignment vertical="center"/>
    </xf>
    <xf numFmtId="0" fontId="45" fillId="5"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45" fillId="5" borderId="0" applyNumberFormat="0" applyBorder="0" applyAlignment="0" applyProtection="0">
      <alignment vertical="center"/>
    </xf>
    <xf numFmtId="0" fontId="43" fillId="12" borderId="0" applyNumberFormat="0" applyBorder="0" applyAlignment="0" applyProtection="0">
      <alignment vertical="center"/>
    </xf>
    <xf numFmtId="0" fontId="14" fillId="18" borderId="0" applyNumberFormat="0" applyBorder="0" applyAlignment="0" applyProtection="0">
      <alignment vertical="center"/>
    </xf>
    <xf numFmtId="0" fontId="45" fillId="8" borderId="0" applyNumberFormat="0" applyBorder="0" applyAlignment="0" applyProtection="0">
      <alignment vertical="center"/>
    </xf>
    <xf numFmtId="0" fontId="38" fillId="8"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3" fillId="42" borderId="0" applyNumberFormat="0" applyBorder="0" applyAlignment="0" applyProtection="0">
      <alignment vertical="center"/>
    </xf>
    <xf numFmtId="0" fontId="38" fillId="8" borderId="0" applyNumberFormat="0" applyBorder="0" applyAlignment="0" applyProtection="0">
      <alignment vertical="center"/>
    </xf>
    <xf numFmtId="0" fontId="45" fillId="18" borderId="0" applyNumberFormat="0" applyBorder="0" applyAlignment="0" applyProtection="0">
      <alignment vertical="center"/>
    </xf>
    <xf numFmtId="0" fontId="38" fillId="8" borderId="0" applyNumberFormat="0" applyBorder="0" applyAlignment="0" applyProtection="0">
      <alignment vertical="center"/>
    </xf>
    <xf numFmtId="0" fontId="45" fillId="18" borderId="0" applyNumberFormat="0" applyBorder="0" applyAlignment="0" applyProtection="0">
      <alignment vertical="center"/>
    </xf>
    <xf numFmtId="0" fontId="38" fillId="8" borderId="0" applyNumberFormat="0" applyBorder="0" applyAlignment="0" applyProtection="0">
      <alignment vertical="center"/>
    </xf>
    <xf numFmtId="0" fontId="45" fillId="1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45" fillId="18" borderId="0" applyNumberFormat="0" applyBorder="0" applyAlignment="0" applyProtection="0">
      <alignment vertical="center"/>
    </xf>
    <xf numFmtId="0" fontId="43" fillId="33" borderId="0" applyNumberFormat="0" applyBorder="0" applyAlignment="0" applyProtection="0">
      <alignment vertical="center"/>
    </xf>
    <xf numFmtId="0" fontId="38" fillId="8" borderId="0" applyNumberFormat="0" applyBorder="0" applyAlignment="0" applyProtection="0">
      <alignment vertical="center"/>
    </xf>
    <xf numFmtId="0" fontId="45" fillId="18" borderId="0" applyNumberFormat="0" applyBorder="0" applyAlignment="0" applyProtection="0">
      <alignment vertical="center"/>
    </xf>
    <xf numFmtId="0" fontId="38" fillId="8"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45" fillId="18" borderId="0" applyNumberFormat="0" applyBorder="0" applyAlignment="0" applyProtection="0">
      <alignment vertical="center"/>
    </xf>
    <xf numFmtId="0" fontId="8" fillId="0" borderId="0">
      <alignment vertical="center"/>
    </xf>
    <xf numFmtId="0" fontId="38" fillId="8"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38" fillId="12" borderId="0" applyNumberFormat="0" applyBorder="0" applyAlignment="0" applyProtection="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44" fillId="9" borderId="0" applyNumberFormat="0" applyBorder="0" applyAlignment="0" applyProtection="0">
      <alignment vertical="center"/>
    </xf>
    <xf numFmtId="0" fontId="45" fillId="17" borderId="0" applyNumberFormat="0" applyBorder="0" applyAlignment="0" applyProtection="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43" fillId="33" borderId="0" applyNumberFormat="0" applyBorder="0" applyAlignment="0" applyProtection="0">
      <alignment vertical="center"/>
    </xf>
    <xf numFmtId="0" fontId="44" fillId="9" borderId="0" applyNumberFormat="0" applyBorder="0" applyAlignment="0" applyProtection="0">
      <alignment vertical="center"/>
    </xf>
    <xf numFmtId="0" fontId="38" fillId="12" borderId="0" applyNumberFormat="0" applyBorder="0" applyAlignment="0" applyProtection="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43" fillId="33" borderId="0" applyNumberFormat="0" applyBorder="0" applyAlignment="0" applyProtection="0">
      <alignment vertical="center"/>
    </xf>
    <xf numFmtId="0" fontId="38" fillId="8" borderId="0" applyNumberFormat="0" applyBorder="0" applyAlignment="0" applyProtection="0">
      <alignment vertical="center"/>
    </xf>
    <xf numFmtId="0" fontId="43" fillId="33"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43" fillId="33" borderId="0" applyNumberFormat="0" applyBorder="0" applyAlignment="0" applyProtection="0">
      <alignment vertical="center"/>
    </xf>
    <xf numFmtId="0" fontId="44" fillId="9" borderId="0" applyNumberFormat="0" applyBorder="0" applyAlignment="0" applyProtection="0">
      <alignment vertical="center"/>
    </xf>
    <xf numFmtId="0" fontId="38" fillId="25" borderId="0" applyNumberFormat="0" applyBorder="0" applyAlignment="0" applyProtection="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43" fillId="33" borderId="0" applyNumberFormat="0" applyBorder="0" applyAlignment="0" applyProtection="0">
      <alignment vertical="center"/>
    </xf>
    <xf numFmtId="0" fontId="38" fillId="8" borderId="0" applyNumberFormat="0" applyBorder="0" applyAlignment="0" applyProtection="0">
      <alignment vertical="center"/>
    </xf>
    <xf numFmtId="0" fontId="43" fillId="33" borderId="0" applyNumberFormat="0" applyBorder="0" applyAlignment="0" applyProtection="0">
      <alignment vertical="center"/>
    </xf>
    <xf numFmtId="0" fontId="38" fillId="25" borderId="0" applyNumberFormat="0" applyBorder="0" applyAlignment="0" applyProtection="0">
      <alignment vertical="center"/>
    </xf>
    <xf numFmtId="0" fontId="38" fillId="8" borderId="0" applyNumberFormat="0" applyBorder="0" applyAlignment="0" applyProtection="0">
      <alignment vertical="center"/>
    </xf>
    <xf numFmtId="0" fontId="45" fillId="8" borderId="0" applyNumberFormat="0" applyBorder="0" applyAlignment="0" applyProtection="0">
      <alignment vertical="center"/>
    </xf>
    <xf numFmtId="0" fontId="38" fillId="8" borderId="0" applyNumberFormat="0" applyBorder="0" applyAlignment="0" applyProtection="0">
      <alignment vertical="center"/>
    </xf>
    <xf numFmtId="0" fontId="43" fillId="12" borderId="0" applyNumberFormat="0" applyBorder="0" applyAlignment="0" applyProtection="0">
      <alignment vertical="center"/>
    </xf>
    <xf numFmtId="0" fontId="38" fillId="8" borderId="0" applyNumberFormat="0" applyBorder="0" applyAlignment="0" applyProtection="0">
      <alignment vertical="center"/>
    </xf>
    <xf numFmtId="0" fontId="43" fillId="33" borderId="0" applyNumberFormat="0" applyBorder="0" applyAlignment="0" applyProtection="0">
      <alignment vertical="center"/>
    </xf>
    <xf numFmtId="0" fontId="43" fillId="57" borderId="0" applyNumberFormat="0" applyBorder="0" applyAlignment="0" applyProtection="0">
      <alignment vertical="center"/>
    </xf>
    <xf numFmtId="0" fontId="38" fillId="8" borderId="0" applyNumberFormat="0" applyBorder="0" applyAlignment="0" applyProtection="0">
      <alignment vertical="center"/>
    </xf>
    <xf numFmtId="0" fontId="38" fillId="12" borderId="0" applyNumberFormat="0" applyBorder="0" applyAlignment="0" applyProtection="0">
      <alignment vertical="center"/>
    </xf>
    <xf numFmtId="0" fontId="38" fillId="8" borderId="0" applyNumberFormat="0" applyBorder="0" applyAlignment="0" applyProtection="0">
      <alignment vertical="center"/>
    </xf>
    <xf numFmtId="0" fontId="48" fillId="3" borderId="0" applyNumberFormat="0" applyBorder="0" applyAlignment="0" applyProtection="0">
      <alignment vertical="center"/>
    </xf>
    <xf numFmtId="0" fontId="64" fillId="0" borderId="17" applyNumberFormat="0" applyFill="0" applyAlignment="0" applyProtection="0">
      <alignment vertical="center"/>
    </xf>
    <xf numFmtId="0" fontId="45"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45" fillId="10" borderId="0" applyNumberFormat="0" applyBorder="0" applyAlignment="0" applyProtection="0">
      <alignment vertical="center"/>
    </xf>
    <xf numFmtId="0" fontId="38" fillId="8" borderId="0" applyNumberFormat="0" applyBorder="0" applyAlignment="0" applyProtection="0">
      <alignment vertical="center"/>
    </xf>
    <xf numFmtId="0" fontId="45" fillId="10" borderId="0" applyNumberFormat="0" applyBorder="0" applyAlignment="0" applyProtection="0">
      <alignment vertical="center"/>
    </xf>
    <xf numFmtId="0" fontId="38" fillId="8" borderId="0" applyNumberFormat="0" applyBorder="0" applyAlignment="0" applyProtection="0">
      <alignment vertical="center"/>
    </xf>
    <xf numFmtId="0" fontId="45" fillId="10" borderId="0" applyNumberFormat="0" applyBorder="0" applyAlignment="0" applyProtection="0">
      <alignment vertical="center"/>
    </xf>
    <xf numFmtId="0" fontId="43" fillId="11" borderId="0" applyNumberFormat="0" applyBorder="0" applyAlignment="0" applyProtection="0">
      <alignment vertical="center"/>
    </xf>
    <xf numFmtId="0" fontId="38" fillId="8" borderId="0" applyNumberFormat="0" applyBorder="0" applyAlignment="0" applyProtection="0">
      <alignment vertical="center"/>
    </xf>
    <xf numFmtId="0" fontId="43" fillId="33" borderId="0" applyNumberFormat="0" applyBorder="0" applyAlignment="0" applyProtection="0">
      <alignment vertical="center"/>
    </xf>
    <xf numFmtId="0" fontId="38" fillId="8" borderId="0" applyNumberFormat="0" applyBorder="0" applyAlignment="0" applyProtection="0">
      <alignment vertical="center"/>
    </xf>
    <xf numFmtId="0" fontId="38" fillId="25" borderId="0" applyNumberFormat="0" applyBorder="0" applyAlignment="0" applyProtection="0">
      <alignment vertical="center"/>
    </xf>
    <xf numFmtId="0" fontId="38" fillId="8" borderId="0" applyNumberFormat="0" applyBorder="0" applyAlignment="0" applyProtection="0">
      <alignment vertical="center"/>
    </xf>
    <xf numFmtId="0" fontId="45" fillId="10" borderId="0" applyNumberFormat="0" applyBorder="0" applyAlignment="0" applyProtection="0">
      <alignment vertical="center"/>
    </xf>
    <xf numFmtId="0" fontId="38" fillId="8" borderId="0" applyNumberFormat="0" applyBorder="0" applyAlignment="0" applyProtection="0">
      <alignment vertical="center"/>
    </xf>
    <xf numFmtId="0" fontId="45" fillId="25" borderId="0" applyNumberFormat="0" applyBorder="0" applyAlignment="0" applyProtection="0">
      <alignment vertical="center"/>
    </xf>
    <xf numFmtId="0" fontId="43" fillId="12" borderId="0" applyNumberFormat="0" applyBorder="0" applyAlignment="0" applyProtection="0">
      <alignment vertical="center"/>
    </xf>
    <xf numFmtId="0" fontId="38" fillId="8" borderId="0" applyNumberFormat="0" applyBorder="0" applyAlignment="0" applyProtection="0">
      <alignment vertical="center"/>
    </xf>
    <xf numFmtId="0" fontId="45" fillId="10"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45" fillId="5" borderId="0" applyNumberFormat="0" applyBorder="0" applyAlignment="0" applyProtection="0">
      <alignment vertical="center"/>
    </xf>
    <xf numFmtId="0" fontId="38" fillId="8" borderId="0" applyNumberFormat="0" applyBorder="0" applyAlignment="0" applyProtection="0">
      <alignment vertical="center"/>
    </xf>
    <xf numFmtId="0" fontId="43" fillId="33" borderId="0" applyNumberFormat="0" applyBorder="0" applyAlignment="0" applyProtection="0">
      <alignment vertical="center"/>
    </xf>
    <xf numFmtId="0" fontId="38" fillId="8" borderId="0" applyNumberFormat="0" applyBorder="0" applyAlignment="0" applyProtection="0">
      <alignment vertical="center"/>
    </xf>
    <xf numFmtId="0" fontId="44" fillId="8" borderId="0" applyNumberFormat="0" applyBorder="0" applyAlignment="0" applyProtection="0">
      <alignment vertical="center"/>
    </xf>
    <xf numFmtId="0" fontId="66" fillId="9" borderId="19" applyNumberFormat="0" applyAlignment="0" applyProtection="0">
      <alignment vertical="center"/>
    </xf>
    <xf numFmtId="0" fontId="14" fillId="14" borderId="0" applyNumberFormat="0" applyBorder="0" applyAlignment="0" applyProtection="0">
      <alignment vertical="center"/>
    </xf>
    <xf numFmtId="0" fontId="66" fillId="9" borderId="19" applyNumberFormat="0" applyAlignment="0" applyProtection="0">
      <alignment vertical="center"/>
    </xf>
    <xf numFmtId="0" fontId="14" fillId="5" borderId="0" applyNumberFormat="0" applyBorder="0" applyAlignment="0" applyProtection="0">
      <alignment vertical="center"/>
    </xf>
    <xf numFmtId="0" fontId="66" fillId="9" borderId="19" applyNumberFormat="0" applyAlignment="0" applyProtection="0">
      <alignment vertical="center"/>
    </xf>
    <xf numFmtId="0" fontId="14" fillId="19"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78" fillId="56"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3" fillId="33" borderId="0" applyNumberFormat="0" applyBorder="0" applyAlignment="0" applyProtection="0">
      <alignment vertical="center"/>
    </xf>
    <xf numFmtId="0" fontId="66" fillId="9" borderId="19" applyNumberFormat="0" applyAlignment="0" applyProtection="0">
      <alignment vertical="center"/>
    </xf>
    <xf numFmtId="0" fontId="14" fillId="8" borderId="0" applyNumberFormat="0" applyBorder="0" applyAlignment="0" applyProtection="0">
      <alignment vertical="center"/>
    </xf>
    <xf numFmtId="0" fontId="43" fillId="13" borderId="0" applyNumberFormat="0" applyBorder="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14" fillId="8" borderId="0" applyNumberFormat="0" applyBorder="0" applyAlignment="0" applyProtection="0">
      <alignment vertical="center"/>
    </xf>
    <xf numFmtId="0" fontId="0" fillId="0" borderId="0">
      <alignment vertical="center"/>
    </xf>
    <xf numFmtId="0" fontId="78" fillId="28" borderId="0" applyNumberFormat="0" applyBorder="0" applyAlignment="0" applyProtection="0">
      <alignment vertical="center"/>
    </xf>
    <xf numFmtId="0" fontId="66" fillId="9" borderId="19" applyNumberFormat="0" applyAlignment="0" applyProtection="0">
      <alignment vertical="center"/>
    </xf>
    <xf numFmtId="0" fontId="43" fillId="11" borderId="0" applyNumberFormat="0" applyBorder="0" applyAlignment="0" applyProtection="0">
      <alignment vertical="center"/>
    </xf>
    <xf numFmtId="0" fontId="14" fillId="8" borderId="0" applyNumberFormat="0" applyBorder="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0" fillId="0" borderId="0">
      <alignment vertical="center"/>
    </xf>
    <xf numFmtId="0" fontId="14" fillId="8" borderId="0" applyNumberFormat="0" applyBorder="0" applyAlignment="0" applyProtection="0">
      <alignment vertical="center"/>
    </xf>
    <xf numFmtId="0" fontId="51" fillId="0" borderId="12" applyNumberFormat="0" applyFill="0" applyAlignment="0" applyProtection="0">
      <alignment vertical="center"/>
    </xf>
    <xf numFmtId="0" fontId="66" fillId="9" borderId="19" applyNumberFormat="0" applyAlignment="0" applyProtection="0">
      <alignment vertical="center"/>
    </xf>
    <xf numFmtId="0" fontId="14" fillId="8"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14" fillId="8" borderId="0" applyNumberFormat="0" applyBorder="0" applyAlignment="0" applyProtection="0">
      <alignment vertical="center"/>
    </xf>
    <xf numFmtId="0" fontId="51" fillId="0" borderId="12" applyNumberFormat="0" applyFill="0" applyAlignment="0" applyProtection="0">
      <alignment vertical="center"/>
    </xf>
    <xf numFmtId="0" fontId="66" fillId="9" borderId="19" applyNumberFormat="0" applyAlignment="0" applyProtection="0">
      <alignment vertical="center"/>
    </xf>
    <xf numFmtId="0" fontId="14" fillId="8" borderId="0" applyNumberFormat="0" applyBorder="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82" fillId="0" borderId="24" applyNumberFormat="0" applyFill="0" applyAlignment="0" applyProtection="0">
      <alignment vertical="center"/>
    </xf>
    <xf numFmtId="0" fontId="45" fillId="15" borderId="0" applyNumberFormat="0" applyBorder="0" applyAlignment="0" applyProtection="0">
      <alignment vertical="center"/>
    </xf>
    <xf numFmtId="0" fontId="0" fillId="0" borderId="0">
      <alignment vertical="center"/>
    </xf>
    <xf numFmtId="0" fontId="0" fillId="0" borderId="0">
      <alignment vertical="center"/>
    </xf>
    <xf numFmtId="0" fontId="38" fillId="18" borderId="0" applyNumberFormat="0" applyBorder="0" applyAlignment="0" applyProtection="0">
      <alignment vertical="center"/>
    </xf>
    <xf numFmtId="0" fontId="82" fillId="0" borderId="24" applyNumberFormat="0" applyFill="0" applyAlignment="0" applyProtection="0">
      <alignment vertical="center"/>
    </xf>
    <xf numFmtId="0" fontId="45" fillId="15" borderId="0" applyNumberFormat="0" applyBorder="0" applyAlignment="0" applyProtection="0">
      <alignment vertical="center"/>
    </xf>
    <xf numFmtId="0" fontId="0" fillId="0" borderId="0">
      <alignment vertical="center"/>
    </xf>
    <xf numFmtId="0" fontId="0" fillId="0" borderId="0">
      <alignment vertical="center"/>
    </xf>
    <xf numFmtId="0" fontId="45" fillId="15" borderId="0" applyNumberFormat="0" applyBorder="0" applyAlignment="0" applyProtection="0">
      <alignment vertical="center"/>
    </xf>
    <xf numFmtId="0" fontId="0" fillId="0" borderId="0">
      <alignment vertical="center"/>
    </xf>
    <xf numFmtId="0" fontId="0" fillId="0" borderId="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0" fillId="0" borderId="0">
      <alignment vertical="center"/>
    </xf>
    <xf numFmtId="0" fontId="0" fillId="0" borderId="0">
      <alignment vertical="center"/>
    </xf>
    <xf numFmtId="0" fontId="38" fillId="11" borderId="0" applyNumberFormat="0" applyBorder="0" applyAlignment="0" applyProtection="0">
      <alignment vertical="center"/>
    </xf>
    <xf numFmtId="0" fontId="0" fillId="0" borderId="0">
      <alignment vertical="center"/>
    </xf>
    <xf numFmtId="0" fontId="51" fillId="0" borderId="12" applyNumberFormat="0" applyFill="0" applyAlignment="0" applyProtection="0">
      <alignment vertical="center"/>
    </xf>
    <xf numFmtId="0" fontId="45" fillId="15" borderId="0" applyNumberFormat="0" applyBorder="0" applyAlignment="0" applyProtection="0">
      <alignment vertical="center"/>
    </xf>
    <xf numFmtId="0" fontId="45" fillId="8" borderId="0" applyNumberFormat="0" applyBorder="0" applyAlignment="0" applyProtection="0">
      <alignment vertical="center"/>
    </xf>
    <xf numFmtId="0" fontId="0" fillId="0" borderId="0">
      <alignment vertical="center"/>
    </xf>
    <xf numFmtId="0" fontId="45" fillId="15" borderId="0" applyNumberFormat="0" applyBorder="0" applyAlignment="0" applyProtection="0">
      <alignment vertical="center"/>
    </xf>
    <xf numFmtId="0" fontId="38" fillId="12" borderId="0" applyNumberFormat="0" applyBorder="0" applyAlignment="0" applyProtection="0">
      <alignment vertical="center"/>
    </xf>
    <xf numFmtId="0" fontId="82" fillId="0" borderId="24" applyNumberFormat="0" applyFill="0" applyAlignment="0" applyProtection="0">
      <alignment vertical="center"/>
    </xf>
    <xf numFmtId="0" fontId="38" fillId="18" borderId="0" applyNumberFormat="0" applyBorder="0" applyAlignment="0" applyProtection="0">
      <alignment vertical="center"/>
    </xf>
    <xf numFmtId="0" fontId="45" fillId="15"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82" fillId="0" borderId="24" applyNumberFormat="0" applyFill="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38" fillId="18" borderId="0" applyNumberFormat="0" applyBorder="0" applyAlignment="0" applyProtection="0">
      <alignment vertical="center"/>
    </xf>
    <xf numFmtId="0" fontId="43" fillId="42" borderId="0" applyNumberFormat="0" applyBorder="0" applyAlignment="0" applyProtection="0">
      <alignment vertical="center"/>
    </xf>
    <xf numFmtId="0" fontId="82" fillId="0" borderId="24" applyNumberFormat="0" applyFill="0" applyAlignment="0" applyProtection="0">
      <alignment vertical="center"/>
    </xf>
    <xf numFmtId="0" fontId="45" fillId="15" borderId="0" applyNumberFormat="0" applyBorder="0" applyAlignment="0" applyProtection="0">
      <alignment vertical="center"/>
    </xf>
    <xf numFmtId="0" fontId="0" fillId="0" borderId="0">
      <alignment vertical="center"/>
    </xf>
    <xf numFmtId="0" fontId="82" fillId="0" borderId="24" applyNumberFormat="0" applyFill="0" applyAlignment="0" applyProtection="0">
      <alignment vertical="center"/>
    </xf>
    <xf numFmtId="0" fontId="45" fillId="15" borderId="0" applyNumberFormat="0" applyBorder="0" applyAlignment="0" applyProtection="0">
      <alignment vertical="center"/>
    </xf>
    <xf numFmtId="0" fontId="0" fillId="0" borderId="0">
      <alignment vertical="center"/>
    </xf>
    <xf numFmtId="0" fontId="45" fillId="15"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5" fillId="8" borderId="0" applyNumberFormat="0" applyBorder="0" applyAlignment="0" applyProtection="0">
      <alignment vertical="center"/>
    </xf>
    <xf numFmtId="0" fontId="82" fillId="0" borderId="24" applyNumberFormat="0" applyFill="0" applyAlignment="0" applyProtection="0">
      <alignment vertical="center"/>
    </xf>
    <xf numFmtId="0" fontId="48" fillId="3" borderId="0" applyNumberFormat="0" applyBorder="0" applyAlignment="0" applyProtection="0">
      <alignment vertical="center"/>
    </xf>
    <xf numFmtId="0" fontId="45" fillId="15" borderId="0" applyNumberFormat="0" applyBorder="0" applyAlignment="0" applyProtection="0">
      <alignment vertical="center"/>
    </xf>
    <xf numFmtId="0" fontId="0" fillId="0" borderId="0">
      <alignment vertical="center"/>
    </xf>
    <xf numFmtId="0" fontId="45" fillId="15"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82" fillId="0" borderId="24" applyNumberFormat="0" applyFill="0" applyAlignment="0" applyProtection="0">
      <alignment vertical="center"/>
    </xf>
    <xf numFmtId="0" fontId="45" fillId="15" borderId="0" applyNumberFormat="0" applyBorder="0" applyAlignment="0" applyProtection="0">
      <alignment vertical="center"/>
    </xf>
    <xf numFmtId="0" fontId="82" fillId="0" borderId="24" applyNumberFormat="0" applyFill="0" applyAlignment="0" applyProtection="0">
      <alignment vertical="center"/>
    </xf>
    <xf numFmtId="0" fontId="45" fillId="15" borderId="0" applyNumberFormat="0" applyBorder="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38" fillId="18" borderId="0" applyNumberFormat="0" applyBorder="0" applyAlignment="0" applyProtection="0">
      <alignment vertical="center"/>
    </xf>
    <xf numFmtId="0" fontId="44" fillId="9" borderId="0" applyNumberFormat="0" applyBorder="0" applyAlignment="0" applyProtection="0">
      <alignment vertical="center"/>
    </xf>
    <xf numFmtId="0" fontId="82" fillId="0" borderId="24" applyNumberFormat="0" applyFill="0" applyAlignment="0" applyProtection="0">
      <alignment vertical="center"/>
    </xf>
    <xf numFmtId="0" fontId="0" fillId="0" borderId="0">
      <alignment vertical="center"/>
    </xf>
    <xf numFmtId="0" fontId="45" fillId="15"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44" fillId="9" borderId="0" applyNumberFormat="0" applyBorder="0" applyAlignment="0" applyProtection="0">
      <alignment vertical="center"/>
    </xf>
    <xf numFmtId="0" fontId="82" fillId="0" borderId="24" applyNumberFormat="0" applyFill="0" applyAlignment="0" applyProtection="0">
      <alignment vertical="center"/>
    </xf>
    <xf numFmtId="0" fontId="45" fillId="15"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45" fillId="15" borderId="0" applyNumberFormat="0" applyBorder="0" applyAlignment="0" applyProtection="0">
      <alignment vertical="center"/>
    </xf>
    <xf numFmtId="0" fontId="38" fillId="25" borderId="0" applyNumberFormat="0" applyBorder="0" applyAlignment="0" applyProtection="0">
      <alignment vertical="center"/>
    </xf>
    <xf numFmtId="0" fontId="43" fillId="23" borderId="0" applyNumberFormat="0" applyBorder="0" applyAlignment="0" applyProtection="0">
      <alignment vertical="center"/>
    </xf>
    <xf numFmtId="0" fontId="0" fillId="0" borderId="0">
      <alignment vertical="center"/>
    </xf>
    <xf numFmtId="0" fontId="45" fillId="15" borderId="0" applyNumberFormat="0" applyBorder="0" applyAlignment="0" applyProtection="0">
      <alignment vertical="center"/>
    </xf>
    <xf numFmtId="0" fontId="43" fillId="22" borderId="0" applyNumberFormat="0" applyBorder="0" applyAlignment="0" applyProtection="0">
      <alignment vertical="center"/>
    </xf>
    <xf numFmtId="0" fontId="44" fillId="9" borderId="0" applyNumberFormat="0" applyBorder="0" applyAlignment="0" applyProtection="0">
      <alignment vertical="center"/>
    </xf>
    <xf numFmtId="0" fontId="0" fillId="0" borderId="0">
      <alignment vertical="center"/>
    </xf>
    <xf numFmtId="0" fontId="0" fillId="0" borderId="0">
      <alignment vertical="center"/>
    </xf>
    <xf numFmtId="0" fontId="45" fillId="15" borderId="0" applyNumberFormat="0" applyBorder="0" applyAlignment="0" applyProtection="0">
      <alignment vertical="center"/>
    </xf>
    <xf numFmtId="0" fontId="44" fillId="9" borderId="0" applyNumberFormat="0" applyBorder="0" applyAlignment="0" applyProtection="0">
      <alignment vertical="center"/>
    </xf>
    <xf numFmtId="0" fontId="45" fillId="8"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44" fillId="11" borderId="0" applyNumberFormat="0" applyBorder="0" applyAlignment="0" applyProtection="0">
      <alignment vertical="center"/>
    </xf>
    <xf numFmtId="0" fontId="14" fillId="18" borderId="0" applyNumberFormat="0" applyBorder="0" applyAlignment="0" applyProtection="0">
      <alignment vertical="center"/>
    </xf>
    <xf numFmtId="0" fontId="45" fillId="8"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5" fillId="8"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8" fillId="3" borderId="0" applyNumberFormat="0" applyBorder="0" applyAlignment="0" applyProtection="0">
      <alignment vertical="center"/>
    </xf>
    <xf numFmtId="0" fontId="45" fillId="8" borderId="0" applyNumberFormat="0" applyBorder="0" applyAlignment="0" applyProtection="0">
      <alignment vertical="center"/>
    </xf>
    <xf numFmtId="0" fontId="44" fillId="11" borderId="0" applyNumberFormat="0" applyBorder="0" applyAlignment="0" applyProtection="0">
      <alignment vertical="center"/>
    </xf>
    <xf numFmtId="0" fontId="45" fillId="8"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5" fillId="8" borderId="0" applyNumberFormat="0" applyBorder="0" applyAlignment="0" applyProtection="0">
      <alignment vertical="center"/>
    </xf>
    <xf numFmtId="0" fontId="38" fillId="11"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5" fillId="8"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8" fillId="3" borderId="0" applyNumberFormat="0" applyBorder="0" applyAlignment="0" applyProtection="0">
      <alignment vertical="center"/>
    </xf>
    <xf numFmtId="0" fontId="45" fillId="8"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78" fillId="11" borderId="0" applyNumberFormat="0" applyBorder="0" applyAlignment="0" applyProtection="0">
      <alignment vertical="center"/>
    </xf>
    <xf numFmtId="0" fontId="45" fillId="8" borderId="0" applyNumberFormat="0" applyBorder="0" applyAlignment="0" applyProtection="0">
      <alignment vertical="center"/>
    </xf>
    <xf numFmtId="0" fontId="43" fillId="12" borderId="0" applyNumberFormat="0" applyBorder="0" applyAlignment="0" applyProtection="0">
      <alignment vertical="center"/>
    </xf>
    <xf numFmtId="0" fontId="45" fillId="8" borderId="0" applyNumberFormat="0" applyBorder="0" applyAlignment="0" applyProtection="0">
      <alignment vertical="center"/>
    </xf>
    <xf numFmtId="0" fontId="38" fillId="18" borderId="0" applyNumberFormat="0" applyBorder="0" applyAlignment="0" applyProtection="0">
      <alignment vertical="center"/>
    </xf>
    <xf numFmtId="0" fontId="43" fillId="42"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3" fillId="22"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3" fillId="13" borderId="0" applyNumberFormat="0" applyBorder="0" applyAlignment="0" applyProtection="0">
      <alignment vertical="center"/>
    </xf>
    <xf numFmtId="0" fontId="45" fillId="8" borderId="0" applyNumberFormat="0" applyBorder="0" applyAlignment="0" applyProtection="0">
      <alignment vertical="center"/>
    </xf>
    <xf numFmtId="0" fontId="43" fillId="13"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3" fillId="13"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3" fillId="33" borderId="0" applyNumberFormat="0" applyBorder="0" applyAlignment="0" applyProtection="0">
      <alignment vertical="center"/>
    </xf>
    <xf numFmtId="0" fontId="66" fillId="9" borderId="19" applyNumberFormat="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3" fillId="13"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5" fillId="8" borderId="0" applyNumberFormat="0" applyBorder="0" applyAlignment="0" applyProtection="0">
      <alignment vertical="center"/>
    </xf>
    <xf numFmtId="0" fontId="43" fillId="42" borderId="0" applyNumberFormat="0" applyBorder="0" applyAlignment="0" applyProtection="0">
      <alignment vertical="center"/>
    </xf>
    <xf numFmtId="0" fontId="78" fillId="12" borderId="0" applyNumberFormat="0" applyBorder="0" applyAlignment="0" applyProtection="0">
      <alignment vertical="center"/>
    </xf>
    <xf numFmtId="0" fontId="44" fillId="9"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4" fillId="9"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3" fillId="22" borderId="0" applyNumberFormat="0" applyBorder="0" applyAlignment="0" applyProtection="0">
      <alignment vertical="center"/>
    </xf>
    <xf numFmtId="0" fontId="44" fillId="9"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3" fillId="22" borderId="0" applyNumberFormat="0" applyBorder="0" applyAlignment="0" applyProtection="0">
      <alignment vertical="center"/>
    </xf>
    <xf numFmtId="0" fontId="68" fillId="0" borderId="0" applyNumberFormat="0" applyFill="0" applyBorder="0" applyAlignment="0" applyProtection="0">
      <alignment vertical="center"/>
    </xf>
    <xf numFmtId="0" fontId="44" fillId="9" borderId="0" applyNumberFormat="0" applyBorder="0" applyAlignment="0" applyProtection="0">
      <alignment vertical="center"/>
    </xf>
    <xf numFmtId="0" fontId="88" fillId="3"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3" fillId="22" borderId="0" applyNumberFormat="0" applyBorder="0" applyAlignment="0" applyProtection="0">
      <alignment vertical="center"/>
    </xf>
    <xf numFmtId="0" fontId="44" fillId="9" borderId="0" applyNumberFormat="0" applyBorder="0" applyAlignment="0" applyProtection="0">
      <alignment vertical="center"/>
    </xf>
    <xf numFmtId="0" fontId="88" fillId="3"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3" fillId="22"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38" fillId="25" borderId="0" applyNumberFormat="0" applyBorder="0" applyAlignment="0" applyProtection="0">
      <alignment vertical="center"/>
    </xf>
    <xf numFmtId="0" fontId="44" fillId="9"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38" fillId="25" borderId="0" applyNumberFormat="0" applyBorder="0" applyAlignment="0" applyProtection="0">
      <alignment vertical="center"/>
    </xf>
    <xf numFmtId="0" fontId="43" fillId="22" borderId="0" applyNumberFormat="0" applyBorder="0" applyAlignment="0" applyProtection="0">
      <alignment vertical="center"/>
    </xf>
    <xf numFmtId="0" fontId="43" fillId="33" borderId="0" applyNumberFormat="0" applyBorder="0" applyAlignment="0" applyProtection="0">
      <alignment vertical="center"/>
    </xf>
    <xf numFmtId="0" fontId="44" fillId="9" borderId="0" applyNumberFormat="0" applyBorder="0" applyAlignment="0" applyProtection="0">
      <alignment vertical="center"/>
    </xf>
    <xf numFmtId="0" fontId="45" fillId="8" borderId="0" applyNumberFormat="0" applyBorder="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38" fillId="25" borderId="0" applyNumberFormat="0" applyBorder="0" applyAlignment="0" applyProtection="0">
      <alignment vertical="center"/>
    </xf>
    <xf numFmtId="0" fontId="43" fillId="22"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38" fillId="25" borderId="0" applyNumberFormat="0" applyBorder="0" applyAlignment="0" applyProtection="0">
      <alignment vertical="center"/>
    </xf>
    <xf numFmtId="0" fontId="44" fillId="9"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38" fillId="25" borderId="0" applyNumberFormat="0" applyBorder="0" applyAlignment="0" applyProtection="0">
      <alignment vertical="center"/>
    </xf>
    <xf numFmtId="0" fontId="43" fillId="22"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3" fillId="42" borderId="0" applyNumberFormat="0" applyBorder="0" applyAlignment="0" applyProtection="0">
      <alignment vertical="center"/>
    </xf>
    <xf numFmtId="0" fontId="45" fillId="10" borderId="0" applyNumberFormat="0" applyBorder="0" applyAlignment="0" applyProtection="0">
      <alignment vertical="center"/>
    </xf>
    <xf numFmtId="0" fontId="44" fillId="23" borderId="0" applyNumberFormat="0" applyBorder="0" applyAlignment="0" applyProtection="0">
      <alignment vertical="center"/>
    </xf>
    <xf numFmtId="0" fontId="14" fillId="11" borderId="0" applyNumberFormat="0" applyBorder="0" applyAlignment="0" applyProtection="0">
      <alignment vertical="center"/>
    </xf>
    <xf numFmtId="0" fontId="45" fillId="10"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8" fillId="3" borderId="0" applyNumberFormat="0" applyBorder="0" applyAlignment="0" applyProtection="0">
      <alignment vertical="center"/>
    </xf>
    <xf numFmtId="0" fontId="43" fillId="42" borderId="0" applyNumberFormat="0" applyBorder="0" applyAlignment="0" applyProtection="0">
      <alignment vertical="center"/>
    </xf>
    <xf numFmtId="0" fontId="44" fillId="24"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43" fillId="28" borderId="0" applyNumberFormat="0" applyBorder="0" applyAlignment="0" applyProtection="0">
      <alignment vertical="center"/>
    </xf>
    <xf numFmtId="0" fontId="38" fillId="18"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43" fillId="28" borderId="0" applyNumberFormat="0" applyBorder="0" applyAlignment="0" applyProtection="0">
      <alignment vertical="center"/>
    </xf>
    <xf numFmtId="0" fontId="45" fillId="10"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8" fillId="3" borderId="0" applyNumberFormat="0" applyBorder="0" applyAlignment="0" applyProtection="0">
      <alignment vertical="center"/>
    </xf>
    <xf numFmtId="0" fontId="78" fillId="12" borderId="0" applyNumberFormat="0" applyBorder="0" applyAlignment="0" applyProtection="0">
      <alignment vertical="center"/>
    </xf>
    <xf numFmtId="0" fontId="44" fillId="9" borderId="0" applyNumberFormat="0" applyBorder="0" applyAlignment="0" applyProtection="0">
      <alignment vertical="center"/>
    </xf>
    <xf numFmtId="0" fontId="44" fillId="10"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78" fillId="12" borderId="0" applyNumberFormat="0" applyBorder="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45" fillId="25" borderId="0" applyNumberFormat="0" applyBorder="0" applyAlignment="0" applyProtection="0">
      <alignment vertical="center"/>
    </xf>
    <xf numFmtId="0" fontId="45" fillId="10" borderId="0" applyNumberFormat="0" applyBorder="0" applyAlignment="0" applyProtection="0">
      <alignment vertical="center"/>
    </xf>
    <xf numFmtId="0" fontId="45" fillId="25"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52" fillId="14" borderId="0" applyNumberFormat="0" applyBorder="0" applyAlignment="0" applyProtection="0">
      <alignment vertical="center"/>
    </xf>
    <xf numFmtId="0" fontId="45" fillId="25" borderId="0" applyNumberFormat="0" applyBorder="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38" fillId="25" borderId="0" applyNumberFormat="0" applyBorder="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38" fillId="25" borderId="0" applyNumberFormat="0" applyBorder="0" applyAlignment="0" applyProtection="0">
      <alignment vertical="center"/>
    </xf>
    <xf numFmtId="0" fontId="45" fillId="10" borderId="0" applyNumberFormat="0" applyBorder="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38" fillId="25" borderId="0" applyNumberFormat="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38" fillId="25" borderId="0" applyNumberFormat="0" applyBorder="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38" fillId="25" borderId="0" applyNumberFormat="0" applyBorder="0" applyAlignment="0" applyProtection="0">
      <alignment vertical="center"/>
    </xf>
    <xf numFmtId="0" fontId="44" fillId="13" borderId="0" applyNumberFormat="0" applyBorder="0" applyAlignment="0" applyProtection="0">
      <alignment vertical="center"/>
    </xf>
    <xf numFmtId="0" fontId="38" fillId="11" borderId="0" applyNumberFormat="0" applyBorder="0" applyAlignment="0" applyProtection="0">
      <alignment vertical="center"/>
    </xf>
    <xf numFmtId="0" fontId="45" fillId="10" borderId="0" applyNumberFormat="0" applyBorder="0" applyAlignment="0" applyProtection="0">
      <alignment vertical="center"/>
    </xf>
    <xf numFmtId="0" fontId="43" fillId="28" borderId="0" applyNumberFormat="0" applyBorder="0" applyAlignment="0" applyProtection="0">
      <alignment vertical="center"/>
    </xf>
    <xf numFmtId="0" fontId="52" fillId="14" borderId="0" applyNumberFormat="0" applyBorder="0" applyAlignment="0" applyProtection="0">
      <alignment vertical="center"/>
    </xf>
    <xf numFmtId="0" fontId="45" fillId="10" borderId="0" applyNumberFormat="0" applyBorder="0" applyAlignment="0" applyProtection="0">
      <alignment vertical="center"/>
    </xf>
    <xf numFmtId="0" fontId="0" fillId="0" borderId="0">
      <alignment vertical="center"/>
    </xf>
    <xf numFmtId="0" fontId="0" fillId="0" borderId="0">
      <alignment vertical="center"/>
    </xf>
    <xf numFmtId="0" fontId="45" fillId="15" borderId="0" applyNumberFormat="0" applyBorder="0" applyAlignment="0" applyProtection="0">
      <alignment vertical="center"/>
    </xf>
    <xf numFmtId="0" fontId="43" fillId="42" borderId="0" applyNumberFormat="0" applyBorder="0" applyAlignment="0" applyProtection="0">
      <alignment vertical="center"/>
    </xf>
    <xf numFmtId="0" fontId="44" fillId="10" borderId="0" applyNumberFormat="0" applyBorder="0" applyAlignment="0" applyProtection="0">
      <alignment vertical="center"/>
    </xf>
    <xf numFmtId="0" fontId="14" fillId="12" borderId="0" applyNumberFormat="0" applyBorder="0" applyAlignment="0" applyProtection="0">
      <alignment vertical="center"/>
    </xf>
    <xf numFmtId="0" fontId="45" fillId="15" borderId="0" applyNumberFormat="0" applyBorder="0" applyAlignment="0" applyProtection="0">
      <alignment vertical="center"/>
    </xf>
    <xf numFmtId="0" fontId="44" fillId="10" borderId="0" applyNumberFormat="0" applyBorder="0" applyAlignment="0" applyProtection="0">
      <alignment vertical="center"/>
    </xf>
    <xf numFmtId="0" fontId="38" fillId="18" borderId="0" applyNumberFormat="0" applyBorder="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38" fillId="5" borderId="0" applyNumberFormat="0" applyBorder="0" applyAlignment="0" applyProtection="0">
      <alignment vertical="center"/>
    </xf>
    <xf numFmtId="0" fontId="45" fillId="17" borderId="0" applyNumberFormat="0" applyBorder="0" applyAlignment="0" applyProtection="0">
      <alignment vertical="center"/>
    </xf>
    <xf numFmtId="0" fontId="45" fillId="15" borderId="0" applyNumberFormat="0" applyBorder="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38" fillId="5" borderId="0" applyNumberFormat="0" applyBorder="0" applyAlignment="0" applyProtection="0">
      <alignment vertical="center"/>
    </xf>
    <xf numFmtId="0" fontId="45" fillId="17" borderId="0" applyNumberFormat="0" applyBorder="0" applyAlignment="0" applyProtection="0">
      <alignment vertical="center"/>
    </xf>
    <xf numFmtId="0" fontId="45" fillId="15" borderId="0" applyNumberFormat="0" applyBorder="0" applyAlignment="0" applyProtection="0">
      <alignment vertical="center"/>
    </xf>
    <xf numFmtId="0" fontId="0" fillId="0" borderId="0">
      <alignment vertical="center"/>
    </xf>
    <xf numFmtId="0" fontId="51" fillId="0" borderId="12" applyNumberFormat="0" applyFill="0" applyAlignment="0" applyProtection="0">
      <alignment vertical="center"/>
    </xf>
    <xf numFmtId="0" fontId="38" fillId="5" borderId="0" applyNumberFormat="0" applyBorder="0" applyAlignment="0" applyProtection="0">
      <alignment vertical="center"/>
    </xf>
    <xf numFmtId="0" fontId="45" fillId="17" borderId="0" applyNumberFormat="0" applyBorder="0" applyAlignment="0" applyProtection="0">
      <alignment vertical="center"/>
    </xf>
    <xf numFmtId="0" fontId="45" fillId="15" borderId="0" applyNumberFormat="0" applyBorder="0" applyAlignment="0" applyProtection="0">
      <alignment vertical="center"/>
    </xf>
    <xf numFmtId="0" fontId="38" fillId="12" borderId="0" applyNumberFormat="0" applyBorder="0" applyAlignment="0" applyProtection="0">
      <alignment vertical="center"/>
    </xf>
    <xf numFmtId="0" fontId="64" fillId="0" borderId="17" applyNumberFormat="0" applyFill="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64" fillId="0" borderId="17" applyNumberFormat="0" applyFill="0" applyAlignment="0" applyProtection="0">
      <alignment vertical="center"/>
    </xf>
    <xf numFmtId="0" fontId="45" fillId="15"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64" fillId="0" borderId="17" applyNumberFormat="0" applyFill="0" applyAlignment="0" applyProtection="0">
      <alignment vertical="center"/>
    </xf>
    <xf numFmtId="0" fontId="38" fillId="12" borderId="0" applyNumberFormat="0" applyBorder="0" applyAlignment="0" applyProtection="0">
      <alignment vertical="center"/>
    </xf>
    <xf numFmtId="0" fontId="14" fillId="12" borderId="0" applyNumberFormat="0" applyBorder="0" applyAlignment="0" applyProtection="0">
      <alignment vertical="center"/>
    </xf>
    <xf numFmtId="0" fontId="38" fillId="25" borderId="0" applyNumberFormat="0" applyBorder="0" applyAlignment="0" applyProtection="0">
      <alignment vertical="center"/>
    </xf>
    <xf numFmtId="0" fontId="45" fillId="15" borderId="0" applyNumberFormat="0" applyBorder="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38" fillId="25" borderId="0" applyNumberFormat="0" applyBorder="0" applyAlignment="0" applyProtection="0">
      <alignment vertical="center"/>
    </xf>
    <xf numFmtId="0" fontId="45" fillId="15" borderId="0" applyNumberFormat="0" applyBorder="0" applyAlignment="0" applyProtection="0">
      <alignment vertical="center"/>
    </xf>
    <xf numFmtId="0" fontId="45" fillId="15"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45" fillId="15" borderId="0" applyNumberFormat="0" applyBorder="0" applyAlignment="0" applyProtection="0">
      <alignment vertical="center"/>
    </xf>
    <xf numFmtId="0" fontId="44" fillId="10" borderId="0" applyNumberFormat="0" applyBorder="0" applyAlignment="0" applyProtection="0">
      <alignment vertical="center"/>
    </xf>
    <xf numFmtId="0" fontId="38" fillId="18" borderId="0" applyNumberFormat="0" applyBorder="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45" fillId="17" borderId="0" applyNumberFormat="0" applyBorder="0" applyAlignment="0" applyProtection="0">
      <alignment vertical="center"/>
    </xf>
    <xf numFmtId="0" fontId="14" fillId="12" borderId="0" applyNumberFormat="0" applyBorder="0" applyAlignment="0" applyProtection="0">
      <alignment vertical="center"/>
    </xf>
    <xf numFmtId="0" fontId="45" fillId="15" borderId="0" applyNumberFormat="0" applyBorder="0" applyAlignment="0" applyProtection="0">
      <alignment vertical="center"/>
    </xf>
    <xf numFmtId="0" fontId="68" fillId="0" borderId="0" applyNumberFormat="0" applyFill="0" applyBorder="0" applyAlignment="0" applyProtection="0">
      <alignment vertical="center"/>
    </xf>
    <xf numFmtId="0" fontId="45" fillId="15"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78" fillId="12" borderId="0" applyNumberFormat="0" applyBorder="0" applyAlignment="0" applyProtection="0">
      <alignment vertical="center"/>
    </xf>
    <xf numFmtId="0" fontId="38" fillId="18" borderId="0" applyNumberFormat="0" applyBorder="0" applyAlignment="0" applyProtection="0">
      <alignment vertical="center"/>
    </xf>
    <xf numFmtId="0" fontId="68" fillId="0" borderId="0" applyNumberFormat="0" applyFill="0" applyBorder="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43" fillId="13"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43" fillId="33"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64" fillId="0" borderId="17" applyNumberFormat="0" applyFill="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43" fillId="22"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5" fillId="15"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44" fillId="11" borderId="0" applyNumberFormat="0" applyBorder="0" applyAlignment="0" applyProtection="0">
      <alignment vertical="center"/>
    </xf>
    <xf numFmtId="0" fontId="64" fillId="0" borderId="17" applyNumberFormat="0" applyFill="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38" fillId="25"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45" fillId="15" borderId="0" applyNumberFormat="0" applyBorder="0" applyAlignment="0" applyProtection="0">
      <alignment vertical="center"/>
    </xf>
    <xf numFmtId="0" fontId="38" fillId="12" borderId="0" applyNumberFormat="0" applyBorder="0" applyAlignment="0" applyProtection="0">
      <alignment vertical="center"/>
    </xf>
    <xf numFmtId="0" fontId="45" fillId="15"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52" fillId="14" borderId="0" applyNumberFormat="0" applyBorder="0" applyAlignment="0" applyProtection="0">
      <alignment vertical="center"/>
    </xf>
    <xf numFmtId="0" fontId="45" fillId="15" borderId="0" applyNumberFormat="0" applyBorder="0" applyAlignment="0" applyProtection="0">
      <alignment vertical="center"/>
    </xf>
    <xf numFmtId="0" fontId="45" fillId="17" borderId="0" applyNumberFormat="0" applyBorder="0" applyAlignment="0" applyProtection="0">
      <alignment vertical="center"/>
    </xf>
    <xf numFmtId="0" fontId="44" fillId="10" borderId="0" applyNumberFormat="0" applyBorder="0" applyAlignment="0" applyProtection="0">
      <alignment vertical="center"/>
    </xf>
    <xf numFmtId="0" fontId="45" fillId="17" borderId="0" applyNumberFormat="0" applyBorder="0" applyAlignment="0" applyProtection="0">
      <alignment vertical="center"/>
    </xf>
    <xf numFmtId="0" fontId="44" fillId="10" borderId="0" applyNumberFormat="0" applyBorder="0" applyAlignment="0" applyProtection="0">
      <alignment vertical="center"/>
    </xf>
    <xf numFmtId="0" fontId="14" fillId="5" borderId="0" applyNumberFormat="0" applyBorder="0" applyAlignment="0" applyProtection="0">
      <alignment vertical="center"/>
    </xf>
    <xf numFmtId="0" fontId="45" fillId="17" borderId="0" applyNumberFormat="0" applyBorder="0" applyAlignment="0" applyProtection="0">
      <alignment vertical="center"/>
    </xf>
    <xf numFmtId="0" fontId="38" fillId="12" borderId="0" applyNumberFormat="0" applyBorder="0" applyAlignment="0" applyProtection="0">
      <alignment vertical="center"/>
    </xf>
    <xf numFmtId="0" fontId="45" fillId="17" borderId="0" applyNumberFormat="0" applyBorder="0" applyAlignment="0" applyProtection="0">
      <alignment vertical="center"/>
    </xf>
    <xf numFmtId="0" fontId="38" fillId="12" borderId="0" applyNumberFormat="0" applyBorder="0" applyAlignment="0" applyProtection="0">
      <alignment vertical="center"/>
    </xf>
    <xf numFmtId="0" fontId="45" fillId="17" borderId="0" applyNumberFormat="0" applyBorder="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64" fillId="0" borderId="17" applyNumberFormat="0" applyFill="0" applyAlignment="0" applyProtection="0">
      <alignment vertical="center"/>
    </xf>
    <xf numFmtId="0" fontId="45" fillId="17"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5" fillId="17" borderId="0" applyNumberFormat="0" applyBorder="0" applyAlignment="0" applyProtection="0">
      <alignment vertical="center"/>
    </xf>
    <xf numFmtId="0" fontId="38" fillId="5" borderId="0" applyNumberFormat="0" applyBorder="0" applyAlignment="0" applyProtection="0">
      <alignment vertical="center"/>
    </xf>
    <xf numFmtId="0" fontId="45" fillId="17" borderId="0" applyNumberFormat="0" applyBorder="0" applyAlignment="0" applyProtection="0">
      <alignment vertical="center"/>
    </xf>
    <xf numFmtId="0" fontId="14" fillId="11" borderId="0" applyNumberFormat="0" applyBorder="0" applyAlignment="0" applyProtection="0">
      <alignment vertical="center"/>
    </xf>
    <xf numFmtId="0" fontId="38" fillId="18" borderId="0" applyNumberFormat="0" applyBorder="0" applyAlignment="0" applyProtection="0">
      <alignment vertical="center"/>
    </xf>
    <xf numFmtId="0" fontId="44" fillId="23" borderId="0" applyNumberFormat="0" applyBorder="0" applyAlignment="0" applyProtection="0">
      <alignment vertical="center"/>
    </xf>
    <xf numFmtId="0" fontId="14" fillId="11" borderId="0" applyNumberFormat="0" applyBorder="0" applyAlignment="0" applyProtection="0">
      <alignment vertical="center"/>
    </xf>
    <xf numFmtId="0" fontId="38" fillId="18" borderId="0" applyNumberFormat="0" applyBorder="0" applyAlignment="0" applyProtection="0">
      <alignment vertical="center"/>
    </xf>
    <xf numFmtId="0" fontId="45" fillId="17" borderId="0" applyNumberFormat="0" applyBorder="0" applyAlignment="0" applyProtection="0">
      <alignment vertical="center"/>
    </xf>
    <xf numFmtId="0" fontId="43" fillId="42" borderId="0" applyNumberFormat="0" applyBorder="0" applyAlignment="0" applyProtection="0">
      <alignment vertical="center"/>
    </xf>
    <xf numFmtId="0" fontId="38" fillId="5" borderId="0" applyNumberFormat="0" applyBorder="0" applyAlignment="0" applyProtection="0">
      <alignment vertical="center"/>
    </xf>
    <xf numFmtId="0" fontId="45" fillId="17" borderId="0" applyNumberFormat="0" applyBorder="0" applyAlignment="0" applyProtection="0">
      <alignment vertical="center"/>
    </xf>
    <xf numFmtId="0" fontId="68" fillId="0" borderId="20" applyNumberFormat="0" applyFill="0" applyAlignment="0" applyProtection="0">
      <alignment vertical="center"/>
    </xf>
    <xf numFmtId="0" fontId="38" fillId="11" borderId="0" applyNumberFormat="0" applyBorder="0" applyAlignment="0" applyProtection="0">
      <alignment vertical="center"/>
    </xf>
    <xf numFmtId="0" fontId="38" fillId="18" borderId="0" applyNumberFormat="0" applyBorder="0" applyAlignment="0" applyProtection="0">
      <alignment vertical="center"/>
    </xf>
    <xf numFmtId="0" fontId="68" fillId="0" borderId="0" applyNumberFormat="0" applyFill="0" applyBorder="0" applyAlignment="0" applyProtection="0">
      <alignment vertical="center"/>
    </xf>
    <xf numFmtId="0" fontId="45" fillId="17"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68" fillId="0" borderId="0" applyNumberFormat="0" applyFill="0" applyBorder="0" applyAlignment="0" applyProtection="0">
      <alignment vertical="center"/>
    </xf>
    <xf numFmtId="0" fontId="38" fillId="5" borderId="0" applyNumberFormat="0" applyBorder="0" applyAlignment="0" applyProtection="0">
      <alignment vertical="center"/>
    </xf>
    <xf numFmtId="0" fontId="45" fillId="17" borderId="0" applyNumberFormat="0" applyBorder="0" applyAlignment="0" applyProtection="0">
      <alignment vertical="center"/>
    </xf>
    <xf numFmtId="0" fontId="38" fillId="5" borderId="0" applyNumberFormat="0" applyBorder="0" applyAlignment="0" applyProtection="0">
      <alignment vertical="center"/>
    </xf>
    <xf numFmtId="0" fontId="45" fillId="17" borderId="0" applyNumberFormat="0" applyBorder="0" applyAlignment="0" applyProtection="0">
      <alignment vertical="center"/>
    </xf>
    <xf numFmtId="0" fontId="51" fillId="0" borderId="12" applyNumberFormat="0" applyFill="0" applyAlignment="0" applyProtection="0">
      <alignment vertical="center"/>
    </xf>
    <xf numFmtId="0" fontId="38" fillId="5" borderId="0" applyNumberFormat="0" applyBorder="0" applyAlignment="0" applyProtection="0">
      <alignment vertical="center"/>
    </xf>
    <xf numFmtId="0" fontId="45" fillId="17" borderId="0" applyNumberFormat="0" applyBorder="0" applyAlignment="0" applyProtection="0">
      <alignment vertical="center"/>
    </xf>
    <xf numFmtId="0" fontId="43" fillId="33" borderId="0" applyNumberFormat="0" applyBorder="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38" fillId="5" borderId="0" applyNumberFormat="0" applyBorder="0" applyAlignment="0" applyProtection="0">
      <alignment vertical="center"/>
    </xf>
    <xf numFmtId="0" fontId="45" fillId="17" borderId="0" applyNumberFormat="0" applyBorder="0" applyAlignment="0" applyProtection="0">
      <alignment vertical="center"/>
    </xf>
    <xf numFmtId="0" fontId="43" fillId="33" borderId="0" applyNumberFormat="0" applyBorder="0" applyAlignment="0" applyProtection="0">
      <alignment vertical="center"/>
    </xf>
    <xf numFmtId="0" fontId="38" fillId="5" borderId="0" applyNumberFormat="0" applyBorder="0" applyAlignment="0" applyProtection="0">
      <alignment vertical="center"/>
    </xf>
    <xf numFmtId="0" fontId="45" fillId="17" borderId="0" applyNumberFormat="0" applyBorder="0" applyAlignment="0" applyProtection="0">
      <alignment vertical="center"/>
    </xf>
    <xf numFmtId="0" fontId="51" fillId="0" borderId="12" applyNumberFormat="0" applyFill="0" applyAlignment="0" applyProtection="0">
      <alignment vertical="center"/>
    </xf>
    <xf numFmtId="0" fontId="68" fillId="0" borderId="20" applyNumberFormat="0" applyFill="0" applyAlignment="0" applyProtection="0">
      <alignment vertical="center"/>
    </xf>
    <xf numFmtId="0" fontId="38" fillId="5" borderId="0" applyNumberFormat="0" applyBorder="0" applyAlignment="0" applyProtection="0">
      <alignment vertical="center"/>
    </xf>
    <xf numFmtId="0" fontId="45" fillId="17" borderId="0" applyNumberFormat="0" applyBorder="0" applyAlignment="0" applyProtection="0">
      <alignment vertical="center"/>
    </xf>
    <xf numFmtId="0" fontId="43" fillId="11" borderId="0" applyNumberFormat="0" applyBorder="0" applyAlignment="0" applyProtection="0">
      <alignment vertical="center"/>
    </xf>
    <xf numFmtId="0" fontId="68" fillId="0" borderId="20" applyNumberFormat="0" applyFill="0" applyAlignment="0" applyProtection="0">
      <alignment vertical="center"/>
    </xf>
    <xf numFmtId="0" fontId="86" fillId="0" borderId="23" applyNumberFormat="0" applyFill="0" applyAlignment="0" applyProtection="0">
      <alignment vertical="center"/>
    </xf>
    <xf numFmtId="0" fontId="38" fillId="11" borderId="0" applyNumberFormat="0" applyBorder="0" applyAlignment="0" applyProtection="0">
      <alignment vertical="center"/>
    </xf>
    <xf numFmtId="0" fontId="45" fillId="17" borderId="0" applyNumberFormat="0" applyBorder="0" applyAlignment="0" applyProtection="0">
      <alignment vertical="center"/>
    </xf>
    <xf numFmtId="0" fontId="51" fillId="0" borderId="12" applyNumberFormat="0" applyFill="0" applyAlignment="0" applyProtection="0">
      <alignment vertical="center"/>
    </xf>
    <xf numFmtId="0" fontId="38" fillId="5" borderId="0" applyNumberFormat="0" applyBorder="0" applyAlignment="0" applyProtection="0">
      <alignment vertical="center"/>
    </xf>
    <xf numFmtId="0" fontId="45" fillId="17" borderId="0" applyNumberFormat="0" applyBorder="0" applyAlignment="0" applyProtection="0">
      <alignment vertical="center"/>
    </xf>
    <xf numFmtId="0" fontId="44" fillId="11" borderId="0" applyNumberFormat="0" applyBorder="0" applyAlignment="0" applyProtection="0">
      <alignment vertical="center"/>
    </xf>
    <xf numFmtId="0" fontId="68" fillId="0" borderId="20" applyNumberFormat="0" applyFill="0" applyAlignment="0" applyProtection="0">
      <alignment vertical="center"/>
    </xf>
    <xf numFmtId="0" fontId="51" fillId="0" borderId="12" applyNumberFormat="0" applyFill="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45" fillId="17"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45" fillId="17"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52" fillId="14" borderId="0" applyNumberFormat="0" applyBorder="0" applyAlignment="0" applyProtection="0">
      <alignment vertical="center"/>
    </xf>
    <xf numFmtId="0" fontId="68" fillId="0" borderId="0" applyNumberFormat="0" applyFill="0" applyBorder="0" applyAlignment="0" applyProtection="0">
      <alignment vertical="center"/>
    </xf>
    <xf numFmtId="0" fontId="45" fillId="17" borderId="0" applyNumberFormat="0" applyBorder="0" applyAlignment="0" applyProtection="0">
      <alignment vertical="center"/>
    </xf>
    <xf numFmtId="0" fontId="45" fillId="8" borderId="0" applyNumberFormat="0" applyBorder="0" applyAlignment="0" applyProtection="0">
      <alignment vertical="center"/>
    </xf>
    <xf numFmtId="0" fontId="44" fillId="10" borderId="0" applyNumberFormat="0" applyBorder="0" applyAlignment="0" applyProtection="0">
      <alignment vertical="center"/>
    </xf>
    <xf numFmtId="0" fontId="45" fillId="8"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45" fillId="8" borderId="0" applyNumberFormat="0" applyBorder="0" applyAlignment="0" applyProtection="0">
      <alignment vertical="center"/>
    </xf>
    <xf numFmtId="0" fontId="43" fillId="13"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38" fillId="18" borderId="0" applyNumberFormat="0" applyBorder="0" applyAlignment="0" applyProtection="0">
      <alignment vertical="center"/>
    </xf>
    <xf numFmtId="0" fontId="68" fillId="0" borderId="0" applyNumberFormat="0" applyFill="0" applyBorder="0" applyAlignment="0" applyProtection="0">
      <alignment vertical="center"/>
    </xf>
    <xf numFmtId="0" fontId="45" fillId="8"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3" fillId="22"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38" fillId="12"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45" fillId="8" borderId="0" applyNumberFormat="0" applyBorder="0" applyAlignment="0" applyProtection="0">
      <alignment vertical="center"/>
    </xf>
    <xf numFmtId="0" fontId="43" fillId="22"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43" fillId="22" borderId="0" applyNumberFormat="0" applyBorder="0" applyAlignment="0" applyProtection="0">
      <alignment vertical="center"/>
    </xf>
    <xf numFmtId="0" fontId="45" fillId="8" borderId="0" applyNumberFormat="0" applyBorder="0" applyAlignment="0" applyProtection="0">
      <alignment vertical="center"/>
    </xf>
    <xf numFmtId="0" fontId="43" fillId="22"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68" fillId="0" borderId="0" applyNumberFormat="0" applyFill="0" applyBorder="0" applyAlignment="0" applyProtection="0">
      <alignment vertical="center"/>
    </xf>
    <xf numFmtId="0" fontId="44" fillId="11" borderId="0" applyNumberFormat="0" applyBorder="0" applyAlignment="0" applyProtection="0">
      <alignment vertical="center"/>
    </xf>
    <xf numFmtId="0" fontId="68" fillId="0" borderId="0" applyNumberFormat="0" applyFill="0" applyBorder="0" applyAlignment="0" applyProtection="0">
      <alignment vertical="center"/>
    </xf>
    <xf numFmtId="0" fontId="45" fillId="8"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45" fillId="8" borderId="0" applyNumberFormat="0" applyBorder="0" applyAlignment="0" applyProtection="0">
      <alignment vertical="center"/>
    </xf>
    <xf numFmtId="0" fontId="52" fillId="14" borderId="0" applyNumberFormat="0" applyBorder="0" applyAlignment="0" applyProtection="0">
      <alignment vertical="center"/>
    </xf>
    <xf numFmtId="0" fontId="45" fillId="8"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4" fillId="22" borderId="0" applyNumberFormat="0" applyBorder="0" applyAlignment="0" applyProtection="0">
      <alignment vertical="center"/>
    </xf>
    <xf numFmtId="0" fontId="38" fillId="18" borderId="0" applyNumberFormat="0" applyBorder="0" applyAlignment="0" applyProtection="0">
      <alignment vertical="center"/>
    </xf>
    <xf numFmtId="0" fontId="44" fillId="22" borderId="0" applyNumberFormat="0" applyBorder="0" applyAlignment="0" applyProtection="0">
      <alignment vertical="center"/>
    </xf>
    <xf numFmtId="0" fontId="38" fillId="18"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14" fillId="18" borderId="0" applyNumberFormat="0" applyBorder="0" applyAlignment="0" applyProtection="0">
      <alignment vertical="center"/>
    </xf>
    <xf numFmtId="0" fontId="88" fillId="3" borderId="0" applyNumberFormat="0" applyBorder="0" applyAlignment="0" applyProtection="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43" fillId="22" borderId="0" applyNumberFormat="0" applyBorder="0" applyAlignment="0" applyProtection="0">
      <alignment vertical="center"/>
    </xf>
    <xf numFmtId="0" fontId="44" fillId="22" borderId="0" applyNumberFormat="0" applyBorder="0" applyAlignment="0" applyProtection="0">
      <alignment vertical="center"/>
    </xf>
    <xf numFmtId="0" fontId="14" fillId="18" borderId="0" applyNumberFormat="0" applyBorder="0" applyAlignment="0" applyProtection="0">
      <alignment vertical="center"/>
    </xf>
    <xf numFmtId="0" fontId="44" fillId="22" borderId="0" applyNumberFormat="0" applyBorder="0" applyAlignment="0" applyProtection="0">
      <alignment vertical="center"/>
    </xf>
    <xf numFmtId="0" fontId="45" fillId="5" borderId="0" applyNumberFormat="0" applyBorder="0" applyAlignment="0" applyProtection="0">
      <alignment vertical="center"/>
    </xf>
    <xf numFmtId="0" fontId="43" fillId="12" borderId="0" applyNumberFormat="0" applyBorder="0" applyAlignment="0" applyProtection="0">
      <alignment vertical="center"/>
    </xf>
    <xf numFmtId="0" fontId="14" fillId="18"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68" fillId="0" borderId="20" applyNumberFormat="0" applyFill="0" applyAlignment="0" applyProtection="0">
      <alignment vertical="center"/>
    </xf>
    <xf numFmtId="0" fontId="38" fillId="18"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68" fillId="0" borderId="20" applyNumberFormat="0" applyFill="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5" fillId="18" borderId="0" applyNumberFormat="0" applyBorder="0" applyAlignment="0" applyProtection="0">
      <alignment vertical="center"/>
    </xf>
    <xf numFmtId="0" fontId="43" fillId="13" borderId="0" applyNumberFormat="0" applyBorder="0" applyAlignment="0" applyProtection="0">
      <alignment vertical="center"/>
    </xf>
    <xf numFmtId="0" fontId="38" fillId="18" borderId="0" applyNumberFormat="0" applyBorder="0" applyAlignment="0" applyProtection="0">
      <alignment vertical="center"/>
    </xf>
    <xf numFmtId="0" fontId="43" fillId="13" borderId="0" applyNumberFormat="0" applyBorder="0" applyAlignment="0" applyProtection="0">
      <alignment vertical="center"/>
    </xf>
    <xf numFmtId="0" fontId="38" fillId="18" borderId="0" applyNumberFormat="0" applyBorder="0" applyAlignment="0" applyProtection="0">
      <alignment vertical="center"/>
    </xf>
    <xf numFmtId="0" fontId="43" fillId="13" borderId="0" applyNumberFormat="0" applyBorder="0" applyAlignment="0" applyProtection="0">
      <alignment vertical="center"/>
    </xf>
    <xf numFmtId="0" fontId="38" fillId="18" borderId="0" applyNumberFormat="0" applyBorder="0" applyAlignment="0" applyProtection="0">
      <alignment vertical="center"/>
    </xf>
    <xf numFmtId="0" fontId="43" fillId="13" borderId="0" applyNumberFormat="0" applyBorder="0" applyAlignment="0" applyProtection="0">
      <alignment vertical="center"/>
    </xf>
    <xf numFmtId="0" fontId="38" fillId="18"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38" fillId="18" borderId="0" applyNumberFormat="0" applyBorder="0" applyAlignment="0" applyProtection="0">
      <alignment vertical="center"/>
    </xf>
    <xf numFmtId="0" fontId="38" fillId="12" borderId="0" applyNumberFormat="0" applyBorder="0" applyAlignment="0" applyProtection="0">
      <alignment vertical="center"/>
    </xf>
    <xf numFmtId="0" fontId="38" fillId="18" borderId="0" applyNumberFormat="0" applyBorder="0" applyAlignment="0" applyProtection="0">
      <alignment vertical="center"/>
    </xf>
    <xf numFmtId="0" fontId="43" fillId="13" borderId="0" applyNumberFormat="0" applyBorder="0" applyAlignment="0" applyProtection="0">
      <alignment vertical="center"/>
    </xf>
    <xf numFmtId="0" fontId="38" fillId="18" borderId="0" applyNumberFormat="0" applyBorder="0" applyAlignment="0" applyProtection="0">
      <alignment vertical="center"/>
    </xf>
    <xf numFmtId="0" fontId="43" fillId="13" borderId="0" applyNumberFormat="0" applyBorder="0" applyAlignment="0" applyProtection="0">
      <alignment vertical="center"/>
    </xf>
    <xf numFmtId="0" fontId="38" fillId="18" borderId="0" applyNumberFormat="0" applyBorder="0" applyAlignment="0" applyProtection="0">
      <alignment vertical="center"/>
    </xf>
    <xf numFmtId="0" fontId="43" fillId="13" borderId="0" applyNumberFormat="0" applyBorder="0" applyAlignment="0" applyProtection="0">
      <alignment vertical="center"/>
    </xf>
    <xf numFmtId="0" fontId="38" fillId="18" borderId="0" applyNumberFormat="0" applyBorder="0" applyAlignment="0" applyProtection="0">
      <alignment vertical="center"/>
    </xf>
    <xf numFmtId="0" fontId="43" fillId="11" borderId="0" applyNumberFormat="0" applyBorder="0" applyAlignment="0" applyProtection="0">
      <alignment vertical="center"/>
    </xf>
    <xf numFmtId="0" fontId="38" fillId="18" borderId="0" applyNumberFormat="0" applyBorder="0" applyAlignment="0" applyProtection="0">
      <alignment vertical="center"/>
    </xf>
    <xf numFmtId="0" fontId="45" fillId="25" borderId="0" applyNumberFormat="0" applyBorder="0" applyAlignment="0" applyProtection="0">
      <alignment vertical="center"/>
    </xf>
    <xf numFmtId="0" fontId="43" fillId="22" borderId="0" applyNumberFormat="0" applyBorder="0" applyAlignment="0" applyProtection="0">
      <alignment vertical="center"/>
    </xf>
    <xf numFmtId="0" fontId="38" fillId="18" borderId="0" applyNumberFormat="0" applyBorder="0" applyAlignment="0" applyProtection="0">
      <alignment vertical="center"/>
    </xf>
    <xf numFmtId="0" fontId="43" fillId="22" borderId="0" applyNumberFormat="0" applyBorder="0" applyAlignment="0" applyProtection="0">
      <alignment vertical="center"/>
    </xf>
    <xf numFmtId="0" fontId="68" fillId="0" borderId="20" applyNumberFormat="0" applyFill="0" applyAlignment="0" applyProtection="0">
      <alignment vertical="center"/>
    </xf>
    <xf numFmtId="0" fontId="38" fillId="18" borderId="0" applyNumberFormat="0" applyBorder="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38" fillId="18" borderId="0" applyNumberFormat="0" applyBorder="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38" fillId="18" borderId="0" applyNumberFormat="0" applyBorder="0" applyAlignment="0" applyProtection="0">
      <alignment vertical="center"/>
    </xf>
    <xf numFmtId="0" fontId="43" fillId="22" borderId="0" applyNumberFormat="0" applyBorder="0" applyAlignment="0" applyProtection="0">
      <alignment vertical="center"/>
    </xf>
    <xf numFmtId="0" fontId="68" fillId="0" borderId="20" applyNumberFormat="0" applyFill="0" applyAlignment="0" applyProtection="0">
      <alignment vertical="center"/>
    </xf>
    <xf numFmtId="0" fontId="88" fillId="3" borderId="0" applyNumberFormat="0" applyBorder="0" applyAlignment="0" applyProtection="0">
      <alignment vertical="center"/>
    </xf>
    <xf numFmtId="0" fontId="38" fillId="18" borderId="0" applyNumberFormat="0" applyBorder="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38" fillId="18" borderId="0" applyNumberFormat="0" applyBorder="0" applyAlignment="0" applyProtection="0">
      <alignment vertical="center"/>
    </xf>
    <xf numFmtId="0" fontId="43" fillId="22" borderId="0" applyNumberFormat="0" applyBorder="0" applyAlignment="0" applyProtection="0">
      <alignment vertical="center"/>
    </xf>
    <xf numFmtId="0" fontId="38" fillId="18" borderId="0" applyNumberFormat="0" applyBorder="0" applyAlignment="0" applyProtection="0">
      <alignment vertical="center"/>
    </xf>
    <xf numFmtId="0" fontId="43" fillId="22"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3" fillId="42" borderId="0" applyNumberFormat="0" applyBorder="0" applyAlignment="0" applyProtection="0">
      <alignment vertical="center"/>
    </xf>
    <xf numFmtId="0" fontId="38" fillId="18" borderId="0" applyNumberFormat="0" applyBorder="0" applyAlignment="0" applyProtection="0">
      <alignment vertical="center"/>
    </xf>
    <xf numFmtId="0" fontId="43" fillId="42" borderId="0" applyNumberFormat="0" applyBorder="0" applyAlignment="0" applyProtection="0">
      <alignment vertical="center"/>
    </xf>
    <xf numFmtId="0" fontId="43" fillId="13" borderId="0" applyNumberFormat="0" applyBorder="0" applyAlignment="0" applyProtection="0">
      <alignment vertical="center"/>
    </xf>
    <xf numFmtId="0" fontId="48" fillId="3" borderId="0" applyNumberFormat="0" applyBorder="0" applyAlignment="0" applyProtection="0">
      <alignment vertical="center"/>
    </xf>
    <xf numFmtId="0" fontId="43" fillId="42"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3" fillId="42" borderId="0" applyNumberFormat="0" applyBorder="0" applyAlignment="0" applyProtection="0">
      <alignment vertical="center"/>
    </xf>
    <xf numFmtId="0" fontId="44" fillId="9"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43" fillId="42" borderId="0" applyNumberFormat="0" applyBorder="0" applyAlignment="0" applyProtection="0">
      <alignment vertical="center"/>
    </xf>
    <xf numFmtId="0" fontId="38" fillId="18" borderId="0" applyNumberFormat="0" applyBorder="0" applyAlignment="0" applyProtection="0">
      <alignment vertical="center"/>
    </xf>
    <xf numFmtId="0" fontId="43" fillId="42" borderId="0" applyNumberFormat="0" applyBorder="0" applyAlignment="0" applyProtection="0">
      <alignment vertical="center"/>
    </xf>
    <xf numFmtId="0" fontId="38" fillId="18" borderId="0" applyNumberFormat="0" applyBorder="0" applyAlignment="0" applyProtection="0">
      <alignment vertical="center"/>
    </xf>
    <xf numFmtId="0" fontId="43" fillId="42" borderId="0" applyNumberFormat="0" applyBorder="0" applyAlignment="0" applyProtection="0">
      <alignment vertical="center"/>
    </xf>
    <xf numFmtId="0" fontId="48" fillId="3" borderId="0" applyNumberFormat="0" applyBorder="0" applyAlignment="0" applyProtection="0">
      <alignment vertical="center"/>
    </xf>
    <xf numFmtId="0" fontId="43" fillId="42" borderId="0" applyNumberFormat="0" applyBorder="0" applyAlignment="0" applyProtection="0">
      <alignment vertical="center"/>
    </xf>
    <xf numFmtId="0" fontId="38" fillId="18" borderId="0" applyNumberFormat="0" applyBorder="0" applyAlignment="0" applyProtection="0">
      <alignment vertical="center"/>
    </xf>
    <xf numFmtId="0" fontId="43" fillId="11" borderId="0" applyNumberFormat="0" applyBorder="0" applyAlignment="0" applyProtection="0">
      <alignment vertical="center"/>
    </xf>
    <xf numFmtId="0" fontId="48" fillId="3" borderId="0" applyNumberFormat="0" applyBorder="0" applyAlignment="0" applyProtection="0">
      <alignment vertical="center"/>
    </xf>
    <xf numFmtId="0" fontId="43" fillId="42"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25" borderId="0" applyNumberFormat="0" applyBorder="0" applyAlignment="0" applyProtection="0">
      <alignment vertical="center"/>
    </xf>
    <xf numFmtId="0" fontId="44" fillId="9" borderId="0" applyNumberFormat="0" applyBorder="0" applyAlignment="0" applyProtection="0">
      <alignment vertical="center"/>
    </xf>
    <xf numFmtId="0" fontId="38" fillId="18" borderId="0" applyNumberFormat="0" applyBorder="0" applyAlignment="0" applyProtection="0">
      <alignment vertical="center"/>
    </xf>
    <xf numFmtId="0" fontId="38" fillId="25" borderId="0" applyNumberFormat="0" applyBorder="0" applyAlignment="0" applyProtection="0">
      <alignment vertical="center"/>
    </xf>
    <xf numFmtId="0" fontId="43" fillId="42" borderId="0" applyNumberFormat="0" applyBorder="0" applyAlignment="0" applyProtection="0">
      <alignment vertical="center"/>
    </xf>
    <xf numFmtId="0" fontId="38" fillId="18" borderId="0" applyNumberFormat="0" applyBorder="0" applyAlignment="0" applyProtection="0">
      <alignment vertical="center"/>
    </xf>
    <xf numFmtId="0" fontId="38" fillId="25" borderId="0" applyNumberFormat="0" applyBorder="0" applyAlignment="0" applyProtection="0">
      <alignment vertical="center"/>
    </xf>
    <xf numFmtId="0" fontId="43" fillId="42" borderId="0" applyNumberFormat="0" applyBorder="0" applyAlignment="0" applyProtection="0">
      <alignment vertical="center"/>
    </xf>
    <xf numFmtId="0" fontId="38" fillId="18" borderId="0" applyNumberFormat="0" applyBorder="0" applyAlignment="0" applyProtection="0">
      <alignment vertical="center"/>
    </xf>
    <xf numFmtId="0" fontId="38" fillId="25" borderId="0" applyNumberFormat="0" applyBorder="0" applyAlignment="0" applyProtection="0">
      <alignment vertical="center"/>
    </xf>
    <xf numFmtId="0" fontId="38" fillId="18" borderId="0" applyNumberFormat="0" applyBorder="0" applyAlignment="0" applyProtection="0">
      <alignment vertical="center"/>
    </xf>
    <xf numFmtId="0" fontId="38" fillId="25" borderId="0" applyNumberFormat="0" applyBorder="0" applyAlignment="0" applyProtection="0">
      <alignment vertical="center"/>
    </xf>
    <xf numFmtId="0" fontId="43" fillId="42" borderId="0" applyNumberFormat="0" applyBorder="0" applyAlignment="0" applyProtection="0">
      <alignment vertical="center"/>
    </xf>
    <xf numFmtId="0" fontId="38" fillId="18" borderId="0" applyNumberFormat="0" applyBorder="0" applyAlignment="0" applyProtection="0">
      <alignment vertical="center"/>
    </xf>
    <xf numFmtId="0" fontId="38" fillId="25" borderId="0" applyNumberFormat="0" applyBorder="0" applyAlignment="0" applyProtection="0">
      <alignment vertical="center"/>
    </xf>
    <xf numFmtId="0" fontId="38" fillId="18" borderId="0" applyNumberFormat="0" applyBorder="0" applyAlignment="0" applyProtection="0">
      <alignment vertical="center"/>
    </xf>
    <xf numFmtId="0" fontId="52" fillId="14" borderId="0" applyNumberFormat="0" applyBorder="0" applyAlignment="0" applyProtection="0">
      <alignment vertical="center"/>
    </xf>
    <xf numFmtId="0" fontId="38" fillId="18" borderId="0" applyNumberFormat="0" applyBorder="0" applyAlignment="0" applyProtection="0">
      <alignment vertical="center"/>
    </xf>
    <xf numFmtId="0" fontId="38" fillId="25"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3" fillId="11" borderId="0" applyNumberFormat="0" applyBorder="0" applyAlignment="0" applyProtection="0">
      <alignment vertical="center"/>
    </xf>
    <xf numFmtId="0" fontId="38" fillId="12" borderId="0" applyNumberFormat="0" applyBorder="0" applyAlignment="0" applyProtection="0">
      <alignment vertical="center"/>
    </xf>
    <xf numFmtId="0" fontId="14" fillId="18"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12" borderId="0" applyNumberFormat="0" applyBorder="0" applyAlignment="0" applyProtection="0">
      <alignment vertical="center"/>
    </xf>
    <xf numFmtId="0" fontId="14" fillId="18" borderId="0" applyNumberFormat="0" applyBorder="0" applyAlignment="0" applyProtection="0">
      <alignment vertical="center"/>
    </xf>
    <xf numFmtId="0" fontId="43" fillId="13" borderId="0" applyNumberFormat="0" applyBorder="0" applyAlignment="0" applyProtection="0">
      <alignment vertical="center"/>
    </xf>
    <xf numFmtId="0" fontId="82" fillId="0" borderId="24" applyNumberFormat="0" applyFill="0" applyAlignment="0" applyProtection="0">
      <alignment vertical="center"/>
    </xf>
    <xf numFmtId="0" fontId="38" fillId="18" borderId="0" applyNumberFormat="0" applyBorder="0" applyAlignment="0" applyProtection="0">
      <alignment vertical="center"/>
    </xf>
    <xf numFmtId="0" fontId="78" fillId="28"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48" fillId="3" borderId="0" applyNumberFormat="0" applyBorder="0" applyAlignment="0" applyProtection="0">
      <alignment vertical="center"/>
    </xf>
    <xf numFmtId="0" fontId="82" fillId="0" borderId="24" applyNumberFormat="0" applyFill="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38" fillId="18" borderId="0" applyNumberFormat="0" applyBorder="0" applyAlignment="0" applyProtection="0">
      <alignment vertical="center"/>
    </xf>
    <xf numFmtId="0" fontId="44" fillId="9" borderId="0" applyNumberFormat="0" applyBorder="0" applyAlignment="0" applyProtection="0">
      <alignment vertical="center"/>
    </xf>
    <xf numFmtId="0" fontId="38" fillId="5" borderId="0" applyNumberFormat="0" applyBorder="0" applyAlignment="0" applyProtection="0">
      <alignment vertical="center"/>
    </xf>
    <xf numFmtId="0" fontId="14" fillId="18" borderId="0" applyNumberFormat="0" applyBorder="0" applyAlignment="0" applyProtection="0">
      <alignment vertical="center"/>
    </xf>
    <xf numFmtId="0" fontId="52" fillId="14" borderId="0" applyNumberFormat="0" applyBorder="0" applyAlignment="0" applyProtection="0">
      <alignment vertical="center"/>
    </xf>
    <xf numFmtId="0" fontId="38" fillId="18"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43" fillId="22"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25" borderId="0" applyNumberFormat="0" applyBorder="0" applyAlignment="0" applyProtection="0">
      <alignment vertical="center"/>
    </xf>
    <xf numFmtId="0" fontId="52" fillId="14"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0" fillId="0" borderId="0">
      <alignment vertical="center"/>
    </xf>
    <xf numFmtId="0" fontId="38" fillId="18"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14" fillId="12"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3" fillId="11" borderId="0" applyNumberFormat="0" applyBorder="0" applyAlignment="0" applyProtection="0">
      <alignment vertical="center"/>
    </xf>
    <xf numFmtId="0" fontId="60" fillId="3" borderId="0" applyNumberFormat="0" applyBorder="0" applyAlignment="0" applyProtection="0">
      <alignment vertical="center"/>
    </xf>
    <xf numFmtId="0" fontId="38" fillId="18" borderId="0" applyNumberFormat="0" applyBorder="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60" fillId="3" borderId="0" applyNumberFormat="0" applyBorder="0" applyAlignment="0" applyProtection="0">
      <alignment vertical="center"/>
    </xf>
    <xf numFmtId="0" fontId="38" fillId="18" borderId="0" applyNumberFormat="0" applyBorder="0" applyAlignment="0" applyProtection="0">
      <alignment vertical="center"/>
    </xf>
    <xf numFmtId="0" fontId="52" fillId="14"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0" fillId="0" borderId="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52" fillId="14" borderId="0" applyNumberFormat="0" applyBorder="0" applyAlignment="0" applyProtection="0">
      <alignment vertical="center"/>
    </xf>
    <xf numFmtId="0" fontId="38" fillId="18"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14" fillId="5" borderId="0" applyNumberFormat="0" applyBorder="0" applyAlignment="0" applyProtection="0">
      <alignment vertical="center"/>
    </xf>
    <xf numFmtId="0" fontId="43" fillId="11" borderId="0" applyNumberFormat="0" applyBorder="0" applyAlignment="0" applyProtection="0">
      <alignment vertical="center"/>
    </xf>
    <xf numFmtId="0" fontId="67" fillId="14"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0" fillId="0" borderId="0">
      <alignment vertical="center"/>
    </xf>
    <xf numFmtId="0" fontId="38" fillId="18" borderId="0" applyNumberFormat="0" applyBorder="0" applyAlignment="0" applyProtection="0">
      <alignment vertical="center"/>
    </xf>
    <xf numFmtId="0" fontId="45"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3" fillId="11" borderId="0" applyNumberFormat="0" applyBorder="0" applyAlignment="0" applyProtection="0">
      <alignment vertical="center"/>
    </xf>
    <xf numFmtId="0" fontId="52" fillId="14"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5" fillId="18" borderId="0" applyNumberFormat="0" applyBorder="0" applyAlignment="0" applyProtection="0">
      <alignment vertical="center"/>
    </xf>
    <xf numFmtId="0" fontId="44" fillId="10" borderId="0" applyNumberFormat="0" applyBorder="0" applyAlignment="0" applyProtection="0">
      <alignment vertical="center"/>
    </xf>
    <xf numFmtId="0" fontId="38" fillId="18" borderId="0" applyNumberFormat="0" applyBorder="0" applyAlignment="0" applyProtection="0">
      <alignment vertical="center"/>
    </xf>
    <xf numFmtId="0" fontId="48" fillId="3" borderId="0" applyNumberFormat="0" applyBorder="0" applyAlignment="0" applyProtection="0">
      <alignment vertical="center"/>
    </xf>
    <xf numFmtId="0" fontId="38" fillId="5" borderId="0" applyNumberFormat="0" applyBorder="0" applyAlignment="0" applyProtection="0">
      <alignment vertical="center"/>
    </xf>
    <xf numFmtId="0" fontId="14" fillId="5" borderId="0" applyNumberFormat="0" applyBorder="0" applyAlignment="0" applyProtection="0">
      <alignment vertical="center"/>
    </xf>
    <xf numFmtId="0" fontId="44" fillId="10"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8" fillId="3" borderId="0" applyNumberFormat="0" applyBorder="0" applyAlignment="0" applyProtection="0">
      <alignment vertical="center"/>
    </xf>
    <xf numFmtId="0" fontId="43" fillId="12"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44" fillId="23" borderId="0" applyNumberFormat="0" applyBorder="0" applyAlignment="0" applyProtection="0">
      <alignment vertical="center"/>
    </xf>
    <xf numFmtId="0" fontId="14" fillId="11" borderId="0" applyNumberFormat="0" applyBorder="0" applyAlignment="0" applyProtection="0">
      <alignment vertical="center"/>
    </xf>
    <xf numFmtId="0" fontId="44" fillId="24" borderId="0" applyNumberFormat="0" applyBorder="0" applyAlignment="0" applyProtection="0">
      <alignment vertical="center"/>
    </xf>
    <xf numFmtId="0" fontId="38" fillId="11" borderId="0" applyNumberFormat="0" applyBorder="0" applyAlignment="0" applyProtection="0">
      <alignment vertical="center"/>
    </xf>
    <xf numFmtId="0" fontId="44" fillId="24" borderId="0" applyNumberFormat="0" applyBorder="0" applyAlignment="0" applyProtection="0">
      <alignment vertical="center"/>
    </xf>
    <xf numFmtId="0" fontId="38" fillId="11" borderId="0" applyNumberFormat="0" applyBorder="0" applyAlignment="0" applyProtection="0">
      <alignment vertical="center"/>
    </xf>
    <xf numFmtId="0" fontId="43" fillId="22" borderId="0" applyNumberFormat="0" applyBorder="0" applyAlignment="0" applyProtection="0">
      <alignment vertical="center"/>
    </xf>
    <xf numFmtId="0" fontId="38" fillId="11" borderId="0" applyNumberFormat="0" applyBorder="0" applyAlignment="0" applyProtection="0">
      <alignment vertical="center"/>
    </xf>
    <xf numFmtId="0" fontId="43" fillId="22" borderId="0" applyNumberFormat="0" applyBorder="0" applyAlignment="0" applyProtection="0">
      <alignment vertical="center"/>
    </xf>
    <xf numFmtId="0" fontId="38" fillId="11" borderId="0" applyNumberFormat="0" applyBorder="0" applyAlignment="0" applyProtection="0">
      <alignment vertical="center"/>
    </xf>
    <xf numFmtId="0" fontId="54" fillId="0" borderId="0" applyNumberFormat="0" applyFill="0" applyBorder="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44" fillId="10" borderId="0" applyNumberFormat="0" applyBorder="0" applyAlignment="0" applyProtection="0">
      <alignment vertical="center"/>
    </xf>
    <xf numFmtId="0" fontId="43" fillId="12" borderId="0" applyNumberFormat="0" applyBorder="0" applyAlignment="0" applyProtection="0">
      <alignment vertical="center"/>
    </xf>
    <xf numFmtId="0" fontId="38" fillId="11"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48" fillId="3" borderId="0" applyNumberFormat="0" applyBorder="0" applyAlignment="0" applyProtection="0">
      <alignment vertical="center"/>
    </xf>
    <xf numFmtId="0" fontId="51" fillId="0" borderId="12" applyNumberFormat="0" applyFill="0" applyAlignment="0" applyProtection="0">
      <alignment vertical="center"/>
    </xf>
    <xf numFmtId="0" fontId="38" fillId="5" borderId="0" applyNumberFormat="0" applyBorder="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43" fillId="42" borderId="0" applyNumberFormat="0" applyBorder="0" applyAlignment="0" applyProtection="0">
      <alignment vertical="center"/>
    </xf>
    <xf numFmtId="0" fontId="0" fillId="0" borderId="0">
      <alignment vertical="center"/>
    </xf>
    <xf numFmtId="0" fontId="44" fillId="13" borderId="0" applyNumberFormat="0" applyBorder="0" applyAlignment="0" applyProtection="0">
      <alignment vertical="center"/>
    </xf>
    <xf numFmtId="0" fontId="43" fillId="12" borderId="0" applyNumberFormat="0" applyBorder="0" applyAlignment="0" applyProtection="0">
      <alignment vertical="center"/>
    </xf>
    <xf numFmtId="0" fontId="38" fillId="11" borderId="0" applyNumberFormat="0" applyBorder="0" applyAlignment="0" applyProtection="0">
      <alignment vertical="center"/>
    </xf>
    <xf numFmtId="0" fontId="44" fillId="13"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78" fillId="12" borderId="0" applyNumberFormat="0" applyBorder="0" applyAlignment="0" applyProtection="0">
      <alignment vertical="center"/>
    </xf>
    <xf numFmtId="0" fontId="44" fillId="9" borderId="0" applyNumberFormat="0" applyBorder="0" applyAlignment="0" applyProtection="0">
      <alignment vertical="center"/>
    </xf>
    <xf numFmtId="0" fontId="68" fillId="0" borderId="0" applyNumberFormat="0" applyFill="0" applyBorder="0" applyAlignment="0" applyProtection="0">
      <alignment vertical="center"/>
    </xf>
    <xf numFmtId="0" fontId="38" fillId="11" borderId="0" applyNumberFormat="0" applyBorder="0" applyAlignment="0" applyProtection="0">
      <alignment vertical="center"/>
    </xf>
    <xf numFmtId="0" fontId="66" fillId="9" borderId="19" applyNumberFormat="0" applyAlignment="0" applyProtection="0">
      <alignment vertical="center"/>
    </xf>
    <xf numFmtId="0" fontId="78" fillId="12" borderId="0" applyNumberFormat="0" applyBorder="0" applyAlignment="0" applyProtection="0">
      <alignment vertical="center"/>
    </xf>
    <xf numFmtId="0" fontId="44" fillId="9" borderId="0" applyNumberFormat="0" applyBorder="0" applyAlignment="0" applyProtection="0">
      <alignment vertical="center"/>
    </xf>
    <xf numFmtId="0" fontId="38" fillId="11" borderId="0" applyNumberFormat="0" applyBorder="0" applyAlignment="0" applyProtection="0">
      <alignment vertical="center"/>
    </xf>
    <xf numFmtId="0" fontId="48" fillId="3" borderId="0" applyNumberFormat="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52" fillId="14" borderId="0" applyNumberFormat="0" applyBorder="0" applyAlignment="0" applyProtection="0">
      <alignment vertical="center"/>
    </xf>
    <xf numFmtId="0" fontId="38" fillId="11" borderId="0" applyNumberFormat="0" applyBorder="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38" fillId="25" borderId="0" applyNumberFormat="0" applyBorder="0" applyAlignment="0" applyProtection="0">
      <alignment vertical="center"/>
    </xf>
    <xf numFmtId="0" fontId="38" fillId="11" borderId="0" applyNumberFormat="0" applyBorder="0" applyAlignment="0" applyProtection="0">
      <alignment vertical="center"/>
    </xf>
    <xf numFmtId="0" fontId="38" fillId="25" borderId="0" applyNumberFormat="0" applyBorder="0" applyAlignment="0" applyProtection="0">
      <alignment vertical="center"/>
    </xf>
    <xf numFmtId="0" fontId="38" fillId="11" borderId="0" applyNumberFormat="0" applyBorder="0" applyAlignment="0" applyProtection="0">
      <alignment vertical="center"/>
    </xf>
    <xf numFmtId="0" fontId="38" fillId="25" borderId="0" applyNumberFormat="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38" fillId="25" borderId="0" applyNumberFormat="0" applyBorder="0" applyAlignment="0" applyProtection="0">
      <alignment vertical="center"/>
    </xf>
    <xf numFmtId="0" fontId="38" fillId="11" borderId="0" applyNumberFormat="0" applyBorder="0" applyAlignment="0" applyProtection="0">
      <alignment vertical="center"/>
    </xf>
    <xf numFmtId="0" fontId="38" fillId="25" borderId="0" applyNumberFormat="0" applyBorder="0" applyAlignment="0" applyProtection="0">
      <alignment vertical="center"/>
    </xf>
    <xf numFmtId="0" fontId="43" fillId="33" borderId="0" applyNumberFormat="0" applyBorder="0" applyAlignment="0" applyProtection="0">
      <alignment vertical="center"/>
    </xf>
    <xf numFmtId="0" fontId="38" fillId="11" borderId="0" applyNumberFormat="0" applyBorder="0" applyAlignment="0" applyProtection="0">
      <alignment vertical="center"/>
    </xf>
    <xf numFmtId="0" fontId="38" fillId="25" borderId="0" applyNumberFormat="0" applyBorder="0" applyAlignment="0" applyProtection="0">
      <alignment vertical="center"/>
    </xf>
    <xf numFmtId="0" fontId="44" fillId="22" borderId="0" applyNumberFormat="0" applyBorder="0" applyAlignment="0" applyProtection="0">
      <alignment vertical="center"/>
    </xf>
    <xf numFmtId="0" fontId="43" fillId="12" borderId="0" applyNumberFormat="0" applyBorder="0" applyAlignment="0" applyProtection="0">
      <alignment vertical="center"/>
    </xf>
    <xf numFmtId="0" fontId="38" fillId="11" borderId="0" applyNumberFormat="0" applyBorder="0" applyAlignment="0" applyProtection="0">
      <alignment vertical="center"/>
    </xf>
    <xf numFmtId="0" fontId="86" fillId="0" borderId="23" applyNumberFormat="0" applyFill="0" applyAlignment="0" applyProtection="0">
      <alignment vertical="center"/>
    </xf>
    <xf numFmtId="0" fontId="38" fillId="11" borderId="0" applyNumberFormat="0" applyBorder="0" applyAlignment="0" applyProtection="0">
      <alignment vertical="center"/>
    </xf>
    <xf numFmtId="0" fontId="44" fillId="22" borderId="0" applyNumberFormat="0" applyBorder="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51" fillId="0" borderId="12" applyNumberFormat="0" applyFill="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38" fillId="11" borderId="0" applyNumberFormat="0" applyBorder="0" applyAlignment="0" applyProtection="0">
      <alignment vertical="center"/>
    </xf>
    <xf numFmtId="0" fontId="44" fillId="22" borderId="0" applyNumberFormat="0" applyBorder="0" applyAlignment="0" applyProtection="0">
      <alignment vertical="center"/>
    </xf>
    <xf numFmtId="0" fontId="0" fillId="0" borderId="0">
      <alignment vertical="center"/>
    </xf>
    <xf numFmtId="0" fontId="86" fillId="0" borderId="23" applyNumberFormat="0" applyFill="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0" fillId="0" borderId="0">
      <alignment vertical="center"/>
    </xf>
    <xf numFmtId="0" fontId="0" fillId="0" borderId="0">
      <alignment vertical="center"/>
    </xf>
    <xf numFmtId="0" fontId="38" fillId="11" borderId="0" applyNumberFormat="0" applyBorder="0" applyAlignment="0" applyProtection="0">
      <alignment vertical="center"/>
    </xf>
    <xf numFmtId="0" fontId="0" fillId="0" borderId="0">
      <alignment vertical="center"/>
    </xf>
    <xf numFmtId="0" fontId="0" fillId="0" borderId="0">
      <alignment vertical="center"/>
    </xf>
    <xf numFmtId="0" fontId="38" fillId="11" borderId="0" applyNumberFormat="0" applyBorder="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0" fillId="0" borderId="0">
      <alignment vertical="center"/>
    </xf>
    <xf numFmtId="0" fontId="0" fillId="0" borderId="0">
      <alignment vertical="center"/>
    </xf>
    <xf numFmtId="0" fontId="43" fillId="11" borderId="0" applyNumberFormat="0" applyBorder="0" applyAlignment="0" applyProtection="0">
      <alignment vertical="center"/>
    </xf>
    <xf numFmtId="0" fontId="51" fillId="0" borderId="12" applyNumberFormat="0" applyFill="0" applyAlignment="0" applyProtection="0">
      <alignment vertical="center"/>
    </xf>
    <xf numFmtId="0" fontId="86" fillId="0" borderId="23" applyNumberFormat="0" applyFill="0" applyAlignment="0" applyProtection="0">
      <alignment vertical="center"/>
    </xf>
    <xf numFmtId="0" fontId="38" fillId="11" borderId="0" applyNumberFormat="0" applyBorder="0" applyAlignment="0" applyProtection="0">
      <alignment vertical="center"/>
    </xf>
    <xf numFmtId="0" fontId="86" fillId="0" borderId="23" applyNumberFormat="0" applyFill="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86" fillId="0" borderId="23" applyNumberFormat="0" applyFill="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43" fillId="42" borderId="0" applyNumberFormat="0" applyBorder="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43" fillId="11" borderId="0" applyNumberFormat="0" applyBorder="0" applyAlignment="0" applyProtection="0">
      <alignment vertical="center"/>
    </xf>
    <xf numFmtId="0" fontId="38" fillId="11" borderId="0" applyNumberFormat="0" applyBorder="0" applyAlignment="0" applyProtection="0">
      <alignment vertical="center"/>
    </xf>
    <xf numFmtId="0" fontId="43" fillId="11" borderId="0" applyNumberFormat="0" applyBorder="0" applyAlignment="0" applyProtection="0">
      <alignment vertical="center"/>
    </xf>
    <xf numFmtId="0" fontId="38" fillId="11" borderId="0" applyNumberFormat="0" applyBorder="0" applyAlignment="0" applyProtection="0">
      <alignment vertical="center"/>
    </xf>
    <xf numFmtId="0" fontId="43" fillId="11" borderId="0" applyNumberFormat="0" applyBorder="0" applyAlignment="0" applyProtection="0">
      <alignment vertical="center"/>
    </xf>
    <xf numFmtId="0" fontId="52" fillId="14" borderId="0" applyNumberFormat="0" applyBorder="0" applyAlignment="0" applyProtection="0">
      <alignment vertical="center"/>
    </xf>
    <xf numFmtId="0" fontId="38" fillId="11" borderId="0" applyNumberFormat="0" applyBorder="0" applyAlignment="0" applyProtection="0">
      <alignment vertical="center"/>
    </xf>
    <xf numFmtId="0" fontId="44" fillId="11" borderId="0" applyNumberFormat="0" applyBorder="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44" fillId="22" borderId="0" applyNumberFormat="0" applyBorder="0" applyAlignment="0" applyProtection="0">
      <alignment vertical="center"/>
    </xf>
    <xf numFmtId="0" fontId="43" fillId="12" borderId="0" applyNumberFormat="0" applyBorder="0" applyAlignment="0" applyProtection="0">
      <alignment vertical="center"/>
    </xf>
    <xf numFmtId="0" fontId="38" fillId="11"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43" fillId="12"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38" fillId="25"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43" fillId="42"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14" fillId="18" borderId="0" applyNumberFormat="0" applyBorder="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43" fillId="12" borderId="0" applyNumberFormat="0" applyBorder="0" applyAlignment="0" applyProtection="0">
      <alignment vertical="center"/>
    </xf>
    <xf numFmtId="0" fontId="43" fillId="56" borderId="0" applyNumberFormat="0" applyBorder="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43" fillId="22" borderId="0" applyNumberFormat="0" applyBorder="0" applyAlignment="0" applyProtection="0">
      <alignment vertical="center"/>
    </xf>
    <xf numFmtId="0" fontId="67" fillId="14" borderId="0" applyNumberFormat="0" applyBorder="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38" fillId="25" borderId="0" applyNumberFormat="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51" fillId="0" borderId="12" applyNumberFormat="0" applyFill="0" applyAlignment="0" applyProtection="0">
      <alignment vertical="center"/>
    </xf>
    <xf numFmtId="0" fontId="44" fillId="10" borderId="0" applyNumberFormat="0" applyBorder="0" applyAlignment="0" applyProtection="0">
      <alignment vertical="center"/>
    </xf>
    <xf numFmtId="0" fontId="38" fillId="11" borderId="0" applyNumberFormat="0" applyBorder="0" applyAlignment="0" applyProtection="0">
      <alignment vertical="center"/>
    </xf>
    <xf numFmtId="0" fontId="48" fillId="3" borderId="0" applyNumberFormat="0" applyBorder="0" applyAlignment="0" applyProtection="0">
      <alignment vertical="center"/>
    </xf>
    <xf numFmtId="0" fontId="38" fillId="11" borderId="0" applyNumberFormat="0" applyBorder="0" applyAlignment="0" applyProtection="0">
      <alignment vertical="center"/>
    </xf>
    <xf numFmtId="0" fontId="64" fillId="0" borderId="17" applyNumberFormat="0" applyFill="0" applyAlignment="0" applyProtection="0">
      <alignment vertical="center"/>
    </xf>
    <xf numFmtId="0" fontId="0" fillId="0" borderId="0">
      <alignment vertical="center"/>
    </xf>
    <xf numFmtId="0" fontId="38" fillId="11" borderId="0" applyNumberFormat="0" applyBorder="0" applyAlignment="0" applyProtection="0">
      <alignment vertical="center"/>
    </xf>
    <xf numFmtId="0" fontId="64" fillId="0" borderId="17" applyNumberFormat="0" applyFill="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68" fillId="0" borderId="20" applyNumberFormat="0" applyFill="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45" fillId="18" borderId="0" applyNumberFormat="0" applyBorder="0" applyAlignment="0" applyProtection="0">
      <alignment vertical="center"/>
    </xf>
    <xf numFmtId="0" fontId="0" fillId="0" borderId="0"/>
    <xf numFmtId="0" fontId="38" fillId="12" borderId="0" applyNumberFormat="0" applyBorder="0" applyAlignment="0" applyProtection="0">
      <alignment vertical="center"/>
    </xf>
    <xf numFmtId="0" fontId="43" fillId="13"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38" fillId="12" borderId="0" applyNumberFormat="0" applyBorder="0" applyAlignment="0" applyProtection="0">
      <alignment vertical="center"/>
    </xf>
    <xf numFmtId="0" fontId="44" fillId="11" borderId="0" applyNumberFormat="0" applyBorder="0" applyAlignment="0" applyProtection="0">
      <alignment vertical="center"/>
    </xf>
    <xf numFmtId="0" fontId="64" fillId="0" borderId="17" applyNumberFormat="0" applyFill="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8" fillId="3" borderId="0" applyNumberFormat="0" applyBorder="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44" fillId="33" borderId="0" applyNumberFormat="0" applyBorder="0" applyAlignment="0" applyProtection="0">
      <alignment vertical="center"/>
    </xf>
    <xf numFmtId="0" fontId="38" fillId="12" borderId="0" applyNumberFormat="0" applyBorder="0" applyAlignment="0" applyProtection="0">
      <alignment vertical="center"/>
    </xf>
    <xf numFmtId="0" fontId="44" fillId="33" borderId="0" applyNumberFormat="0" applyBorder="0" applyAlignment="0" applyProtection="0">
      <alignment vertical="center"/>
    </xf>
    <xf numFmtId="0" fontId="38" fillId="12" borderId="0" applyNumberFormat="0" applyBorder="0" applyAlignment="0" applyProtection="0">
      <alignment vertical="center"/>
    </xf>
    <xf numFmtId="0" fontId="45" fillId="10" borderId="0" applyNumberFormat="0" applyBorder="0" applyAlignment="0" applyProtection="0">
      <alignment vertical="center"/>
    </xf>
    <xf numFmtId="0" fontId="43" fillId="11" borderId="0" applyNumberFormat="0" applyBorder="0" applyAlignment="0" applyProtection="0">
      <alignment vertical="center"/>
    </xf>
    <xf numFmtId="0" fontId="39" fillId="4" borderId="9" applyNumberFormat="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44" fillId="33" borderId="0" applyNumberFormat="0" applyBorder="0" applyAlignment="0" applyProtection="0">
      <alignment vertical="center"/>
    </xf>
    <xf numFmtId="0" fontId="72" fillId="3" borderId="0" applyNumberFormat="0" applyBorder="0" applyAlignment="0" applyProtection="0">
      <alignment vertical="center"/>
    </xf>
    <xf numFmtId="0" fontId="64" fillId="0" borderId="17" applyNumberFormat="0" applyFill="0" applyAlignment="0" applyProtection="0">
      <alignment vertical="center"/>
    </xf>
    <xf numFmtId="0" fontId="38" fillId="12" borderId="0" applyNumberFormat="0" applyBorder="0" applyAlignment="0" applyProtection="0">
      <alignment vertical="center"/>
    </xf>
    <xf numFmtId="0" fontId="52" fillId="14" borderId="0" applyNumberFormat="0" applyBorder="0" applyAlignment="0" applyProtection="0">
      <alignment vertical="center"/>
    </xf>
    <xf numFmtId="0" fontId="38" fillId="12" borderId="0" applyNumberFormat="0" applyBorder="0" applyAlignment="0" applyProtection="0">
      <alignment vertical="center"/>
    </xf>
    <xf numFmtId="0" fontId="52" fillId="14" borderId="0" applyNumberFormat="0" applyBorder="0" applyAlignment="0" applyProtection="0">
      <alignment vertical="center"/>
    </xf>
    <xf numFmtId="0" fontId="38" fillId="12" borderId="0" applyNumberFormat="0" applyBorder="0" applyAlignment="0" applyProtection="0">
      <alignment vertical="center"/>
    </xf>
    <xf numFmtId="0" fontId="43" fillId="11" borderId="0" applyNumberFormat="0" applyBorder="0" applyAlignment="0" applyProtection="0">
      <alignment vertical="center"/>
    </xf>
    <xf numFmtId="0" fontId="39" fillId="4" borderId="9" applyNumberFormat="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64" fillId="0" borderId="17" applyNumberFormat="0" applyFill="0" applyAlignment="0" applyProtection="0">
      <alignment vertical="center"/>
    </xf>
    <xf numFmtId="0" fontId="38" fillId="12" borderId="0" applyNumberFormat="0" applyBorder="0" applyAlignment="0" applyProtection="0">
      <alignment vertical="center"/>
    </xf>
    <xf numFmtId="0" fontId="38" fillId="25" borderId="0" applyNumberFormat="0" applyBorder="0" applyAlignment="0" applyProtection="0">
      <alignment vertical="center"/>
    </xf>
    <xf numFmtId="0" fontId="64" fillId="0" borderId="17" applyNumberFormat="0" applyFill="0" applyAlignment="0" applyProtection="0">
      <alignment vertical="center"/>
    </xf>
    <xf numFmtId="0" fontId="38" fillId="12" borderId="0" applyNumberFormat="0" applyBorder="0" applyAlignment="0" applyProtection="0">
      <alignment vertical="center"/>
    </xf>
    <xf numFmtId="0" fontId="39" fillId="4" borderId="9" applyNumberFormat="0" applyAlignment="0" applyProtection="0">
      <alignment vertical="center"/>
    </xf>
    <xf numFmtId="0" fontId="38" fillId="12" borderId="0" applyNumberFormat="0" applyBorder="0" applyAlignment="0" applyProtection="0">
      <alignment vertical="center"/>
    </xf>
    <xf numFmtId="0" fontId="64" fillId="0" borderId="17" applyNumberFormat="0" applyFill="0" applyAlignment="0" applyProtection="0">
      <alignment vertical="center"/>
    </xf>
    <xf numFmtId="0" fontId="38" fillId="12" borderId="0" applyNumberFormat="0" applyBorder="0" applyAlignment="0" applyProtection="0">
      <alignment vertical="center"/>
    </xf>
    <xf numFmtId="0" fontId="72" fillId="3" borderId="0" applyNumberFormat="0" applyBorder="0" applyAlignment="0" applyProtection="0">
      <alignment vertical="center"/>
    </xf>
    <xf numFmtId="0" fontId="38" fillId="12" borderId="0" applyNumberFormat="0" applyBorder="0" applyAlignment="0" applyProtection="0">
      <alignment vertical="center"/>
    </xf>
    <xf numFmtId="0" fontId="39" fillId="4" borderId="9" applyNumberFormat="0" applyAlignment="0" applyProtection="0">
      <alignment vertical="center"/>
    </xf>
    <xf numFmtId="0" fontId="38" fillId="5" borderId="0" applyNumberFormat="0" applyBorder="0" applyAlignment="0" applyProtection="0">
      <alignment vertical="center"/>
    </xf>
    <xf numFmtId="0" fontId="38" fillId="12" borderId="0" applyNumberFormat="0" applyBorder="0" applyAlignment="0" applyProtection="0">
      <alignment vertical="center"/>
    </xf>
    <xf numFmtId="0" fontId="64" fillId="0" borderId="17" applyNumberFormat="0" applyFill="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44" fillId="33"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45" fillId="5" borderId="0" applyNumberFormat="0" applyBorder="0" applyAlignment="0" applyProtection="0">
      <alignment vertical="center"/>
    </xf>
    <xf numFmtId="0" fontId="43" fillId="12" borderId="0" applyNumberFormat="0" applyBorder="0" applyAlignment="0" applyProtection="0">
      <alignment vertical="center"/>
    </xf>
    <xf numFmtId="0" fontId="38" fillId="12" borderId="0" applyNumberFormat="0" applyBorder="0" applyAlignment="0" applyProtection="0">
      <alignment vertical="center"/>
    </xf>
    <xf numFmtId="0" fontId="64" fillId="0" borderId="17" applyNumberFormat="0" applyFill="0" applyAlignment="0" applyProtection="0">
      <alignment vertical="center"/>
    </xf>
    <xf numFmtId="0" fontId="52" fillId="14" borderId="0" applyNumberFormat="0" applyBorder="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0" fillId="0" borderId="0">
      <alignment vertical="center"/>
    </xf>
    <xf numFmtId="0" fontId="38" fillId="12"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43" fillId="12" borderId="0" applyNumberFormat="0" applyBorder="0" applyAlignment="0" applyProtection="0">
      <alignment vertical="center"/>
    </xf>
    <xf numFmtId="0" fontId="38" fillId="12" borderId="0" applyNumberFormat="0" applyBorder="0" applyAlignment="0" applyProtection="0">
      <alignment vertical="center"/>
    </xf>
    <xf numFmtId="0" fontId="64" fillId="0" borderId="17" applyNumberFormat="0" applyFill="0" applyAlignment="0" applyProtection="0">
      <alignment vertical="center"/>
    </xf>
    <xf numFmtId="0" fontId="38" fillId="12" borderId="0" applyNumberFormat="0" applyBorder="0" applyAlignment="0" applyProtection="0">
      <alignment vertical="center"/>
    </xf>
    <xf numFmtId="0" fontId="64" fillId="0" borderId="17" applyNumberFormat="0" applyFill="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64" fillId="0" borderId="17" applyNumberFormat="0" applyFill="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64" fillId="0" borderId="17" applyNumberFormat="0" applyFill="0" applyAlignment="0" applyProtection="0">
      <alignment vertical="center"/>
    </xf>
    <xf numFmtId="0" fontId="44" fillId="11" borderId="0" applyNumberFormat="0" applyBorder="0" applyAlignment="0" applyProtection="0">
      <alignment vertical="center"/>
    </xf>
    <xf numFmtId="0" fontId="43" fillId="4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48" fillId="3" borderId="0" applyNumberFormat="0" applyBorder="0" applyAlignment="0" applyProtection="0">
      <alignment vertical="center"/>
    </xf>
    <xf numFmtId="0" fontId="44" fillId="3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38" fillId="12" borderId="0" applyNumberFormat="0" applyBorder="0" applyAlignment="0" applyProtection="0">
      <alignment vertical="center"/>
    </xf>
    <xf numFmtId="0" fontId="48" fillId="3" borderId="0" applyNumberFormat="0" applyBorder="0" applyAlignment="0" applyProtection="0">
      <alignment vertical="center"/>
    </xf>
    <xf numFmtId="0" fontId="44" fillId="33" borderId="0" applyNumberFormat="0" applyBorder="0" applyAlignment="0" applyProtection="0">
      <alignment vertical="center"/>
    </xf>
    <xf numFmtId="0" fontId="38" fillId="12" borderId="0" applyNumberFormat="0" applyBorder="0" applyAlignment="0" applyProtection="0">
      <alignment vertical="center"/>
    </xf>
    <xf numFmtId="0" fontId="45" fillId="18"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48" fillId="3" borderId="0" applyNumberFormat="0" applyBorder="0" applyAlignment="0" applyProtection="0">
      <alignment vertical="center"/>
    </xf>
    <xf numFmtId="0" fontId="44" fillId="33" borderId="0" applyNumberFormat="0" applyBorder="0" applyAlignment="0" applyProtection="0">
      <alignment vertical="center"/>
    </xf>
    <xf numFmtId="0" fontId="64" fillId="0" borderId="17" applyNumberFormat="0" applyFill="0" applyAlignment="0" applyProtection="0">
      <alignment vertical="center"/>
    </xf>
    <xf numFmtId="0" fontId="38" fillId="12" borderId="0" applyNumberFormat="0" applyBorder="0" applyAlignment="0" applyProtection="0">
      <alignment vertical="center"/>
    </xf>
    <xf numFmtId="0" fontId="52" fillId="14" borderId="0" applyNumberFormat="0" applyBorder="0" applyAlignment="0" applyProtection="0">
      <alignment vertical="center"/>
    </xf>
    <xf numFmtId="0" fontId="38" fillId="12"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43" fillId="4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38" fillId="12" borderId="0" applyNumberFormat="0" applyBorder="0" applyAlignment="0" applyProtection="0">
      <alignment vertical="center"/>
    </xf>
    <xf numFmtId="0" fontId="52" fillId="14" borderId="0" applyNumberFormat="0" applyBorder="0" applyAlignment="0" applyProtection="0">
      <alignment vertical="center"/>
    </xf>
    <xf numFmtId="0" fontId="38" fillId="12" borderId="0" applyNumberFormat="0" applyBorder="0" applyAlignment="0" applyProtection="0">
      <alignment vertical="center"/>
    </xf>
    <xf numFmtId="0" fontId="45" fillId="25" borderId="0" applyNumberFormat="0" applyBorder="0" applyAlignment="0" applyProtection="0">
      <alignment vertical="center"/>
    </xf>
    <xf numFmtId="0" fontId="43" fillId="22" borderId="0" applyNumberFormat="0" applyBorder="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43" fillId="2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43" fillId="42"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14"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3" fillId="22" borderId="0" applyNumberFormat="0" applyBorder="0" applyAlignment="0" applyProtection="0">
      <alignment vertical="center"/>
    </xf>
    <xf numFmtId="0" fontId="38" fillId="5" borderId="0" applyNumberFormat="0" applyBorder="0" applyAlignment="0" applyProtection="0">
      <alignment vertical="center"/>
    </xf>
    <xf numFmtId="0" fontId="51" fillId="0" borderId="12" applyNumberFormat="0" applyFill="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51" fillId="0" borderId="12" applyNumberFormat="0" applyFill="0" applyAlignment="0" applyProtection="0">
      <alignment vertical="center"/>
    </xf>
    <xf numFmtId="0" fontId="68" fillId="0" borderId="20" applyNumberFormat="0" applyFill="0" applyAlignment="0" applyProtection="0">
      <alignment vertical="center"/>
    </xf>
    <xf numFmtId="0" fontId="38" fillId="5" borderId="0" applyNumberFormat="0" applyBorder="0" applyAlignment="0" applyProtection="0">
      <alignment vertical="center"/>
    </xf>
    <xf numFmtId="0" fontId="68" fillId="0" borderId="20" applyNumberFormat="0" applyFill="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68" fillId="0" borderId="20" applyNumberFormat="0" applyFill="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44" fillId="11" borderId="0" applyNumberFormat="0" applyBorder="0" applyAlignment="0" applyProtection="0">
      <alignment vertical="center"/>
    </xf>
    <xf numFmtId="0" fontId="64" fillId="0" borderId="17" applyNumberFormat="0" applyFill="0" applyAlignment="0" applyProtection="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44" fillId="11" borderId="0" applyNumberFormat="0" applyBorder="0" applyAlignment="0" applyProtection="0">
      <alignment vertical="center"/>
    </xf>
    <xf numFmtId="0" fontId="64" fillId="0" borderId="17" applyNumberFormat="0" applyFill="0" applyAlignment="0" applyProtection="0">
      <alignment vertical="center"/>
    </xf>
    <xf numFmtId="0" fontId="68" fillId="0" borderId="20" applyNumberFormat="0" applyFill="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68" fillId="0" borderId="20" applyNumberFormat="0" applyFill="0" applyAlignment="0" applyProtection="0">
      <alignment vertical="center"/>
    </xf>
    <xf numFmtId="0" fontId="39" fillId="4" borderId="9" applyNumberFormat="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64" fillId="0" borderId="17" applyNumberFormat="0" applyFill="0" applyAlignment="0" applyProtection="0">
      <alignment vertical="center"/>
    </xf>
    <xf numFmtId="0" fontId="39" fillId="4" borderId="9" applyNumberFormat="0" applyAlignment="0" applyProtection="0">
      <alignment vertical="center"/>
    </xf>
    <xf numFmtId="0" fontId="38" fillId="5" borderId="0" applyNumberFormat="0" applyBorder="0" applyAlignment="0" applyProtection="0">
      <alignment vertical="center"/>
    </xf>
    <xf numFmtId="0" fontId="64" fillId="0" borderId="17" applyNumberFormat="0" applyFill="0" applyAlignment="0" applyProtection="0">
      <alignment vertical="center"/>
    </xf>
    <xf numFmtId="0" fontId="68" fillId="0" borderId="20" applyNumberFormat="0" applyFill="0" applyAlignment="0" applyProtection="0">
      <alignment vertical="center"/>
    </xf>
    <xf numFmtId="0" fontId="0" fillId="0" borderId="0">
      <alignment vertical="center"/>
    </xf>
    <xf numFmtId="0" fontId="39" fillId="4" borderId="9" applyNumberFormat="0" applyAlignment="0" applyProtection="0">
      <alignment vertical="center"/>
    </xf>
    <xf numFmtId="0" fontId="38" fillId="5" borderId="0" applyNumberFormat="0" applyBorder="0" applyAlignment="0" applyProtection="0">
      <alignment vertical="center"/>
    </xf>
    <xf numFmtId="0" fontId="68" fillId="0" borderId="20" applyNumberFormat="0" applyFill="0" applyAlignment="0" applyProtection="0">
      <alignment vertical="center"/>
    </xf>
    <xf numFmtId="0" fontId="38" fillId="5" borderId="0" applyNumberFormat="0" applyBorder="0" applyAlignment="0" applyProtection="0">
      <alignment vertical="center"/>
    </xf>
    <xf numFmtId="0" fontId="64" fillId="0" borderId="17" applyNumberFormat="0" applyFill="0" applyAlignment="0" applyProtection="0">
      <alignment vertical="center"/>
    </xf>
    <xf numFmtId="0" fontId="38" fillId="5" borderId="0" applyNumberFormat="0" applyBorder="0" applyAlignment="0" applyProtection="0">
      <alignment vertical="center"/>
    </xf>
    <xf numFmtId="0" fontId="0" fillId="0" borderId="0"/>
    <xf numFmtId="0" fontId="68" fillId="0" borderId="20" applyNumberFormat="0" applyFill="0" applyAlignment="0" applyProtection="0">
      <alignment vertical="center"/>
    </xf>
    <xf numFmtId="0" fontId="64" fillId="0" borderId="17" applyNumberFormat="0" applyFill="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8" fillId="0" borderId="0">
      <alignment vertical="center"/>
    </xf>
    <xf numFmtId="0" fontId="44" fillId="11" borderId="0" applyNumberFormat="0" applyBorder="0" applyAlignment="0" applyProtection="0">
      <alignment vertical="center"/>
    </xf>
    <xf numFmtId="0" fontId="68" fillId="0" borderId="20" applyNumberFormat="0" applyFill="0" applyAlignment="0" applyProtection="0">
      <alignment vertical="center"/>
    </xf>
    <xf numFmtId="0" fontId="38" fillId="5"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44" fillId="13" borderId="0" applyNumberFormat="0" applyBorder="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52" fillId="14"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0" fillId="0" borderId="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68" fillId="0" borderId="20" applyNumberFormat="0" applyFill="0" applyAlignment="0" applyProtection="0">
      <alignment vertical="center"/>
    </xf>
    <xf numFmtId="0" fontId="0" fillId="0" borderId="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68" fillId="0" borderId="0" applyNumberFormat="0" applyFill="0" applyBorder="0" applyAlignment="0" applyProtection="0">
      <alignment vertical="center"/>
    </xf>
    <xf numFmtId="0" fontId="44" fillId="11" borderId="0" applyNumberFormat="0" applyBorder="0" applyAlignment="0" applyProtection="0">
      <alignment vertical="center"/>
    </xf>
    <xf numFmtId="0" fontId="43" fillId="22" borderId="0" applyNumberFormat="0" applyBorder="0" applyAlignment="0" applyProtection="0">
      <alignment vertical="center"/>
    </xf>
    <xf numFmtId="0" fontId="38" fillId="5" borderId="0" applyNumberFormat="0" applyBorder="0" applyAlignment="0" applyProtection="0">
      <alignment vertical="center"/>
    </xf>
    <xf numFmtId="0" fontId="38" fillId="18" borderId="0" applyNumberFormat="0" applyBorder="0" applyAlignment="0" applyProtection="0">
      <alignment vertical="center"/>
    </xf>
    <xf numFmtId="0" fontId="68" fillId="0" borderId="0" applyNumberFormat="0" applyFill="0" applyBorder="0" applyAlignment="0" applyProtection="0">
      <alignment vertical="center"/>
    </xf>
    <xf numFmtId="0" fontId="44" fillId="11" borderId="0" applyNumberFormat="0" applyBorder="0" applyAlignment="0" applyProtection="0">
      <alignment vertical="center"/>
    </xf>
    <xf numFmtId="0" fontId="43" fillId="22" borderId="0" applyNumberFormat="0" applyBorder="0" applyAlignment="0" applyProtection="0">
      <alignment vertical="center"/>
    </xf>
    <xf numFmtId="0" fontId="38" fillId="5"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68" fillId="0" borderId="0" applyNumberFormat="0" applyFill="0" applyBorder="0" applyAlignment="0" applyProtection="0">
      <alignment vertical="center"/>
    </xf>
    <xf numFmtId="0" fontId="44" fillId="11" borderId="0" applyNumberFormat="0" applyBorder="0" applyAlignment="0" applyProtection="0">
      <alignment vertical="center"/>
    </xf>
    <xf numFmtId="0" fontId="68" fillId="0" borderId="20" applyNumberFormat="0" applyFill="0" applyAlignment="0" applyProtection="0">
      <alignment vertical="center"/>
    </xf>
    <xf numFmtId="0" fontId="43" fillId="22"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52" fillId="14"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43" fillId="28" borderId="0" applyNumberFormat="0" applyBorder="0" applyAlignment="0" applyProtection="0">
      <alignment vertical="center"/>
    </xf>
    <xf numFmtId="0" fontId="38" fillId="5" borderId="0" applyNumberFormat="0" applyBorder="0" applyAlignment="0" applyProtection="0">
      <alignment vertical="center"/>
    </xf>
    <xf numFmtId="0" fontId="38" fillId="18" borderId="0" applyNumberFormat="0" applyBorder="0" applyAlignment="0" applyProtection="0">
      <alignment vertical="center"/>
    </xf>
    <xf numFmtId="0" fontId="38" fillId="5" borderId="0" applyNumberFormat="0" applyBorder="0" applyAlignment="0" applyProtection="0">
      <alignment vertical="center"/>
    </xf>
    <xf numFmtId="0" fontId="43" fillId="28"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4" fillId="8"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25" borderId="0" applyNumberFormat="0" applyBorder="0" applyAlignment="0" applyProtection="0">
      <alignment vertical="center"/>
    </xf>
    <xf numFmtId="0" fontId="48" fillId="3" borderId="0" applyNumberFormat="0" applyBorder="0" applyAlignment="0" applyProtection="0">
      <alignment vertical="center"/>
    </xf>
    <xf numFmtId="0" fontId="38" fillId="5"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14" fillId="12" borderId="0" applyNumberFormat="0" applyBorder="0" applyAlignment="0" applyProtection="0">
      <alignment vertical="center"/>
    </xf>
    <xf numFmtId="0" fontId="38" fillId="5" borderId="0" applyNumberFormat="0" applyBorder="0" applyAlignment="0" applyProtection="0">
      <alignment vertical="center"/>
    </xf>
    <xf numFmtId="0" fontId="38" fillId="25" borderId="0" applyNumberFormat="0" applyBorder="0" applyAlignment="0" applyProtection="0">
      <alignment vertical="center"/>
    </xf>
    <xf numFmtId="0" fontId="45" fillId="18"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38" fillId="5" borderId="0" applyNumberFormat="0" applyBorder="0" applyAlignment="0" applyProtection="0">
      <alignment vertical="center"/>
    </xf>
    <xf numFmtId="0" fontId="45" fillId="18" borderId="0" applyNumberFormat="0" applyBorder="0" applyAlignment="0" applyProtection="0">
      <alignment vertical="center"/>
    </xf>
    <xf numFmtId="0" fontId="38" fillId="5" borderId="0" applyNumberFormat="0" applyBorder="0" applyAlignment="0" applyProtection="0">
      <alignment vertical="center"/>
    </xf>
    <xf numFmtId="0" fontId="91" fillId="0" borderId="0">
      <alignment vertical="center"/>
    </xf>
    <xf numFmtId="0" fontId="38" fillId="5" borderId="0" applyNumberFormat="0" applyBorder="0" applyAlignment="0" applyProtection="0">
      <alignment vertical="center"/>
    </xf>
    <xf numFmtId="0" fontId="45" fillId="25" borderId="0" applyNumberFormat="0" applyBorder="0" applyAlignment="0" applyProtection="0">
      <alignment vertical="center"/>
    </xf>
    <xf numFmtId="0" fontId="38" fillId="5" borderId="0" applyNumberFormat="0" applyBorder="0" applyAlignment="0" applyProtection="0">
      <alignment vertical="center"/>
    </xf>
    <xf numFmtId="0" fontId="14"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8" fillId="3"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78" fillId="12" borderId="0" applyNumberFormat="0" applyBorder="0" applyAlignment="0" applyProtection="0">
      <alignment vertical="center"/>
    </xf>
    <xf numFmtId="0" fontId="88" fillId="3" borderId="0" applyNumberFormat="0" applyBorder="0" applyAlignment="0" applyProtection="0">
      <alignment vertical="center"/>
    </xf>
    <xf numFmtId="0" fontId="38" fillId="5" borderId="0" applyNumberFormat="0" applyBorder="0" applyAlignment="0" applyProtection="0">
      <alignment vertical="center"/>
    </xf>
    <xf numFmtId="0" fontId="0" fillId="0" borderId="0">
      <alignment vertical="center"/>
    </xf>
    <xf numFmtId="0" fontId="14"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3" fillId="13"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0" fillId="0" borderId="0">
      <alignment vertical="center"/>
    </xf>
    <xf numFmtId="0" fontId="38" fillId="18" borderId="0" applyNumberFormat="0" applyBorder="0" applyAlignment="0" applyProtection="0">
      <alignment vertical="center"/>
    </xf>
    <xf numFmtId="0" fontId="43" fillId="13"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0" fillId="0" borderId="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3" fillId="42" borderId="0" applyNumberFormat="0" applyBorder="0" applyAlignment="0" applyProtection="0">
      <alignment vertical="center"/>
    </xf>
    <xf numFmtId="0" fontId="0" fillId="0" borderId="0">
      <alignment vertical="center"/>
    </xf>
    <xf numFmtId="0" fontId="0" fillId="0" borderId="0">
      <alignment vertical="center"/>
    </xf>
    <xf numFmtId="0" fontId="38" fillId="18" borderId="0" applyNumberFormat="0" applyBorder="0" applyAlignment="0" applyProtection="0">
      <alignment vertical="center"/>
    </xf>
    <xf numFmtId="0" fontId="43" fillId="22" borderId="0" applyNumberFormat="0" applyBorder="0" applyAlignment="0" applyProtection="0">
      <alignment vertical="center"/>
    </xf>
    <xf numFmtId="0" fontId="38" fillId="18" borderId="0" applyNumberFormat="0" applyBorder="0" applyAlignment="0" applyProtection="0">
      <alignment vertical="center"/>
    </xf>
    <xf numFmtId="0" fontId="78" fillId="33"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78" fillId="33" borderId="0" applyNumberFormat="0" applyBorder="0" applyAlignment="0" applyProtection="0">
      <alignment vertical="center"/>
    </xf>
    <xf numFmtId="0" fontId="43" fillId="22" borderId="0" applyNumberFormat="0" applyBorder="0" applyAlignment="0" applyProtection="0">
      <alignment vertical="center"/>
    </xf>
    <xf numFmtId="0" fontId="38" fillId="18"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43" fillId="13" borderId="0" applyNumberFormat="0" applyBorder="0" applyAlignment="0" applyProtection="0">
      <alignment vertical="center"/>
    </xf>
    <xf numFmtId="0" fontId="48" fillId="3" borderId="0" applyNumberFormat="0" applyBorder="0" applyAlignment="0" applyProtection="0">
      <alignment vertical="center"/>
    </xf>
    <xf numFmtId="0" fontId="43" fillId="42" borderId="0" applyNumberFormat="0" applyBorder="0" applyAlignment="0" applyProtection="0">
      <alignment vertical="center"/>
    </xf>
    <xf numFmtId="0" fontId="38" fillId="18" borderId="0" applyNumberFormat="0" applyBorder="0" applyAlignment="0" applyProtection="0">
      <alignment vertical="center"/>
    </xf>
    <xf numFmtId="0" fontId="43" fillId="28"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44" fillId="10" borderId="0" applyNumberFormat="0" applyBorder="0" applyAlignment="0" applyProtection="0">
      <alignment vertical="center"/>
    </xf>
    <xf numFmtId="0" fontId="43" fillId="28"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78" fillId="11" borderId="0" applyNumberFormat="0" applyBorder="0" applyAlignment="0" applyProtection="0">
      <alignment vertical="center"/>
    </xf>
    <xf numFmtId="0" fontId="68" fillId="0" borderId="0" applyNumberFormat="0" applyFill="0" applyBorder="0" applyAlignment="0" applyProtection="0">
      <alignment vertical="center"/>
    </xf>
    <xf numFmtId="0" fontId="44" fillId="10"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3" fillId="28"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43" fillId="28"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3" fillId="28"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43" fillId="28" borderId="0" applyNumberFormat="0" applyBorder="0" applyAlignment="0" applyProtection="0">
      <alignment vertical="center"/>
    </xf>
    <xf numFmtId="0" fontId="38" fillId="18" borderId="0" applyNumberFormat="0" applyBorder="0" applyAlignment="0" applyProtection="0">
      <alignment vertical="center"/>
    </xf>
    <xf numFmtId="0" fontId="68" fillId="0" borderId="0" applyNumberFormat="0" applyFill="0" applyBorder="0" applyAlignment="0" applyProtection="0">
      <alignment vertical="center"/>
    </xf>
    <xf numFmtId="0" fontId="44" fillId="11" borderId="0" applyNumberFormat="0" applyBorder="0" applyAlignment="0" applyProtection="0">
      <alignment vertical="center"/>
    </xf>
    <xf numFmtId="0" fontId="43" fillId="28" borderId="0" applyNumberFormat="0" applyBorder="0" applyAlignment="0" applyProtection="0">
      <alignment vertical="center"/>
    </xf>
    <xf numFmtId="0" fontId="38" fillId="18" borderId="0" applyNumberFormat="0" applyBorder="0" applyAlignment="0" applyProtection="0">
      <alignment vertical="center"/>
    </xf>
    <xf numFmtId="0" fontId="43" fillId="2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3" fillId="11" borderId="0" applyNumberFormat="0" applyBorder="0" applyAlignment="0" applyProtection="0">
      <alignment vertical="center"/>
    </xf>
    <xf numFmtId="0" fontId="38" fillId="18" borderId="0" applyNumberFormat="0" applyBorder="0" applyAlignment="0" applyProtection="0">
      <alignment vertical="center"/>
    </xf>
    <xf numFmtId="0" fontId="43" fillId="42" borderId="0" applyNumberFormat="0" applyBorder="0" applyAlignment="0" applyProtection="0">
      <alignment vertical="center"/>
    </xf>
    <xf numFmtId="0" fontId="48" fillId="3"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52" fillId="14"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4" fillId="10" borderId="0" applyNumberFormat="0" applyBorder="0" applyAlignment="0" applyProtection="0">
      <alignment vertical="center"/>
    </xf>
    <xf numFmtId="0" fontId="38" fillId="18" borderId="0" applyNumberFormat="0" applyBorder="0" applyAlignment="0" applyProtection="0">
      <alignment vertical="center"/>
    </xf>
    <xf numFmtId="0" fontId="44" fillId="10" borderId="0" applyNumberFormat="0" applyBorder="0" applyAlignment="0" applyProtection="0">
      <alignment vertical="center"/>
    </xf>
    <xf numFmtId="0" fontId="38" fillId="18" borderId="0" applyNumberFormat="0" applyBorder="0" applyAlignment="0" applyProtection="0">
      <alignment vertical="center"/>
    </xf>
    <xf numFmtId="0" fontId="44" fillId="10" borderId="0" applyNumberFormat="0" applyBorder="0" applyAlignment="0" applyProtection="0">
      <alignment vertical="center"/>
    </xf>
    <xf numFmtId="0" fontId="68" fillId="0" borderId="0" applyNumberFormat="0" applyFill="0" applyBorder="0" applyAlignment="0" applyProtection="0">
      <alignment vertical="center"/>
    </xf>
    <xf numFmtId="0" fontId="78" fillId="13"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60" fillId="3" borderId="0" applyNumberFormat="0" applyBorder="0" applyAlignment="0" applyProtection="0">
      <alignment vertical="center"/>
    </xf>
    <xf numFmtId="0" fontId="52" fillId="14" borderId="0" applyNumberFormat="0" applyBorder="0" applyAlignment="0" applyProtection="0">
      <alignment vertical="center"/>
    </xf>
    <xf numFmtId="0" fontId="44" fillId="10" borderId="0" applyNumberFormat="0" applyBorder="0" applyAlignment="0" applyProtection="0">
      <alignment vertical="center"/>
    </xf>
    <xf numFmtId="0" fontId="38" fillId="18" borderId="0" applyNumberFormat="0" applyBorder="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0" fillId="0" borderId="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61" fillId="14" borderId="0" applyNumberFormat="0" applyBorder="0" applyAlignment="0" applyProtection="0">
      <alignment vertical="center"/>
    </xf>
    <xf numFmtId="0" fontId="38" fillId="18" borderId="0" applyNumberFormat="0" applyBorder="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44" fillId="8" borderId="0" applyNumberFormat="0" applyBorder="0" applyAlignment="0" applyProtection="0">
      <alignment vertical="center"/>
    </xf>
    <xf numFmtId="0" fontId="38" fillId="18" borderId="0" applyNumberFormat="0" applyBorder="0" applyAlignment="0" applyProtection="0">
      <alignment vertical="center"/>
    </xf>
    <xf numFmtId="0" fontId="44" fillId="8" borderId="0" applyNumberFormat="0" applyBorder="0" applyAlignment="0" applyProtection="0">
      <alignment vertical="center"/>
    </xf>
    <xf numFmtId="0" fontId="38" fillId="18"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14"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3" fillId="42"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78" fillId="22"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48" fillId="3" borderId="0" applyNumberFormat="0" applyBorder="0" applyAlignment="0" applyProtection="0">
      <alignment vertical="center"/>
    </xf>
    <xf numFmtId="0" fontId="38" fillId="18" borderId="0" applyNumberFormat="0" applyBorder="0" applyAlignment="0" applyProtection="0">
      <alignment vertical="center"/>
    </xf>
    <xf numFmtId="0" fontId="44" fillId="8" borderId="0" applyNumberFormat="0" applyBorder="0" applyAlignment="0" applyProtection="0">
      <alignment vertical="center"/>
    </xf>
    <xf numFmtId="0" fontId="38" fillId="18" borderId="0" applyNumberFormat="0" applyBorder="0" applyAlignment="0" applyProtection="0">
      <alignment vertical="center"/>
    </xf>
    <xf numFmtId="0" fontId="44" fillId="8" borderId="0" applyNumberFormat="0" applyBorder="0" applyAlignment="0" applyProtection="0">
      <alignment vertical="center"/>
    </xf>
    <xf numFmtId="0" fontId="38" fillId="18" borderId="0" applyNumberFormat="0" applyBorder="0" applyAlignment="0" applyProtection="0">
      <alignment vertical="center"/>
    </xf>
    <xf numFmtId="0" fontId="43" fillId="11"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78" fillId="42" borderId="0" applyNumberFormat="0" applyBorder="0" applyAlignment="0" applyProtection="0">
      <alignment vertical="center"/>
    </xf>
    <xf numFmtId="0" fontId="38" fillId="18" borderId="0" applyNumberFormat="0" applyBorder="0" applyAlignment="0" applyProtection="0">
      <alignment vertical="center"/>
    </xf>
    <xf numFmtId="0" fontId="64" fillId="0" borderId="17" applyNumberFormat="0" applyFill="0" applyAlignment="0" applyProtection="0">
      <alignment vertical="center"/>
    </xf>
    <xf numFmtId="0" fontId="38" fillId="18" borderId="0" applyNumberFormat="0" applyBorder="0" applyAlignment="0" applyProtection="0">
      <alignment vertical="center"/>
    </xf>
    <xf numFmtId="0" fontId="0" fillId="0" borderId="0">
      <alignment vertical="center"/>
    </xf>
    <xf numFmtId="0" fontId="64" fillId="0" borderId="17" applyNumberFormat="0" applyFill="0" applyAlignment="0" applyProtection="0">
      <alignment vertical="center"/>
    </xf>
    <xf numFmtId="0" fontId="38" fillId="18" borderId="0" applyNumberFormat="0" applyBorder="0" applyAlignment="0" applyProtection="0">
      <alignment vertical="center"/>
    </xf>
    <xf numFmtId="0" fontId="64" fillId="0" borderId="17" applyNumberFormat="0" applyFill="0" applyAlignment="0" applyProtection="0">
      <alignment vertical="center"/>
    </xf>
    <xf numFmtId="0" fontId="38" fillId="18" borderId="0" applyNumberFormat="0" applyBorder="0" applyAlignment="0" applyProtection="0">
      <alignment vertical="center"/>
    </xf>
    <xf numFmtId="0" fontId="64" fillId="0" borderId="17" applyNumberFormat="0" applyFill="0" applyAlignment="0" applyProtection="0">
      <alignment vertical="center"/>
    </xf>
    <xf numFmtId="0" fontId="38" fillId="18" borderId="0" applyNumberFormat="0" applyBorder="0" applyAlignment="0" applyProtection="0">
      <alignment vertical="center"/>
    </xf>
    <xf numFmtId="0" fontId="75" fillId="38" borderId="0" applyNumberFormat="0" applyBorder="0" applyAlignment="0" applyProtection="0">
      <alignment vertical="center"/>
    </xf>
    <xf numFmtId="0" fontId="14" fillId="25"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14" fillId="25" borderId="0" applyNumberFormat="0" applyBorder="0" applyAlignment="0" applyProtection="0">
      <alignment vertical="center"/>
    </xf>
    <xf numFmtId="0" fontId="52" fillId="14"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14" fillId="25"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14" fillId="25" borderId="0" applyNumberFormat="0" applyBorder="0" applyAlignment="0" applyProtection="0">
      <alignment vertical="center"/>
    </xf>
    <xf numFmtId="0" fontId="52" fillId="14" borderId="0" applyNumberFormat="0" applyBorder="0" applyAlignment="0" applyProtection="0">
      <alignment vertical="center"/>
    </xf>
    <xf numFmtId="0" fontId="75" fillId="38" borderId="0" applyNumberFormat="0" applyBorder="0" applyAlignment="0" applyProtection="0">
      <alignment vertical="center"/>
    </xf>
    <xf numFmtId="0" fontId="38" fillId="25"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52" fillId="14"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78" fillId="13"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52" fillId="14" borderId="0" applyNumberFormat="0" applyBorder="0" applyAlignment="0" applyProtection="0">
      <alignment vertical="center"/>
    </xf>
    <xf numFmtId="0" fontId="38" fillId="25" borderId="0" applyNumberFormat="0" applyBorder="0" applyAlignment="0" applyProtection="0">
      <alignment vertical="center"/>
    </xf>
    <xf numFmtId="0" fontId="52" fillId="14" borderId="0" applyNumberFormat="0" applyBorder="0" applyAlignment="0" applyProtection="0">
      <alignment vertical="center"/>
    </xf>
    <xf numFmtId="0" fontId="14" fillId="25" borderId="0" applyNumberFormat="0" applyBorder="0" applyAlignment="0" applyProtection="0">
      <alignment vertical="center"/>
    </xf>
    <xf numFmtId="0" fontId="38" fillId="25" borderId="0" applyNumberFormat="0" applyBorder="0" applyAlignment="0" applyProtection="0">
      <alignment vertical="center"/>
    </xf>
    <xf numFmtId="0" fontId="14" fillId="25" borderId="0" applyNumberFormat="0" applyBorder="0" applyAlignment="0" applyProtection="0">
      <alignment vertical="center"/>
    </xf>
    <xf numFmtId="0" fontId="38" fillId="25" borderId="0" applyNumberFormat="0" applyBorder="0" applyAlignment="0" applyProtection="0">
      <alignment vertical="center"/>
    </xf>
    <xf numFmtId="0" fontId="14" fillId="25"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52" fillId="14"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52" fillId="14"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87" fillId="0" borderId="0" applyNumberFormat="0" applyFill="0" applyBorder="0" applyAlignment="0" applyProtection="0">
      <alignment vertical="center"/>
    </xf>
    <xf numFmtId="0" fontId="38" fillId="25" borderId="0" applyNumberFormat="0" applyBorder="0" applyAlignment="0" applyProtection="0">
      <alignment vertical="center"/>
    </xf>
    <xf numFmtId="0" fontId="87" fillId="0" borderId="0" applyNumberFormat="0" applyFill="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52" fillId="14" borderId="0" applyNumberFormat="0" applyBorder="0" applyAlignment="0" applyProtection="0">
      <alignment vertical="center"/>
    </xf>
    <xf numFmtId="0" fontId="43" fillId="13" borderId="0" applyNumberFormat="0" applyBorder="0" applyAlignment="0" applyProtection="0">
      <alignment vertical="center"/>
    </xf>
    <xf numFmtId="0" fontId="48" fillId="3" borderId="0" applyNumberFormat="0" applyBorder="0" applyAlignment="0" applyProtection="0">
      <alignment vertical="center"/>
    </xf>
    <xf numFmtId="0" fontId="38" fillId="25" borderId="0" applyNumberFormat="0" applyBorder="0" applyAlignment="0" applyProtection="0">
      <alignment vertical="center"/>
    </xf>
    <xf numFmtId="0" fontId="52" fillId="14" borderId="0" applyNumberFormat="0" applyBorder="0" applyAlignment="0" applyProtection="0">
      <alignment vertical="center"/>
    </xf>
    <xf numFmtId="0" fontId="44" fillId="9" borderId="0" applyNumberFormat="0" applyBorder="0" applyAlignment="0" applyProtection="0">
      <alignment vertical="center"/>
    </xf>
    <xf numFmtId="0" fontId="45" fillId="8" borderId="0" applyNumberFormat="0" applyBorder="0" applyAlignment="0" applyProtection="0">
      <alignment vertical="center"/>
    </xf>
    <xf numFmtId="0" fontId="38" fillId="25" borderId="0" applyNumberFormat="0" applyBorder="0" applyAlignment="0" applyProtection="0">
      <alignment vertical="center"/>
    </xf>
    <xf numFmtId="0" fontId="44" fillId="9" borderId="0" applyNumberFormat="0" applyBorder="0" applyAlignment="0" applyProtection="0">
      <alignment vertical="center"/>
    </xf>
    <xf numFmtId="0" fontId="45" fillId="8" borderId="0" applyNumberFormat="0" applyBorder="0" applyAlignment="0" applyProtection="0">
      <alignment vertical="center"/>
    </xf>
    <xf numFmtId="0" fontId="38" fillId="25" borderId="0" applyNumberFormat="0" applyBorder="0" applyAlignment="0" applyProtection="0">
      <alignment vertical="center"/>
    </xf>
    <xf numFmtId="0" fontId="45" fillId="8"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5" fillId="10" borderId="0" applyNumberFormat="0" applyBorder="0" applyAlignment="0" applyProtection="0">
      <alignment vertical="center"/>
    </xf>
    <xf numFmtId="0" fontId="38" fillId="25" borderId="0" applyNumberFormat="0" applyBorder="0" applyAlignment="0" applyProtection="0">
      <alignment vertical="center"/>
    </xf>
    <xf numFmtId="0" fontId="45" fillId="10"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45" fillId="10"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43" fillId="11" borderId="0" applyNumberFormat="0" applyBorder="0" applyAlignment="0" applyProtection="0">
      <alignment vertical="center"/>
    </xf>
    <xf numFmtId="0" fontId="45" fillId="10" borderId="0" applyNumberFormat="0" applyBorder="0" applyAlignment="0" applyProtection="0">
      <alignment vertical="center"/>
    </xf>
    <xf numFmtId="0" fontId="38" fillId="25" borderId="0" applyNumberFormat="0" applyBorder="0" applyAlignment="0" applyProtection="0">
      <alignment vertical="center"/>
    </xf>
    <xf numFmtId="0" fontId="52" fillId="14" borderId="0" applyNumberFormat="0" applyBorder="0" applyAlignment="0" applyProtection="0">
      <alignment vertical="center"/>
    </xf>
    <xf numFmtId="0" fontId="38" fillId="25" borderId="0" applyNumberFormat="0" applyBorder="0" applyAlignment="0" applyProtection="0">
      <alignment vertical="center"/>
    </xf>
    <xf numFmtId="0" fontId="45" fillId="5"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45" fillId="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5" fillId="18"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5" fillId="25" borderId="0" applyNumberFormat="0" applyBorder="0" applyAlignment="0" applyProtection="0">
      <alignment vertical="center"/>
    </xf>
    <xf numFmtId="0" fontId="38" fillId="25" borderId="0" applyNumberFormat="0" applyBorder="0" applyAlignment="0" applyProtection="0">
      <alignment vertical="center"/>
    </xf>
    <xf numFmtId="0" fontId="43" fillId="11" borderId="0" applyNumberFormat="0" applyBorder="0" applyAlignment="0" applyProtection="0">
      <alignment vertical="center"/>
    </xf>
    <xf numFmtId="0" fontId="61" fillId="14" borderId="0" applyNumberFormat="0" applyBorder="0" applyAlignment="0" applyProtection="0">
      <alignment vertical="center"/>
    </xf>
    <xf numFmtId="0" fontId="38" fillId="25"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48" fillId="3" borderId="0" applyNumberFormat="0" applyBorder="0" applyAlignment="0" applyProtection="0">
      <alignment vertical="center"/>
    </xf>
    <xf numFmtId="0" fontId="38" fillId="25" borderId="0" applyNumberFormat="0" applyBorder="0" applyAlignment="0" applyProtection="0">
      <alignment vertical="center"/>
    </xf>
    <xf numFmtId="0" fontId="61" fillId="14"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38" fillId="25" borderId="0" applyNumberFormat="0" applyBorder="0" applyAlignment="0" applyProtection="0">
      <alignment vertical="center"/>
    </xf>
    <xf numFmtId="0" fontId="52" fillId="14"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78" fillId="22"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0" fillId="0" borderId="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64" fillId="0" borderId="17" applyNumberFormat="0" applyFill="0" applyAlignment="0" applyProtection="0">
      <alignment vertical="center"/>
    </xf>
    <xf numFmtId="0" fontId="38" fillId="25" borderId="0" applyNumberFormat="0" applyBorder="0" applyAlignment="0" applyProtection="0">
      <alignment vertical="center"/>
    </xf>
    <xf numFmtId="0" fontId="64" fillId="0" borderId="17" applyNumberFormat="0" applyFill="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14" fillId="18" borderId="0" applyNumberFormat="0" applyBorder="0" applyAlignment="0" applyProtection="0">
      <alignment vertical="center"/>
    </xf>
    <xf numFmtId="0" fontId="43" fillId="13" borderId="0" applyNumberFormat="0" applyBorder="0" applyAlignment="0" applyProtection="0">
      <alignment vertical="center"/>
    </xf>
    <xf numFmtId="0" fontId="14" fillId="18" borderId="0" applyNumberFormat="0" applyBorder="0" applyAlignment="0" applyProtection="0">
      <alignment vertical="center"/>
    </xf>
    <xf numFmtId="0" fontId="0" fillId="0" borderId="0">
      <alignment vertical="center"/>
    </xf>
    <xf numFmtId="0" fontId="14" fillId="18" borderId="0" applyNumberFormat="0" applyBorder="0" applyAlignment="0" applyProtection="0">
      <alignment vertical="center"/>
    </xf>
    <xf numFmtId="0" fontId="0" fillId="0" borderId="0">
      <alignment vertical="center"/>
    </xf>
    <xf numFmtId="0" fontId="14" fillId="18" borderId="0" applyNumberFormat="0" applyBorder="0" applyAlignment="0" applyProtection="0">
      <alignment vertical="center"/>
    </xf>
    <xf numFmtId="0" fontId="14" fillId="11" borderId="0" applyNumberFormat="0" applyBorder="0" applyAlignment="0" applyProtection="0">
      <alignment vertical="center"/>
    </xf>
    <xf numFmtId="0" fontId="43" fillId="13" borderId="0" applyNumberFormat="0" applyBorder="0" applyAlignment="0" applyProtection="0">
      <alignment vertical="center"/>
    </xf>
    <xf numFmtId="0" fontId="14" fillId="11" borderId="0" applyNumberFormat="0" applyBorder="0" applyAlignment="0" applyProtection="0">
      <alignment vertical="center"/>
    </xf>
    <xf numFmtId="0" fontId="88" fillId="3" borderId="0" applyNumberFormat="0" applyBorder="0" applyAlignment="0" applyProtection="0">
      <alignment vertical="center"/>
    </xf>
    <xf numFmtId="0" fontId="0" fillId="0" borderId="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44" fillId="10" borderId="0" applyNumberFormat="0" applyBorder="0" applyAlignment="0" applyProtection="0">
      <alignment vertical="center"/>
    </xf>
    <xf numFmtId="0" fontId="14" fillId="11" borderId="0" applyNumberFormat="0" applyBorder="0" applyAlignment="0" applyProtection="0">
      <alignment vertical="center"/>
    </xf>
    <xf numFmtId="0" fontId="52" fillId="14"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0" fillId="0" borderId="0">
      <alignment vertical="center"/>
    </xf>
    <xf numFmtId="0" fontId="87" fillId="0" borderId="0" applyNumberFormat="0" applyFill="0" applyBorder="0" applyAlignment="0" applyProtection="0">
      <alignment vertical="center"/>
    </xf>
    <xf numFmtId="0" fontId="14" fillId="12" borderId="0" applyNumberFormat="0" applyBorder="0" applyAlignment="0" applyProtection="0">
      <alignment vertical="center"/>
    </xf>
    <xf numFmtId="0" fontId="0" fillId="0" borderId="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52" fillId="14" borderId="0" applyNumberFormat="0" applyBorder="0" applyAlignment="0" applyProtection="0">
      <alignment vertical="center"/>
    </xf>
    <xf numFmtId="0" fontId="14" fillId="12"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14" fillId="12"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14" fillId="5" borderId="0" applyNumberFormat="0" applyBorder="0" applyAlignment="0" applyProtection="0">
      <alignment vertical="center"/>
    </xf>
    <xf numFmtId="0" fontId="0" fillId="0" borderId="0">
      <alignment vertical="center"/>
    </xf>
    <xf numFmtId="0" fontId="14" fillId="5" borderId="0" applyNumberFormat="0" applyBorder="0" applyAlignment="0" applyProtection="0">
      <alignment vertical="center"/>
    </xf>
    <xf numFmtId="0" fontId="0" fillId="0" borderId="0">
      <alignment vertical="center"/>
    </xf>
    <xf numFmtId="0" fontId="14" fillId="5"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14" fillId="5" borderId="0" applyNumberFormat="0" applyBorder="0" applyAlignment="0" applyProtection="0">
      <alignment vertical="center"/>
    </xf>
    <xf numFmtId="0" fontId="43" fillId="56" borderId="0" applyNumberFormat="0" applyBorder="0" applyAlignment="0" applyProtection="0">
      <alignment vertical="center"/>
    </xf>
    <xf numFmtId="0" fontId="43" fillId="42" borderId="0" applyNumberFormat="0" applyBorder="0" applyAlignment="0" applyProtection="0">
      <alignment vertical="center"/>
    </xf>
    <xf numFmtId="0" fontId="14" fillId="18" borderId="0" applyNumberFormat="0" applyBorder="0" applyAlignment="0" applyProtection="0">
      <alignment vertical="center"/>
    </xf>
    <xf numFmtId="0" fontId="43" fillId="42" borderId="0" applyNumberFormat="0" applyBorder="0" applyAlignment="0" applyProtection="0">
      <alignment vertical="center"/>
    </xf>
    <xf numFmtId="0" fontId="14" fillId="18" borderId="0" applyNumberFormat="0" applyBorder="0" applyAlignment="0" applyProtection="0">
      <alignment vertical="center"/>
    </xf>
    <xf numFmtId="0" fontId="43" fillId="42"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0" fillId="0" borderId="0">
      <alignment vertical="center"/>
    </xf>
    <xf numFmtId="0" fontId="14" fillId="18" borderId="0" applyNumberFormat="0" applyBorder="0" applyAlignment="0" applyProtection="0">
      <alignment vertical="center"/>
    </xf>
    <xf numFmtId="0" fontId="0" fillId="0" borderId="0">
      <alignment vertical="center"/>
    </xf>
    <xf numFmtId="0" fontId="14" fillId="18" borderId="0" applyNumberFormat="0" applyBorder="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14" fillId="25" borderId="0" applyNumberFormat="0" applyBorder="0" applyAlignment="0" applyProtection="0">
      <alignment vertical="center"/>
    </xf>
    <xf numFmtId="0" fontId="43" fillId="42"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45" fillId="18" borderId="0" applyNumberFormat="0" applyBorder="0" applyAlignment="0" applyProtection="0">
      <alignment vertical="center"/>
    </xf>
    <xf numFmtId="0" fontId="43" fillId="42"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48" fillId="3"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0" fillId="0" borderId="0">
      <alignment vertical="center"/>
    </xf>
    <xf numFmtId="0" fontId="45" fillId="18" borderId="0" applyNumberFormat="0" applyBorder="0" applyAlignment="0" applyProtection="0">
      <alignment vertical="center"/>
    </xf>
    <xf numFmtId="0" fontId="0" fillId="0" borderId="0">
      <alignment vertical="center"/>
    </xf>
    <xf numFmtId="0" fontId="45" fillId="18" borderId="0" applyNumberFormat="0" applyBorder="0" applyAlignment="0" applyProtection="0">
      <alignment vertical="center"/>
    </xf>
    <xf numFmtId="0" fontId="43" fillId="42"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0" fillId="0" borderId="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0" fillId="0" borderId="0">
      <alignment vertical="center"/>
    </xf>
    <xf numFmtId="0" fontId="0" fillId="0" borderId="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0" fillId="0" borderId="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0" fillId="0" borderId="0">
      <alignment vertical="center"/>
    </xf>
    <xf numFmtId="0" fontId="45" fillId="18" borderId="0" applyNumberFormat="0" applyBorder="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44" fillId="9" borderId="0" applyNumberFormat="0" applyBorder="0" applyAlignment="0" applyProtection="0">
      <alignment vertical="center"/>
    </xf>
    <xf numFmtId="0" fontId="45" fillId="8" borderId="0" applyNumberFormat="0" applyBorder="0" applyAlignment="0" applyProtection="0">
      <alignment vertical="center"/>
    </xf>
    <xf numFmtId="0" fontId="43" fillId="33" borderId="0" applyNumberFormat="0" applyBorder="0" applyAlignment="0" applyProtection="0">
      <alignment vertical="center"/>
    </xf>
    <xf numFmtId="0" fontId="45" fillId="8" borderId="0" applyNumberFormat="0" applyBorder="0" applyAlignment="0" applyProtection="0">
      <alignment vertical="center"/>
    </xf>
    <xf numFmtId="0" fontId="43" fillId="33" borderId="0" applyNumberFormat="0" applyBorder="0" applyAlignment="0" applyProtection="0">
      <alignment vertical="center"/>
    </xf>
    <xf numFmtId="0" fontId="45" fillId="8" borderId="0" applyNumberFormat="0" applyBorder="0" applyAlignment="0" applyProtection="0">
      <alignment vertical="center"/>
    </xf>
    <xf numFmtId="0" fontId="43" fillId="33" borderId="0" applyNumberFormat="0" applyBorder="0" applyAlignment="0" applyProtection="0">
      <alignment vertical="center"/>
    </xf>
    <xf numFmtId="0" fontId="45" fillId="8" borderId="0" applyNumberFormat="0" applyBorder="0" applyAlignment="0" applyProtection="0">
      <alignment vertical="center"/>
    </xf>
    <xf numFmtId="0" fontId="43" fillId="33" borderId="0" applyNumberFormat="0" applyBorder="0" applyAlignment="0" applyProtection="0">
      <alignment vertical="center"/>
    </xf>
    <xf numFmtId="0" fontId="45" fillId="8" borderId="0" applyNumberFormat="0" applyBorder="0" applyAlignment="0" applyProtection="0">
      <alignment vertical="center"/>
    </xf>
    <xf numFmtId="0" fontId="43" fillId="11" borderId="0" applyNumberFormat="0" applyBorder="0" applyAlignment="0" applyProtection="0">
      <alignment vertical="center"/>
    </xf>
    <xf numFmtId="0" fontId="45" fillId="8" borderId="0" applyNumberFormat="0" applyBorder="0" applyAlignment="0" applyProtection="0">
      <alignment vertical="center"/>
    </xf>
    <xf numFmtId="0" fontId="0" fillId="0" borderId="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0" fillId="0" borderId="0">
      <alignment vertical="center"/>
    </xf>
    <xf numFmtId="0" fontId="45" fillId="10"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5" fillId="10" borderId="0" applyNumberFormat="0" applyBorder="0" applyAlignment="0" applyProtection="0">
      <alignment vertical="center"/>
    </xf>
    <xf numFmtId="0" fontId="43" fillId="11"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3" fillId="11"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3" fillId="11" borderId="0" applyNumberFormat="0" applyBorder="0" applyAlignment="0" applyProtection="0">
      <alignment vertical="center"/>
    </xf>
    <xf numFmtId="0" fontId="45" fillId="10" borderId="0" applyNumberFormat="0" applyBorder="0" applyAlignment="0" applyProtection="0">
      <alignment vertical="center"/>
    </xf>
    <xf numFmtId="0" fontId="44" fillId="33"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5" fillId="10" borderId="0" applyNumberFormat="0" applyBorder="0" applyAlignment="0" applyProtection="0">
      <alignment vertical="center"/>
    </xf>
    <xf numFmtId="0" fontId="43" fillId="11" borderId="0" applyNumberFormat="0" applyBorder="0" applyAlignment="0" applyProtection="0">
      <alignment vertical="center"/>
    </xf>
    <xf numFmtId="0" fontId="45" fillId="10" borderId="0" applyNumberFormat="0" applyBorder="0" applyAlignment="0" applyProtection="0">
      <alignment vertical="center"/>
    </xf>
    <xf numFmtId="0" fontId="43" fillId="11" borderId="0" applyNumberFormat="0" applyBorder="0" applyAlignment="0" applyProtection="0">
      <alignment vertical="center"/>
    </xf>
    <xf numFmtId="0" fontId="45" fillId="10" borderId="0" applyNumberFormat="0" applyBorder="0" applyAlignment="0" applyProtection="0">
      <alignment vertical="center"/>
    </xf>
    <xf numFmtId="0" fontId="43" fillId="11" borderId="0" applyNumberFormat="0" applyBorder="0" applyAlignment="0" applyProtection="0">
      <alignment vertical="center"/>
    </xf>
    <xf numFmtId="0" fontId="45" fillId="10" borderId="0" applyNumberFormat="0" applyBorder="0" applyAlignment="0" applyProtection="0">
      <alignment vertical="center"/>
    </xf>
    <xf numFmtId="0" fontId="43" fillId="42" borderId="0" applyNumberFormat="0" applyBorder="0" applyAlignment="0" applyProtection="0">
      <alignment vertical="center"/>
    </xf>
    <xf numFmtId="0" fontId="44" fillId="9"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0" fillId="0" borderId="0">
      <alignment vertical="center"/>
    </xf>
    <xf numFmtId="0" fontId="45" fillId="5"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45" fillId="5" borderId="0" applyNumberFormat="0" applyBorder="0" applyAlignment="0" applyProtection="0">
      <alignment vertical="center"/>
    </xf>
    <xf numFmtId="0" fontId="43" fillId="12"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78" fillId="12" borderId="0" applyNumberFormat="0" applyBorder="0" applyAlignment="0" applyProtection="0">
      <alignment vertical="center"/>
    </xf>
    <xf numFmtId="0" fontId="45" fillId="5" borderId="0" applyNumberFormat="0" applyBorder="0" applyAlignment="0" applyProtection="0">
      <alignment vertical="center"/>
    </xf>
    <xf numFmtId="0" fontId="43" fillId="12" borderId="0" applyNumberFormat="0" applyBorder="0" applyAlignment="0" applyProtection="0">
      <alignment vertical="center"/>
    </xf>
    <xf numFmtId="0" fontId="45" fillId="5" borderId="0" applyNumberFormat="0" applyBorder="0" applyAlignment="0" applyProtection="0">
      <alignment vertical="center"/>
    </xf>
    <xf numFmtId="0" fontId="43" fillId="12" borderId="0" applyNumberFormat="0" applyBorder="0" applyAlignment="0" applyProtection="0">
      <alignment vertical="center"/>
    </xf>
    <xf numFmtId="0" fontId="45" fillId="5" borderId="0" applyNumberFormat="0" applyBorder="0" applyAlignment="0" applyProtection="0">
      <alignment vertical="center"/>
    </xf>
    <xf numFmtId="0" fontId="43" fillId="12"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3" fillId="12" borderId="0" applyNumberFormat="0" applyBorder="0" applyAlignment="0" applyProtection="0">
      <alignment vertical="center"/>
    </xf>
    <xf numFmtId="0" fontId="45" fillId="5" borderId="0" applyNumberFormat="0" applyBorder="0" applyAlignment="0" applyProtection="0">
      <alignment vertical="center"/>
    </xf>
    <xf numFmtId="0" fontId="43" fillId="12" borderId="0" applyNumberFormat="0" applyBorder="0" applyAlignment="0" applyProtection="0">
      <alignment vertical="center"/>
    </xf>
    <xf numFmtId="0" fontId="45" fillId="5" borderId="0" applyNumberFormat="0" applyBorder="0" applyAlignment="0" applyProtection="0">
      <alignment vertical="center"/>
    </xf>
    <xf numFmtId="0" fontId="43" fillId="12" borderId="0" applyNumberFormat="0" applyBorder="0" applyAlignment="0" applyProtection="0">
      <alignment vertical="center"/>
    </xf>
    <xf numFmtId="0" fontId="45" fillId="5" borderId="0" applyNumberFormat="0" applyBorder="0" applyAlignment="0" applyProtection="0">
      <alignment vertical="center"/>
    </xf>
    <xf numFmtId="0" fontId="43" fillId="12" borderId="0" applyNumberFormat="0" applyBorder="0" applyAlignment="0" applyProtection="0">
      <alignment vertical="center"/>
    </xf>
    <xf numFmtId="0" fontId="45" fillId="5" borderId="0" applyNumberFormat="0" applyBorder="0" applyAlignment="0" applyProtection="0">
      <alignment vertical="center"/>
    </xf>
    <xf numFmtId="0" fontId="0" fillId="0" borderId="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52" fillId="14" borderId="0" applyNumberFormat="0" applyBorder="0" applyAlignment="0" applyProtection="0">
      <alignment vertical="center"/>
    </xf>
    <xf numFmtId="0" fontId="43" fillId="12" borderId="0" applyNumberFormat="0" applyBorder="0" applyAlignment="0" applyProtection="0">
      <alignment vertical="center"/>
    </xf>
    <xf numFmtId="0" fontId="45" fillId="18" borderId="0" applyNumberFormat="0" applyBorder="0" applyAlignment="0" applyProtection="0">
      <alignment vertical="center"/>
    </xf>
    <xf numFmtId="0" fontId="43" fillId="33" borderId="0" applyNumberFormat="0" applyBorder="0" applyAlignment="0" applyProtection="0">
      <alignment vertical="center"/>
    </xf>
    <xf numFmtId="0" fontId="45" fillId="18"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45" fillId="18" borderId="0" applyNumberFormat="0" applyBorder="0" applyAlignment="0" applyProtection="0">
      <alignment vertical="center"/>
    </xf>
    <xf numFmtId="0" fontId="80" fillId="4" borderId="9" applyNumberFormat="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48" fillId="3" borderId="0" applyNumberFormat="0" applyBorder="0" applyAlignment="0" applyProtection="0">
      <alignment vertical="center"/>
    </xf>
    <xf numFmtId="0" fontId="45" fillId="18" borderId="0" applyNumberFormat="0" applyBorder="0" applyAlignment="0" applyProtection="0">
      <alignment vertical="center"/>
    </xf>
    <xf numFmtId="0" fontId="43" fillId="13" borderId="0" applyNumberFormat="0" applyBorder="0" applyAlignment="0" applyProtection="0">
      <alignment vertical="center"/>
    </xf>
    <xf numFmtId="0" fontId="45" fillId="18" borderId="0" applyNumberFormat="0" applyBorder="0" applyAlignment="0" applyProtection="0">
      <alignment vertical="center"/>
    </xf>
    <xf numFmtId="0" fontId="43" fillId="13" borderId="0" applyNumberFormat="0" applyBorder="0" applyAlignment="0" applyProtection="0">
      <alignment vertical="center"/>
    </xf>
    <xf numFmtId="0" fontId="45" fillId="18" borderId="0" applyNumberFormat="0" applyBorder="0" applyAlignment="0" applyProtection="0">
      <alignment vertical="center"/>
    </xf>
    <xf numFmtId="0" fontId="43" fillId="13"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5" fillId="18"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0" fillId="0" borderId="0">
      <alignment vertical="center"/>
    </xf>
    <xf numFmtId="0" fontId="45" fillId="18" borderId="0" applyNumberFormat="0" applyBorder="0" applyAlignment="0" applyProtection="0">
      <alignment vertical="center"/>
    </xf>
    <xf numFmtId="0" fontId="48" fillId="3" borderId="0" applyNumberFormat="0" applyBorder="0" applyAlignment="0" applyProtection="0">
      <alignment vertical="center"/>
    </xf>
    <xf numFmtId="0" fontId="45" fillId="18"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45" fillId="18" borderId="0" applyNumberFormat="0" applyBorder="0" applyAlignment="0" applyProtection="0">
      <alignment vertical="center"/>
    </xf>
    <xf numFmtId="0" fontId="0" fillId="0" borderId="0">
      <alignment vertical="center"/>
    </xf>
    <xf numFmtId="0" fontId="44" fillId="33"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45" fillId="18" borderId="0" applyNumberFormat="0" applyBorder="0" applyAlignment="0" applyProtection="0">
      <alignment vertical="center"/>
    </xf>
    <xf numFmtId="0" fontId="43" fillId="13" borderId="0" applyNumberFormat="0" applyBorder="0" applyAlignment="0" applyProtection="0">
      <alignment vertical="center"/>
    </xf>
    <xf numFmtId="0" fontId="45" fillId="18" borderId="0" applyNumberFormat="0" applyBorder="0" applyAlignment="0" applyProtection="0">
      <alignment vertical="center"/>
    </xf>
    <xf numFmtId="0" fontId="43" fillId="13"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52" fillId="14"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68" fillId="0" borderId="20" applyNumberFormat="0" applyFill="0" applyAlignment="0" applyProtection="0">
      <alignment vertical="center"/>
    </xf>
    <xf numFmtId="0" fontId="43" fillId="33" borderId="0" applyNumberFormat="0" applyBorder="0" applyAlignment="0" applyProtection="0">
      <alignment vertical="center"/>
    </xf>
    <xf numFmtId="0" fontId="45" fillId="25" borderId="0" applyNumberFormat="0" applyBorder="0" applyAlignment="0" applyProtection="0">
      <alignment vertical="center"/>
    </xf>
    <xf numFmtId="0" fontId="43" fillId="33" borderId="0" applyNumberFormat="0" applyBorder="0" applyAlignment="0" applyProtection="0">
      <alignment vertical="center"/>
    </xf>
    <xf numFmtId="0" fontId="45" fillId="25" borderId="0" applyNumberFormat="0" applyBorder="0" applyAlignment="0" applyProtection="0">
      <alignment vertical="center"/>
    </xf>
    <xf numFmtId="0" fontId="43" fillId="33"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45" fillId="25" borderId="0" applyNumberFormat="0" applyBorder="0" applyAlignment="0" applyProtection="0">
      <alignment vertical="center"/>
    </xf>
    <xf numFmtId="0" fontId="43" fillId="22" borderId="0" applyNumberFormat="0" applyBorder="0" applyAlignment="0" applyProtection="0">
      <alignment vertical="center"/>
    </xf>
    <xf numFmtId="0" fontId="45" fillId="25" borderId="0" applyNumberFormat="0" applyBorder="0" applyAlignment="0" applyProtection="0">
      <alignment vertical="center"/>
    </xf>
    <xf numFmtId="0" fontId="43" fillId="22" borderId="0" applyNumberFormat="0" applyBorder="0" applyAlignment="0" applyProtection="0">
      <alignment vertical="center"/>
    </xf>
    <xf numFmtId="0" fontId="45" fillId="25" borderId="0" applyNumberFormat="0" applyBorder="0" applyAlignment="0" applyProtection="0">
      <alignment vertical="center"/>
    </xf>
    <xf numFmtId="0" fontId="43" fillId="22" borderId="0" applyNumberFormat="0" applyBorder="0" applyAlignment="0" applyProtection="0">
      <alignment vertical="center"/>
    </xf>
    <xf numFmtId="0" fontId="45" fillId="25"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5" fillId="25" borderId="0" applyNumberFormat="0" applyBorder="0" applyAlignment="0" applyProtection="0">
      <alignment vertical="center"/>
    </xf>
    <xf numFmtId="0" fontId="43" fillId="11" borderId="0" applyNumberFormat="0" applyBorder="0" applyAlignment="0" applyProtection="0">
      <alignment vertical="center"/>
    </xf>
    <xf numFmtId="0" fontId="45" fillId="25" borderId="0" applyNumberFormat="0" applyBorder="0" applyAlignment="0" applyProtection="0">
      <alignment vertical="center"/>
    </xf>
    <xf numFmtId="0" fontId="43" fillId="11" borderId="0" applyNumberFormat="0" applyBorder="0" applyAlignment="0" applyProtection="0">
      <alignment vertical="center"/>
    </xf>
    <xf numFmtId="0" fontId="45" fillId="25" borderId="0" applyNumberFormat="0" applyBorder="0" applyAlignment="0" applyProtection="0">
      <alignment vertical="center"/>
    </xf>
    <xf numFmtId="0" fontId="43" fillId="22" borderId="0" applyNumberFormat="0" applyBorder="0" applyAlignment="0" applyProtection="0">
      <alignment vertical="center"/>
    </xf>
    <xf numFmtId="0" fontId="45" fillId="25" borderId="0" applyNumberFormat="0" applyBorder="0" applyAlignment="0" applyProtection="0">
      <alignment vertical="center"/>
    </xf>
    <xf numFmtId="0" fontId="43" fillId="22" borderId="0" applyNumberFormat="0" applyBorder="0" applyAlignment="0" applyProtection="0">
      <alignment vertical="center"/>
    </xf>
    <xf numFmtId="0" fontId="45" fillId="25" borderId="0" applyNumberFormat="0" applyBorder="0" applyAlignment="0" applyProtection="0">
      <alignment vertical="center"/>
    </xf>
    <xf numFmtId="0" fontId="43" fillId="22" borderId="0" applyNumberFormat="0" applyBorder="0" applyAlignment="0" applyProtection="0">
      <alignment vertical="center"/>
    </xf>
    <xf numFmtId="0" fontId="45" fillId="25"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45" fillId="25" borderId="0" applyNumberFormat="0" applyBorder="0" applyAlignment="0" applyProtection="0">
      <alignment vertical="center"/>
    </xf>
    <xf numFmtId="0" fontId="43" fillId="12" borderId="0" applyNumberFormat="0" applyBorder="0" applyAlignment="0" applyProtection="0">
      <alignment vertical="center"/>
    </xf>
    <xf numFmtId="0" fontId="45" fillId="25" borderId="0" applyNumberFormat="0" applyBorder="0" applyAlignment="0" applyProtection="0">
      <alignment vertical="center"/>
    </xf>
    <xf numFmtId="0" fontId="43" fillId="12"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43" fillId="12" borderId="0" applyNumberFormat="0" applyBorder="0" applyAlignment="0" applyProtection="0">
      <alignment vertical="center"/>
    </xf>
    <xf numFmtId="0" fontId="45" fillId="25" borderId="0" applyNumberFormat="0" applyBorder="0" applyAlignment="0" applyProtection="0">
      <alignment vertical="center"/>
    </xf>
    <xf numFmtId="0" fontId="43" fillId="12" borderId="0" applyNumberFormat="0" applyBorder="0" applyAlignment="0" applyProtection="0">
      <alignment vertical="center"/>
    </xf>
    <xf numFmtId="0" fontId="45" fillId="25" borderId="0" applyNumberFormat="0" applyBorder="0" applyAlignment="0" applyProtection="0">
      <alignment vertical="center"/>
    </xf>
    <xf numFmtId="0" fontId="52" fillId="14" borderId="0" applyNumberFormat="0" applyBorder="0" applyAlignment="0" applyProtection="0">
      <alignment vertical="center"/>
    </xf>
    <xf numFmtId="0" fontId="43" fillId="12" borderId="0" applyNumberFormat="0" applyBorder="0" applyAlignment="0" applyProtection="0">
      <alignment vertical="center"/>
    </xf>
    <xf numFmtId="0" fontId="45" fillId="25" borderId="0" applyNumberFormat="0" applyBorder="0" applyAlignment="0" applyProtection="0">
      <alignment vertical="center"/>
    </xf>
    <xf numFmtId="0" fontId="43" fillId="22" borderId="0" applyNumberFormat="0" applyBorder="0" applyAlignment="0" applyProtection="0">
      <alignment vertical="center"/>
    </xf>
    <xf numFmtId="0" fontId="45" fillId="25" borderId="0" applyNumberFormat="0" applyBorder="0" applyAlignment="0" applyProtection="0">
      <alignment vertical="center"/>
    </xf>
    <xf numFmtId="0" fontId="43" fillId="22" borderId="0" applyNumberFormat="0" applyBorder="0" applyAlignment="0" applyProtection="0">
      <alignment vertical="center"/>
    </xf>
    <xf numFmtId="0" fontId="45" fillId="25" borderId="0" applyNumberFormat="0" applyBorder="0" applyAlignment="0" applyProtection="0">
      <alignment vertical="center"/>
    </xf>
    <xf numFmtId="0" fontId="43" fillId="22" borderId="0" applyNumberFormat="0" applyBorder="0" applyAlignment="0" applyProtection="0">
      <alignment vertical="center"/>
    </xf>
    <xf numFmtId="0" fontId="45" fillId="25" borderId="0" applyNumberFormat="0" applyBorder="0" applyAlignment="0" applyProtection="0">
      <alignment vertical="center"/>
    </xf>
    <xf numFmtId="0" fontId="52" fillId="14" borderId="0" applyNumberFormat="0" applyBorder="0" applyAlignment="0" applyProtection="0">
      <alignment vertical="center"/>
    </xf>
    <xf numFmtId="0" fontId="43" fillId="22" borderId="0" applyNumberFormat="0" applyBorder="0" applyAlignment="0" applyProtection="0">
      <alignment vertical="center"/>
    </xf>
    <xf numFmtId="0" fontId="45" fillId="25" borderId="0" applyNumberFormat="0" applyBorder="0" applyAlignment="0" applyProtection="0">
      <alignment vertical="center"/>
    </xf>
    <xf numFmtId="0" fontId="43" fillId="22" borderId="0" applyNumberFormat="0" applyBorder="0" applyAlignment="0" applyProtection="0">
      <alignment vertical="center"/>
    </xf>
    <xf numFmtId="0" fontId="45" fillId="25"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2" fillId="9" borderId="11" applyNumberFormat="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68" fillId="0" borderId="20" applyNumberFormat="0" applyFill="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68" fillId="0" borderId="20" applyNumberFormat="0" applyFill="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52" fillId="14"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44" fillId="10"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68" fillId="0" borderId="20" applyNumberFormat="0" applyFill="0" applyAlignment="0" applyProtection="0">
      <alignment vertical="center"/>
    </xf>
    <xf numFmtId="0" fontId="43" fillId="33" borderId="0" applyNumberFormat="0" applyBorder="0" applyAlignment="0" applyProtection="0">
      <alignment vertical="center"/>
    </xf>
    <xf numFmtId="0" fontId="43" fillId="12"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1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22" borderId="0" applyNumberFormat="0" applyBorder="0" applyAlignment="0" applyProtection="0">
      <alignment vertical="center"/>
    </xf>
    <xf numFmtId="0" fontId="43" fillId="33" borderId="0" applyNumberFormat="0" applyBorder="0" applyAlignment="0" applyProtection="0">
      <alignment vertical="center"/>
    </xf>
    <xf numFmtId="0" fontId="44" fillId="23" borderId="0" applyNumberFormat="0" applyBorder="0" applyAlignment="0" applyProtection="0">
      <alignment vertical="center"/>
    </xf>
    <xf numFmtId="0" fontId="43" fillId="22"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0" fillId="0" borderId="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33" borderId="0" applyNumberFormat="0" applyBorder="0" applyAlignment="0" applyProtection="0">
      <alignment vertical="center"/>
    </xf>
    <xf numFmtId="0" fontId="43" fillId="11" borderId="0" applyNumberFormat="0" applyBorder="0" applyAlignment="0" applyProtection="0">
      <alignment vertical="center"/>
    </xf>
    <xf numFmtId="0" fontId="52" fillId="14" borderId="0" applyNumberFormat="0" applyBorder="0" applyAlignment="0" applyProtection="0">
      <alignment vertical="center"/>
    </xf>
    <xf numFmtId="0" fontId="43" fillId="11" borderId="0" applyNumberFormat="0" applyBorder="0" applyAlignment="0" applyProtection="0">
      <alignment vertical="center"/>
    </xf>
    <xf numFmtId="0" fontId="43" fillId="42" borderId="0" applyNumberFormat="0" applyBorder="0" applyAlignment="0" applyProtection="0">
      <alignment vertical="center"/>
    </xf>
    <xf numFmtId="0" fontId="78" fillId="11" borderId="0" applyNumberFormat="0" applyBorder="0" applyAlignment="0" applyProtection="0">
      <alignment vertical="center"/>
    </xf>
    <xf numFmtId="0" fontId="78" fillId="11" borderId="0" applyNumberFormat="0" applyBorder="0" applyAlignment="0" applyProtection="0">
      <alignment vertical="center"/>
    </xf>
    <xf numFmtId="0" fontId="43" fillId="11" borderId="0" applyNumberFormat="0" applyBorder="0" applyAlignment="0" applyProtection="0">
      <alignment vertical="center"/>
    </xf>
    <xf numFmtId="0" fontId="43" fillId="13"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3"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0" fillId="0" borderId="0">
      <alignment vertical="center"/>
    </xf>
    <xf numFmtId="0" fontId="0" fillId="0" borderId="0">
      <alignment vertical="center"/>
    </xf>
    <xf numFmtId="0" fontId="43" fillId="13"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0" fillId="0" borderId="0">
      <alignment vertical="center"/>
    </xf>
    <xf numFmtId="0" fontId="0" fillId="0" borderId="0">
      <alignment vertical="center"/>
    </xf>
    <xf numFmtId="0" fontId="43" fillId="11" borderId="0" applyNumberFormat="0" applyBorder="0" applyAlignment="0" applyProtection="0">
      <alignment vertical="center"/>
    </xf>
    <xf numFmtId="0" fontId="43" fillId="22" borderId="0" applyNumberFormat="0" applyBorder="0" applyAlignment="0" applyProtection="0">
      <alignment vertical="center"/>
    </xf>
    <xf numFmtId="0" fontId="43" fillId="11" borderId="0" applyNumberFormat="0" applyBorder="0" applyAlignment="0" applyProtection="0">
      <alignment vertical="center"/>
    </xf>
    <xf numFmtId="0" fontId="39" fillId="4" borderId="9" applyNumberFormat="0" applyAlignment="0" applyProtection="0">
      <alignment vertical="center"/>
    </xf>
    <xf numFmtId="0" fontId="43" fillId="22" borderId="0" applyNumberFormat="0" applyBorder="0" applyAlignment="0" applyProtection="0">
      <alignment vertical="center"/>
    </xf>
    <xf numFmtId="0" fontId="43" fillId="11"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alignment vertical="center"/>
    </xf>
    <xf numFmtId="0" fontId="0" fillId="0" borderId="0">
      <alignment vertical="center"/>
    </xf>
    <xf numFmtId="0" fontId="43" fillId="11" borderId="0" applyNumberFormat="0" applyBorder="0" applyAlignment="0" applyProtection="0">
      <alignment vertical="center"/>
    </xf>
    <xf numFmtId="0" fontId="43" fillId="22"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22"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72" fillId="3" borderId="0" applyNumberFormat="0" applyBorder="0" applyAlignment="0" applyProtection="0">
      <alignment vertical="center"/>
    </xf>
    <xf numFmtId="0" fontId="43" fillId="11" borderId="0" applyNumberFormat="0" applyBorder="0" applyAlignment="0" applyProtection="0">
      <alignment vertical="center"/>
    </xf>
    <xf numFmtId="0" fontId="72" fillId="3"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73" fillId="0" borderId="0" applyNumberFormat="0" applyFill="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3" fillId="42" borderId="0" applyNumberFormat="0" applyBorder="0" applyAlignment="0" applyProtection="0">
      <alignment vertical="center"/>
    </xf>
    <xf numFmtId="0" fontId="43" fillId="11" borderId="0" applyNumberFormat="0" applyBorder="0" applyAlignment="0" applyProtection="0">
      <alignment vertical="center"/>
    </xf>
    <xf numFmtId="0" fontId="39" fillId="4" borderId="9" applyNumberFormat="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3" fillId="42" borderId="0" applyNumberFormat="0" applyBorder="0" applyAlignment="0" applyProtection="0">
      <alignment vertical="center"/>
    </xf>
    <xf numFmtId="0" fontId="43" fillId="11" borderId="0" applyNumberFormat="0" applyBorder="0" applyAlignment="0" applyProtection="0">
      <alignment vertical="center"/>
    </xf>
    <xf numFmtId="0" fontId="39" fillId="4" borderId="9" applyNumberFormat="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3" fillId="42"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4" fillId="22"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39" fillId="4" borderId="9" applyNumberFormat="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73" fillId="0" borderId="0" applyNumberFormat="0" applyFill="0" applyBorder="0" applyAlignment="0" applyProtection="0">
      <alignment vertical="center"/>
    </xf>
    <xf numFmtId="0" fontId="43" fillId="11" borderId="0" applyNumberFormat="0" applyBorder="0" applyAlignment="0" applyProtection="0">
      <alignment vertical="center"/>
    </xf>
    <xf numFmtId="0" fontId="39" fillId="4" borderId="9" applyNumberFormat="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0" fillId="0" borderId="0">
      <alignment vertical="center"/>
    </xf>
    <xf numFmtId="0" fontId="68" fillId="0" borderId="20" applyNumberFormat="0" applyFill="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8" fillId="3"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39" fillId="4" borderId="9" applyNumberFormat="0" applyAlignment="0" applyProtection="0">
      <alignment vertical="center"/>
    </xf>
    <xf numFmtId="0" fontId="43" fillId="11" borderId="0" applyNumberFormat="0" applyBorder="0" applyAlignment="0" applyProtection="0">
      <alignment vertical="center"/>
    </xf>
    <xf numFmtId="0" fontId="39" fillId="4" borderId="9" applyNumberFormat="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68" fillId="0" borderId="20" applyNumberFormat="0" applyFill="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43" fillId="11" borderId="0" applyNumberFormat="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39" fillId="4" borderId="9" applyNumberFormat="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73" fillId="0" borderId="0" applyNumberFormat="0" applyFill="0" applyBorder="0" applyAlignment="0" applyProtection="0">
      <alignment vertical="center"/>
    </xf>
    <xf numFmtId="0" fontId="0" fillId="0" borderId="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78"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44" fillId="24" borderId="0" applyNumberFormat="0" applyBorder="0" applyAlignment="0" applyProtection="0">
      <alignment vertical="center"/>
    </xf>
    <xf numFmtId="0" fontId="43" fillId="12" borderId="0" applyNumberFormat="0" applyBorder="0" applyAlignment="0" applyProtection="0">
      <alignment vertical="center"/>
    </xf>
    <xf numFmtId="0" fontId="44" fillId="24" borderId="0" applyNumberFormat="0" applyBorder="0" applyAlignment="0" applyProtection="0">
      <alignment vertical="center"/>
    </xf>
    <xf numFmtId="0" fontId="43" fillId="12"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43" fillId="12" borderId="0" applyNumberFormat="0" applyBorder="0" applyAlignment="0" applyProtection="0">
      <alignment vertical="center"/>
    </xf>
    <xf numFmtId="0" fontId="44" fillId="24" borderId="0" applyNumberFormat="0" applyBorder="0" applyAlignment="0" applyProtection="0">
      <alignment vertical="center"/>
    </xf>
    <xf numFmtId="0" fontId="43" fillId="12" borderId="0" applyNumberFormat="0" applyBorder="0" applyAlignment="0" applyProtection="0">
      <alignment vertical="center"/>
    </xf>
    <xf numFmtId="0" fontId="44" fillId="24"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43" fillId="12" borderId="0" applyNumberFormat="0" applyBorder="0" applyAlignment="0" applyProtection="0">
      <alignment vertical="center"/>
    </xf>
    <xf numFmtId="0" fontId="44" fillId="10" borderId="0" applyNumberFormat="0" applyBorder="0" applyAlignment="0" applyProtection="0">
      <alignment vertical="center"/>
    </xf>
    <xf numFmtId="0" fontId="43" fillId="12"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43" fillId="12"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43" fillId="12" borderId="0" applyNumberFormat="0" applyBorder="0" applyAlignment="0" applyProtection="0">
      <alignment vertical="center"/>
    </xf>
    <xf numFmtId="0" fontId="44" fillId="10" borderId="0" applyNumberFormat="0" applyBorder="0" applyAlignment="0" applyProtection="0">
      <alignment vertical="center"/>
    </xf>
    <xf numFmtId="0" fontId="43" fillId="12"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43" fillId="12" borderId="0" applyNumberFormat="0" applyBorder="0" applyAlignment="0" applyProtection="0">
      <alignment vertical="center"/>
    </xf>
    <xf numFmtId="0" fontId="44" fillId="10"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8" fillId="3"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8" fillId="3"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8" fillId="3"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8" fillId="3"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4" fillId="22"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44" fillId="22" borderId="0" applyNumberFormat="0" applyBorder="0" applyAlignment="0" applyProtection="0">
      <alignment vertical="center"/>
    </xf>
    <xf numFmtId="0" fontId="43" fillId="12" borderId="0" applyNumberFormat="0" applyBorder="0" applyAlignment="0" applyProtection="0">
      <alignment vertical="center"/>
    </xf>
    <xf numFmtId="0" fontId="44" fillId="22" borderId="0" applyNumberFormat="0" applyBorder="0" applyAlignment="0" applyProtection="0">
      <alignment vertical="center"/>
    </xf>
    <xf numFmtId="0" fontId="48" fillId="3" borderId="0" applyNumberFormat="0" applyBorder="0" applyAlignment="0" applyProtection="0">
      <alignment vertical="center"/>
    </xf>
    <xf numFmtId="0" fontId="86" fillId="0" borderId="23" applyNumberFormat="0" applyFill="0" applyAlignment="0" applyProtection="0">
      <alignment vertical="center"/>
    </xf>
    <xf numFmtId="0" fontId="43" fillId="12" borderId="0" applyNumberFormat="0" applyBorder="0" applyAlignment="0" applyProtection="0">
      <alignment vertical="center"/>
    </xf>
    <xf numFmtId="0" fontId="44" fillId="22"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44" fillId="22" borderId="0" applyNumberFormat="0" applyBorder="0" applyAlignment="0" applyProtection="0">
      <alignment vertical="center"/>
    </xf>
    <xf numFmtId="0" fontId="86" fillId="0" borderId="23" applyNumberFormat="0" applyFill="0" applyAlignment="0" applyProtection="0">
      <alignment vertical="center"/>
    </xf>
    <xf numFmtId="0" fontId="68" fillId="0" borderId="20" applyNumberFormat="0" applyFill="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8" fillId="3" borderId="0" applyNumberFormat="0" applyBorder="0" applyAlignment="0" applyProtection="0">
      <alignment vertical="center"/>
    </xf>
    <xf numFmtId="0" fontId="43" fillId="12"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8" fillId="3" borderId="0" applyNumberFormat="0" applyBorder="0" applyAlignment="0" applyProtection="0">
      <alignment vertical="center"/>
    </xf>
    <xf numFmtId="0" fontId="43" fillId="12" borderId="0" applyNumberFormat="0" applyBorder="0" applyAlignment="0" applyProtection="0">
      <alignment vertical="center"/>
    </xf>
    <xf numFmtId="0" fontId="48" fillId="3"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4" fillId="10"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8" fillId="3" borderId="0" applyNumberFormat="0" applyBorder="0" applyAlignment="0" applyProtection="0">
      <alignment vertical="center"/>
    </xf>
    <xf numFmtId="0" fontId="43" fillId="12" borderId="0" applyNumberFormat="0" applyBorder="0" applyAlignment="0" applyProtection="0">
      <alignment vertical="center"/>
    </xf>
    <xf numFmtId="0" fontId="0" fillId="0" borderId="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3" fillId="12" borderId="0" applyNumberFormat="0" applyBorder="0" applyAlignment="0" applyProtection="0">
      <alignment vertical="center"/>
    </xf>
    <xf numFmtId="0" fontId="0" fillId="0" borderId="0">
      <alignment vertical="center"/>
    </xf>
    <xf numFmtId="0" fontId="92" fillId="0" borderId="12" applyNumberFormat="0" applyFill="0" applyAlignment="0" applyProtection="0">
      <alignment vertical="center"/>
    </xf>
    <xf numFmtId="0" fontId="43" fillId="12" borderId="0" applyNumberFormat="0" applyBorder="0" applyAlignment="0" applyProtection="0">
      <alignment vertical="center"/>
    </xf>
    <xf numFmtId="0" fontId="92" fillId="0" borderId="12" applyNumberFormat="0" applyFill="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39" fillId="4" borderId="9" applyNumberFormat="0" applyAlignment="0" applyProtection="0">
      <alignment vertical="center"/>
    </xf>
    <xf numFmtId="0" fontId="78"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4" fillId="3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83" fillId="38"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4" fillId="23" borderId="0" applyNumberFormat="0" applyBorder="0" applyAlignment="0" applyProtection="0">
      <alignment vertical="center"/>
    </xf>
    <xf numFmtId="0" fontId="43" fillId="13" borderId="0" applyNumberFormat="0" applyBorder="0" applyAlignment="0" applyProtection="0">
      <alignment vertical="center"/>
    </xf>
    <xf numFmtId="0" fontId="44" fillId="24"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4" fillId="2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80" fillId="4" borderId="9" applyNumberFormat="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39" fillId="4" borderId="9" applyNumberFormat="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73" fillId="0" borderId="0" applyNumberFormat="0" applyFill="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42" borderId="0" applyNumberFormat="0" applyBorder="0" applyAlignment="0" applyProtection="0">
      <alignment vertical="center"/>
    </xf>
    <xf numFmtId="0" fontId="48" fillId="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66" fillId="9" borderId="19" applyNumberFormat="0" applyAlignment="0" applyProtection="0">
      <alignment vertical="center"/>
    </xf>
    <xf numFmtId="0" fontId="43" fillId="13" borderId="0" applyNumberFormat="0" applyBorder="0" applyAlignment="0" applyProtection="0">
      <alignment vertical="center"/>
    </xf>
    <xf numFmtId="0" fontId="66" fillId="9" borderId="19" applyNumberFormat="0" applyAlignment="0" applyProtection="0">
      <alignment vertical="center"/>
    </xf>
    <xf numFmtId="0" fontId="43" fillId="13" borderId="0" applyNumberFormat="0" applyBorder="0" applyAlignment="0" applyProtection="0">
      <alignment vertical="center"/>
    </xf>
    <xf numFmtId="0" fontId="66" fillId="9" borderId="19" applyNumberFormat="0" applyAlignment="0" applyProtection="0">
      <alignment vertical="center"/>
    </xf>
    <xf numFmtId="0" fontId="66" fillId="9" borderId="19" applyNumberFormat="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78" fillId="42" borderId="0" applyNumberFormat="0" applyBorder="0" applyAlignment="0" applyProtection="0">
      <alignment vertical="center"/>
    </xf>
    <xf numFmtId="0" fontId="78" fillId="22" borderId="0" applyNumberFormat="0" applyBorder="0" applyAlignment="0" applyProtection="0">
      <alignment vertical="center"/>
    </xf>
    <xf numFmtId="0" fontId="78"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39" fillId="4" borderId="9" applyNumberFormat="0" applyAlignment="0" applyProtection="0">
      <alignment vertical="center"/>
    </xf>
    <xf numFmtId="0" fontId="43" fillId="22" borderId="0" applyNumberFormat="0" applyBorder="0" applyAlignment="0" applyProtection="0">
      <alignment vertical="center"/>
    </xf>
    <xf numFmtId="0" fontId="0" fillId="0" borderId="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42" borderId="0" applyNumberFormat="0" applyBorder="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51" fillId="0" borderId="12" applyNumberFormat="0" applyFill="0" applyAlignment="0" applyProtection="0">
      <alignment vertical="center"/>
    </xf>
    <xf numFmtId="0" fontId="67" fillId="14"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51" fillId="0" borderId="12" applyNumberFormat="0" applyFill="0" applyAlignment="0" applyProtection="0">
      <alignment vertical="center"/>
    </xf>
    <xf numFmtId="0" fontId="67" fillId="14"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42" borderId="0" applyNumberFormat="0" applyBorder="0" applyAlignment="0" applyProtection="0">
      <alignment vertical="center"/>
    </xf>
    <xf numFmtId="0" fontId="51" fillId="0" borderId="12" applyNumberFormat="0" applyFill="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64" fillId="0" borderId="17" applyNumberFormat="0" applyFill="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64" fillId="0" borderId="17" applyNumberFormat="0" applyFill="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64" fillId="0" borderId="17" applyNumberFormat="0" applyFill="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64" fillId="0" borderId="17" applyNumberFormat="0" applyFill="0" applyAlignment="0" applyProtection="0">
      <alignment vertical="center"/>
    </xf>
    <xf numFmtId="0" fontId="43" fillId="42" borderId="0" applyNumberFormat="0" applyBorder="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43" fillId="22" borderId="0" applyNumberFormat="0" applyBorder="0" applyAlignment="0" applyProtection="0">
      <alignment vertical="center"/>
    </xf>
    <xf numFmtId="0" fontId="52" fillId="14" borderId="0" applyNumberFormat="0" applyBorder="0" applyAlignment="0" applyProtection="0">
      <alignment vertical="center"/>
    </xf>
    <xf numFmtId="0" fontId="43" fillId="22" borderId="0" applyNumberFormat="0" applyBorder="0" applyAlignment="0" applyProtection="0">
      <alignment vertical="center"/>
    </xf>
    <xf numFmtId="0" fontId="52" fillId="14"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52" fillId="14" borderId="0" applyNumberFormat="0" applyBorder="0" applyAlignment="0" applyProtection="0">
      <alignment vertical="center"/>
    </xf>
    <xf numFmtId="0" fontId="43" fillId="22" borderId="0" applyNumberFormat="0" applyBorder="0" applyAlignment="0" applyProtection="0">
      <alignment vertical="center"/>
    </xf>
    <xf numFmtId="0" fontId="52" fillId="14" borderId="0" applyNumberFormat="0" applyBorder="0" applyAlignment="0" applyProtection="0">
      <alignment vertical="center"/>
    </xf>
    <xf numFmtId="0" fontId="43" fillId="22" borderId="0" applyNumberFormat="0" applyBorder="0" applyAlignment="0" applyProtection="0">
      <alignment vertical="center"/>
    </xf>
    <xf numFmtId="0" fontId="52" fillId="14"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43" fontId="0" fillId="0" borderId="0" applyFont="0" applyFill="0" applyBorder="0" applyAlignment="0" applyProtection="0"/>
    <xf numFmtId="0" fontId="68" fillId="0" borderId="20" applyNumberFormat="0" applyFill="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68" fillId="0" borderId="20" applyNumberFormat="0" applyFill="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4"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43" fillId="22"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43" fillId="22"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43" fillId="22" borderId="0" applyNumberFormat="0" applyBorder="0" applyAlignment="0" applyProtection="0">
      <alignment vertical="center"/>
    </xf>
    <xf numFmtId="0" fontId="88" fillId="3"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86" fillId="0" borderId="23" applyNumberFormat="0" applyFill="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43" fillId="42" borderId="0" applyNumberFormat="0" applyBorder="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48" fillId="3" borderId="0" applyNumberFormat="0" applyBorder="0" applyAlignment="0" applyProtection="0">
      <alignment vertical="center"/>
    </xf>
    <xf numFmtId="0" fontId="43" fillId="42" borderId="0" applyNumberFormat="0" applyBorder="0" applyAlignment="0" applyProtection="0">
      <alignment vertical="center"/>
    </xf>
    <xf numFmtId="0" fontId="48" fillId="3"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0" fillId="0" borderId="0">
      <alignment vertical="center"/>
    </xf>
    <xf numFmtId="0" fontId="39" fillId="4" borderId="9" applyNumberFormat="0" applyAlignment="0" applyProtection="0">
      <alignment vertical="center"/>
    </xf>
    <xf numFmtId="0" fontId="43" fillId="42"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48" fillId="3" borderId="0" applyNumberFormat="0" applyBorder="0" applyAlignment="0" applyProtection="0">
      <alignment vertical="center"/>
    </xf>
    <xf numFmtId="0" fontId="44" fillId="33" borderId="0" applyNumberFormat="0" applyBorder="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4" fillId="33" borderId="0" applyNumberFormat="0" applyBorder="0" applyAlignment="0" applyProtection="0">
      <alignment vertical="center"/>
    </xf>
    <xf numFmtId="0" fontId="43" fillId="42" borderId="0" applyNumberFormat="0" applyBorder="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51" fillId="0" borderId="12" applyNumberFormat="0" applyFill="0" applyAlignment="0" applyProtection="0">
      <alignment vertical="center"/>
    </xf>
    <xf numFmtId="0" fontId="43" fillId="42" borderId="0" applyNumberFormat="0" applyBorder="0" applyAlignment="0" applyProtection="0">
      <alignment vertical="center"/>
    </xf>
    <xf numFmtId="0" fontId="51" fillId="0" borderId="12" applyNumberFormat="0" applyFill="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39" fillId="4" borderId="9" applyNumberFormat="0" applyAlignment="0" applyProtection="0">
      <alignment vertical="center"/>
    </xf>
    <xf numFmtId="0" fontId="43" fillId="42" borderId="0" applyNumberFormat="0" applyBorder="0" applyAlignment="0" applyProtection="0">
      <alignment vertical="center"/>
    </xf>
    <xf numFmtId="0" fontId="0" fillId="0" borderId="0">
      <alignment vertical="center"/>
    </xf>
    <xf numFmtId="0" fontId="64" fillId="0" borderId="17" applyNumberFormat="0" applyFill="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4" fillId="11" borderId="0" applyNumberFormat="0" applyBorder="0" applyAlignment="0" applyProtection="0">
      <alignment vertical="center"/>
    </xf>
    <xf numFmtId="0" fontId="0" fillId="0" borderId="0">
      <alignment vertical="center"/>
    </xf>
    <xf numFmtId="0" fontId="44" fillId="11" borderId="0" applyNumberFormat="0" applyBorder="0" applyAlignment="0" applyProtection="0">
      <alignment vertical="center"/>
    </xf>
    <xf numFmtId="0" fontId="42" fillId="9" borderId="11" applyNumberFormat="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44" fillId="11"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44" fillId="11" borderId="0" applyNumberFormat="0" applyBorder="0" applyAlignment="0" applyProtection="0">
      <alignment vertical="center"/>
    </xf>
    <xf numFmtId="0" fontId="78" fillId="33"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0" fillId="0" borderId="0">
      <alignment vertical="center"/>
    </xf>
    <xf numFmtId="0" fontId="0" fillId="0" borderId="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0" fillId="0" borderId="0">
      <alignment vertical="center"/>
    </xf>
    <xf numFmtId="0" fontId="0" fillId="0" borderId="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8" fillId="3" borderId="0" applyNumberFormat="0" applyBorder="0" applyAlignment="0" applyProtection="0">
      <alignment vertical="center"/>
    </xf>
    <xf numFmtId="0" fontId="43" fillId="42" borderId="0" applyNumberFormat="0" applyBorder="0" applyAlignment="0" applyProtection="0">
      <alignment vertical="center"/>
    </xf>
    <xf numFmtId="0" fontId="44" fillId="10" borderId="0" applyNumberFormat="0" applyBorder="0" applyAlignment="0" applyProtection="0">
      <alignment vertical="center"/>
    </xf>
    <xf numFmtId="0" fontId="43" fillId="42" borderId="0" applyNumberFormat="0" applyBorder="0" applyAlignment="0" applyProtection="0">
      <alignment vertical="center"/>
    </xf>
    <xf numFmtId="0" fontId="44" fillId="10"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4" fillId="10" borderId="0" applyNumberFormat="0" applyBorder="0" applyAlignment="0" applyProtection="0">
      <alignment vertical="center"/>
    </xf>
    <xf numFmtId="0" fontId="78" fillId="11"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4" fillId="33"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0" fillId="0" borderId="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4" fillId="2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8" fillId="3"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8" fillId="3" borderId="0" applyNumberFormat="0" applyBorder="0" applyAlignment="0" applyProtection="0">
      <alignment vertical="center"/>
    </xf>
    <xf numFmtId="0" fontId="43" fillId="42" borderId="0" applyNumberFormat="0" applyBorder="0" applyAlignment="0" applyProtection="0">
      <alignment vertical="center"/>
    </xf>
    <xf numFmtId="0" fontId="48" fillId="3" borderId="0" applyNumberFormat="0" applyBorder="0" applyAlignment="0" applyProtection="0">
      <alignment vertical="center"/>
    </xf>
    <xf numFmtId="0" fontId="43" fillId="42" borderId="0" applyNumberFormat="0" applyBorder="0" applyAlignment="0" applyProtection="0">
      <alignment vertical="center"/>
    </xf>
    <xf numFmtId="0" fontId="48" fillId="3"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4" fillId="8"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8" fillId="3"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3" fillId="42" borderId="0" applyNumberFormat="0" applyBorder="0" applyAlignment="0" applyProtection="0">
      <alignment vertical="center"/>
    </xf>
    <xf numFmtId="0" fontId="44" fillId="11" borderId="0" applyNumberFormat="0" applyBorder="0" applyAlignment="0" applyProtection="0">
      <alignment vertical="center"/>
    </xf>
    <xf numFmtId="0" fontId="78" fillId="33" borderId="0" applyNumberFormat="0" applyBorder="0" applyAlignment="0" applyProtection="0">
      <alignment vertical="center"/>
    </xf>
    <xf numFmtId="0" fontId="44" fillId="11" borderId="0" applyNumberFormat="0" applyBorder="0" applyAlignment="0" applyProtection="0">
      <alignment vertical="center"/>
    </xf>
    <xf numFmtId="0" fontId="78" fillId="33" borderId="0" applyNumberFormat="0" applyBorder="0" applyAlignment="0" applyProtection="0">
      <alignment vertical="center"/>
    </xf>
    <xf numFmtId="0" fontId="44" fillId="11" borderId="0" applyNumberFormat="0" applyBorder="0" applyAlignment="0" applyProtection="0">
      <alignment vertical="center"/>
    </xf>
    <xf numFmtId="0" fontId="78" fillId="33" borderId="0" applyNumberFormat="0" applyBorder="0" applyAlignment="0" applyProtection="0">
      <alignment vertical="center"/>
    </xf>
    <xf numFmtId="0" fontId="68" fillId="0" borderId="0" applyNumberFormat="0" applyFill="0" applyBorder="0" applyAlignment="0" applyProtection="0">
      <alignment vertical="center"/>
    </xf>
    <xf numFmtId="0" fontId="78" fillId="33" borderId="0" applyNumberFormat="0" applyBorder="0" applyAlignment="0" applyProtection="0">
      <alignment vertical="center"/>
    </xf>
    <xf numFmtId="0" fontId="68" fillId="0" borderId="0" applyNumberFormat="0" applyFill="0" applyBorder="0" applyAlignment="0" applyProtection="0">
      <alignment vertical="center"/>
    </xf>
    <xf numFmtId="0" fontId="78" fillId="33" borderId="0" applyNumberFormat="0" applyBorder="0" applyAlignment="0" applyProtection="0">
      <alignment vertical="center"/>
    </xf>
    <xf numFmtId="0" fontId="68" fillId="0" borderId="0" applyNumberFormat="0" applyFill="0" applyBorder="0" applyAlignment="0" applyProtection="0">
      <alignment vertical="center"/>
    </xf>
    <xf numFmtId="0" fontId="44" fillId="11" borderId="0" applyNumberFormat="0" applyBorder="0" applyAlignment="0" applyProtection="0">
      <alignment vertical="center"/>
    </xf>
    <xf numFmtId="0" fontId="78" fillId="33" borderId="0" applyNumberFormat="0" applyBorder="0" applyAlignment="0" applyProtection="0">
      <alignment vertical="center"/>
    </xf>
    <xf numFmtId="0" fontId="78" fillId="33" borderId="0" applyNumberFormat="0" applyBorder="0" applyAlignment="0" applyProtection="0">
      <alignment vertical="center"/>
    </xf>
    <xf numFmtId="0" fontId="44" fillId="10" borderId="0" applyNumberFormat="0" applyBorder="0" applyAlignment="0" applyProtection="0">
      <alignment vertical="center"/>
    </xf>
    <xf numFmtId="0" fontId="78" fillId="11" borderId="0" applyNumberFormat="0" applyBorder="0" applyAlignment="0" applyProtection="0">
      <alignment vertical="center"/>
    </xf>
    <xf numFmtId="0" fontId="0" fillId="0" borderId="0">
      <alignment vertical="center"/>
    </xf>
    <xf numFmtId="0" fontId="44" fillId="10" borderId="0" applyNumberFormat="0" applyBorder="0" applyAlignment="0" applyProtection="0">
      <alignment vertical="center"/>
    </xf>
    <xf numFmtId="0" fontId="78" fillId="11" borderId="0" applyNumberFormat="0" applyBorder="0" applyAlignment="0" applyProtection="0">
      <alignment vertical="center"/>
    </xf>
    <xf numFmtId="0" fontId="44" fillId="10" borderId="0" applyNumberFormat="0" applyBorder="0" applyAlignment="0" applyProtection="0">
      <alignment vertical="center"/>
    </xf>
    <xf numFmtId="0" fontId="78" fillId="11" borderId="0" applyNumberFormat="0" applyBorder="0" applyAlignment="0" applyProtection="0">
      <alignment vertical="center"/>
    </xf>
    <xf numFmtId="0" fontId="48" fillId="3" borderId="0" applyNumberFormat="0" applyBorder="0" applyAlignment="0" applyProtection="0">
      <alignment vertical="center"/>
    </xf>
    <xf numFmtId="0" fontId="78" fillId="11" borderId="0" applyNumberFormat="0" applyBorder="0" applyAlignment="0" applyProtection="0">
      <alignment vertical="center"/>
    </xf>
    <xf numFmtId="0" fontId="78" fillId="11" borderId="0" applyNumberFormat="0" applyBorder="0" applyAlignment="0" applyProtection="0">
      <alignment vertical="center"/>
    </xf>
    <xf numFmtId="0" fontId="44" fillId="10" borderId="0" applyNumberFormat="0" applyBorder="0" applyAlignment="0" applyProtection="0">
      <alignment vertical="center"/>
    </xf>
    <xf numFmtId="0" fontId="78" fillId="11" borderId="0" applyNumberFormat="0" applyBorder="0" applyAlignment="0" applyProtection="0">
      <alignment vertical="center"/>
    </xf>
    <xf numFmtId="0" fontId="78" fillId="11" borderId="0" applyNumberFormat="0" applyBorder="0" applyAlignment="0" applyProtection="0">
      <alignment vertical="center"/>
    </xf>
    <xf numFmtId="0" fontId="44" fillId="9" borderId="0" applyNumberFormat="0" applyBorder="0" applyAlignment="0" applyProtection="0">
      <alignment vertical="center"/>
    </xf>
    <xf numFmtId="0" fontId="78" fillId="12" borderId="0" applyNumberFormat="0" applyBorder="0" applyAlignment="0" applyProtection="0">
      <alignment vertical="center"/>
    </xf>
    <xf numFmtId="0" fontId="0" fillId="0" borderId="0">
      <alignment vertical="center"/>
    </xf>
    <xf numFmtId="0" fontId="78" fillId="12" borderId="0" applyNumberFormat="0" applyBorder="0" applyAlignment="0" applyProtection="0">
      <alignment vertical="center"/>
    </xf>
    <xf numFmtId="0" fontId="0" fillId="0" borderId="0">
      <alignment vertical="center"/>
    </xf>
    <xf numFmtId="0" fontId="78" fillId="13" borderId="0" applyNumberFormat="0" applyBorder="0" applyAlignment="0" applyProtection="0">
      <alignment vertical="center"/>
    </xf>
    <xf numFmtId="0" fontId="44" fillId="22"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44" fillId="22"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22" borderId="0" applyNumberFormat="0" applyBorder="0" applyAlignment="0" applyProtection="0">
      <alignment vertical="center"/>
    </xf>
    <xf numFmtId="0" fontId="44" fillId="8" borderId="0" applyNumberFormat="0" applyBorder="0" applyAlignment="0" applyProtection="0">
      <alignment vertical="center"/>
    </xf>
    <xf numFmtId="0" fontId="78" fillId="22" borderId="0" applyNumberFormat="0" applyBorder="0" applyAlignment="0" applyProtection="0">
      <alignment vertical="center"/>
    </xf>
    <xf numFmtId="0" fontId="78" fillId="22" borderId="0" applyNumberFormat="0" applyBorder="0" applyAlignment="0" applyProtection="0">
      <alignment vertical="center"/>
    </xf>
    <xf numFmtId="0" fontId="78" fillId="42" borderId="0" applyNumberFormat="0" applyBorder="0" applyAlignment="0" applyProtection="0">
      <alignment vertical="center"/>
    </xf>
    <xf numFmtId="0" fontId="0" fillId="0" borderId="0">
      <alignment vertical="center"/>
    </xf>
    <xf numFmtId="0" fontId="0" fillId="0" borderId="0">
      <alignment vertical="center"/>
    </xf>
    <xf numFmtId="0" fontId="78" fillId="42" borderId="0" applyNumberFormat="0" applyBorder="0" applyAlignment="0" applyProtection="0">
      <alignment vertical="center"/>
    </xf>
    <xf numFmtId="0" fontId="78" fillId="42" borderId="0" applyNumberFormat="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0" fillId="0" borderId="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0" fillId="0" borderId="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0" fillId="0" borderId="0">
      <alignment vertical="center"/>
    </xf>
    <xf numFmtId="0" fontId="87" fillId="0" borderId="0" applyNumberFormat="0" applyFill="0" applyBorder="0" applyAlignment="0" applyProtection="0">
      <alignment vertical="center"/>
    </xf>
    <xf numFmtId="0" fontId="44" fillId="33" borderId="0" applyNumberFormat="0" applyBorder="0" applyAlignment="0" applyProtection="0">
      <alignment vertical="center"/>
    </xf>
    <xf numFmtId="0" fontId="0" fillId="0" borderId="0">
      <alignment vertical="center"/>
    </xf>
    <xf numFmtId="0" fontId="87" fillId="0" borderId="0" applyNumberFormat="0" applyFill="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61" fillId="14" borderId="0" applyNumberFormat="0" applyBorder="0" applyAlignment="0" applyProtection="0">
      <alignment vertical="center"/>
    </xf>
    <xf numFmtId="0" fontId="44" fillId="33" borderId="0" applyNumberFormat="0" applyBorder="0" applyAlignment="0" applyProtection="0">
      <alignment vertical="center"/>
    </xf>
    <xf numFmtId="0" fontId="61" fillId="14" borderId="0" applyNumberFormat="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0" fillId="0" borderId="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39" fillId="4" borderId="9" applyNumberFormat="0" applyAlignment="0" applyProtection="0">
      <alignment vertical="center"/>
    </xf>
    <xf numFmtId="0" fontId="64" fillId="0" borderId="17" applyNumberFormat="0" applyFill="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68" fillId="0" borderId="20" applyNumberFormat="0" applyFill="0" applyAlignment="0" applyProtection="0">
      <alignment vertical="center"/>
    </xf>
    <xf numFmtId="0" fontId="44" fillId="11" borderId="0" applyNumberFormat="0" applyBorder="0" applyAlignment="0" applyProtection="0">
      <alignment vertical="center"/>
    </xf>
    <xf numFmtId="0" fontId="0" fillId="0" borderId="0"/>
    <xf numFmtId="0" fontId="44" fillId="11" borderId="0" applyNumberFormat="0" applyBorder="0" applyAlignment="0" applyProtection="0">
      <alignment vertical="center"/>
    </xf>
    <xf numFmtId="0" fontId="0" fillId="0" borderId="0"/>
    <xf numFmtId="0" fontId="44" fillId="11" borderId="0" applyNumberFormat="0" applyBorder="0" applyAlignment="0" applyProtection="0">
      <alignment vertical="center"/>
    </xf>
    <xf numFmtId="0" fontId="68" fillId="0" borderId="0" applyNumberFormat="0" applyFill="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68" fillId="0" borderId="0" applyNumberFormat="0" applyFill="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68" fillId="0" borderId="0" applyNumberFormat="0" applyFill="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68" fillId="0" borderId="0" applyNumberFormat="0" applyFill="0" applyBorder="0" applyAlignment="0" applyProtection="0">
      <alignment vertical="center"/>
    </xf>
    <xf numFmtId="0" fontId="44" fillId="11"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0" fillId="0" borderId="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67" fillId="14"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72" fillId="3" borderId="0" applyNumberFormat="0" applyBorder="0" applyAlignment="0" applyProtection="0">
      <alignment vertical="center"/>
    </xf>
    <xf numFmtId="0" fontId="44" fillId="10" borderId="0" applyNumberFormat="0" applyBorder="0" applyAlignment="0" applyProtection="0">
      <alignment vertical="center"/>
    </xf>
    <xf numFmtId="0" fontId="72" fillId="3" borderId="0" applyNumberFormat="0" applyBorder="0" applyAlignment="0" applyProtection="0">
      <alignment vertical="center"/>
    </xf>
    <xf numFmtId="0" fontId="44" fillId="10"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83" fillId="38" borderId="0" applyNumberFormat="0" applyBorder="0" applyAlignment="0" applyProtection="0">
      <alignment vertical="center"/>
    </xf>
    <xf numFmtId="0" fontId="44" fillId="9"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39" fillId="4" borderId="9" applyNumberFormat="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48" fillId="3" borderId="0" applyNumberFormat="0" applyBorder="0" applyAlignment="0" applyProtection="0">
      <alignment vertical="center"/>
    </xf>
    <xf numFmtId="0" fontId="44" fillId="22" borderId="0" applyNumberFormat="0" applyBorder="0" applyAlignment="0" applyProtection="0">
      <alignment vertical="center"/>
    </xf>
    <xf numFmtId="0" fontId="48" fillId="3" borderId="0" applyNumberFormat="0" applyBorder="0" applyAlignment="0" applyProtection="0">
      <alignment vertical="center"/>
    </xf>
    <xf numFmtId="0" fontId="44" fillId="22" borderId="0" applyNumberFormat="0" applyBorder="0" applyAlignment="0" applyProtection="0">
      <alignment vertical="center"/>
    </xf>
    <xf numFmtId="0" fontId="48" fillId="3" borderId="0" applyNumberFormat="0" applyBorder="0" applyAlignment="0" applyProtection="0">
      <alignment vertical="center"/>
    </xf>
    <xf numFmtId="0" fontId="44" fillId="22" borderId="0" applyNumberFormat="0" applyBorder="0" applyAlignment="0" applyProtection="0">
      <alignment vertical="center"/>
    </xf>
    <xf numFmtId="0" fontId="48" fillId="3" borderId="0" applyNumberFormat="0" applyBorder="0" applyAlignment="0" applyProtection="0">
      <alignment vertical="center"/>
    </xf>
    <xf numFmtId="0" fontId="44" fillId="22" borderId="0" applyNumberFormat="0" applyBorder="0" applyAlignment="0" applyProtection="0">
      <alignment vertical="center"/>
    </xf>
    <xf numFmtId="0" fontId="48" fillId="3"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48" fillId="3"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4" fillId="22" borderId="0" applyNumberFormat="0" applyBorder="0" applyAlignment="0" applyProtection="0">
      <alignment vertical="center"/>
    </xf>
    <xf numFmtId="0" fontId="44" fillId="8" borderId="0" applyNumberFormat="0" applyBorder="0" applyAlignment="0" applyProtection="0">
      <alignment vertical="center"/>
    </xf>
    <xf numFmtId="0" fontId="44" fillId="8" borderId="0" applyNumberFormat="0" applyBorder="0" applyAlignment="0" applyProtection="0">
      <alignment vertical="center"/>
    </xf>
    <xf numFmtId="0" fontId="0" fillId="0" borderId="0">
      <alignment vertical="center"/>
    </xf>
    <xf numFmtId="0" fontId="44" fillId="8" borderId="0" applyNumberFormat="0" applyBorder="0" applyAlignment="0" applyProtection="0">
      <alignment vertical="center"/>
    </xf>
    <xf numFmtId="0" fontId="44" fillId="8" borderId="0" applyNumberFormat="0" applyBorder="0" applyAlignment="0" applyProtection="0">
      <alignment vertical="center"/>
    </xf>
    <xf numFmtId="0" fontId="44" fillId="8" borderId="0" applyNumberFormat="0" applyBorder="0" applyAlignment="0" applyProtection="0">
      <alignment vertical="center"/>
    </xf>
    <xf numFmtId="0" fontId="44" fillId="8" borderId="0" applyNumberFormat="0" applyBorder="0" applyAlignment="0" applyProtection="0">
      <alignment vertical="center"/>
    </xf>
    <xf numFmtId="0" fontId="44" fillId="8" borderId="0" applyNumberFormat="0" applyBorder="0" applyAlignment="0" applyProtection="0">
      <alignment vertical="center"/>
    </xf>
    <xf numFmtId="0" fontId="93" fillId="9" borderId="19" applyNumberFormat="0" applyAlignment="0" applyProtection="0">
      <alignment vertical="center"/>
    </xf>
    <xf numFmtId="0" fontId="92" fillId="0" borderId="12" applyNumberFormat="0" applyFill="0" applyAlignment="0" applyProtection="0">
      <alignment vertical="center"/>
    </xf>
    <xf numFmtId="0" fontId="0" fillId="0" borderId="0">
      <alignment vertical="center"/>
    </xf>
    <xf numFmtId="0" fontId="92" fillId="0" borderId="12" applyNumberFormat="0" applyFill="0" applyAlignment="0" applyProtection="0">
      <alignment vertical="center"/>
    </xf>
    <xf numFmtId="0" fontId="92" fillId="0" borderId="12" applyNumberFormat="0" applyFill="0" applyAlignment="0" applyProtection="0">
      <alignment vertical="center"/>
    </xf>
    <xf numFmtId="0" fontId="0" fillId="0" borderId="0">
      <alignment vertical="center"/>
    </xf>
    <xf numFmtId="0" fontId="51" fillId="0" borderId="12" applyNumberFormat="0" applyFill="0" applyAlignment="0" applyProtection="0">
      <alignment vertical="center"/>
    </xf>
    <xf numFmtId="0" fontId="43" fillId="57" borderId="0" applyNumberFormat="0" applyBorder="0" applyAlignment="0" applyProtection="0">
      <alignment vertical="center"/>
    </xf>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67" fillId="14" borderId="0" applyNumberFormat="0" applyBorder="0" applyAlignment="0" applyProtection="0">
      <alignment vertical="center"/>
    </xf>
    <xf numFmtId="0" fontId="43" fillId="22" borderId="0" applyNumberFormat="0" applyBorder="0" applyAlignment="0" applyProtection="0">
      <alignment vertical="center"/>
    </xf>
    <xf numFmtId="0" fontId="0" fillId="0" borderId="0">
      <alignment vertical="center"/>
    </xf>
    <xf numFmtId="0" fontId="51" fillId="0" borderId="12" applyNumberFormat="0" applyFill="0" applyAlignment="0" applyProtection="0">
      <alignment vertical="center"/>
    </xf>
    <xf numFmtId="0" fontId="0" fillId="0" borderId="0">
      <alignment vertical="center"/>
    </xf>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0" fillId="0" borderId="0">
      <alignment vertical="center"/>
    </xf>
    <xf numFmtId="0" fontId="51" fillId="0" borderId="12" applyNumberFormat="0" applyFill="0" applyAlignment="0" applyProtection="0">
      <alignment vertical="center"/>
    </xf>
    <xf numFmtId="0" fontId="48" fillId="3" borderId="0" applyNumberFormat="0" applyBorder="0" applyAlignment="0" applyProtection="0">
      <alignment vertical="center"/>
    </xf>
    <xf numFmtId="0" fontId="51" fillId="0" borderId="12" applyNumberFormat="0" applyFill="0" applyAlignment="0" applyProtection="0">
      <alignment vertical="center"/>
    </xf>
    <xf numFmtId="0" fontId="76" fillId="9" borderId="11" applyNumberFormat="0" applyAlignment="0" applyProtection="0">
      <alignment vertical="center"/>
    </xf>
    <xf numFmtId="0" fontId="48" fillId="3" borderId="0" applyNumberFormat="0" applyBorder="0" applyAlignment="0" applyProtection="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0" fillId="0" borderId="0">
      <alignment vertical="center"/>
    </xf>
    <xf numFmtId="0" fontId="90" fillId="0" borderId="17" applyNumberFormat="0" applyFill="0" applyAlignment="0" applyProtection="0">
      <alignment vertical="center"/>
    </xf>
    <xf numFmtId="0" fontId="90" fillId="0" borderId="17" applyNumberFormat="0" applyFill="0" applyAlignment="0" applyProtection="0">
      <alignment vertical="center"/>
    </xf>
    <xf numFmtId="0" fontId="52" fillId="14" borderId="0" applyNumberFormat="0" applyBorder="0" applyAlignment="0" applyProtection="0">
      <alignment vertical="center"/>
    </xf>
    <xf numFmtId="0" fontId="90" fillId="0" borderId="17" applyNumberFormat="0" applyFill="0" applyAlignment="0" applyProtection="0">
      <alignment vertical="center"/>
    </xf>
    <xf numFmtId="0" fontId="0" fillId="0" borderId="0">
      <alignment vertical="center"/>
    </xf>
    <xf numFmtId="0" fontId="90" fillId="0" borderId="17" applyNumberFormat="0" applyFill="0" applyAlignment="0" applyProtection="0">
      <alignment vertical="center"/>
    </xf>
    <xf numFmtId="0" fontId="88" fillId="3" borderId="0" applyNumberFormat="0" applyBorder="0" applyAlignment="0" applyProtection="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0" fillId="0" borderId="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0" fillId="0" borderId="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48" fillId="3" borderId="0" applyNumberFormat="0" applyBorder="0" applyAlignment="0" applyProtection="0">
      <alignment vertical="center"/>
    </xf>
    <xf numFmtId="0" fontId="64" fillId="0" borderId="17" applyNumberFormat="0" applyFill="0" applyAlignment="0" applyProtection="0">
      <alignment vertical="center"/>
    </xf>
    <xf numFmtId="0" fontId="72" fillId="3" borderId="0" applyNumberFormat="0" applyBorder="0" applyAlignment="0" applyProtection="0">
      <alignment vertical="center"/>
    </xf>
    <xf numFmtId="0" fontId="64" fillId="0" borderId="17" applyNumberFormat="0" applyFill="0" applyAlignment="0" applyProtection="0">
      <alignment vertical="center"/>
    </xf>
    <xf numFmtId="0" fontId="0" fillId="0" borderId="0">
      <alignment vertical="center"/>
    </xf>
    <xf numFmtId="0" fontId="0" fillId="0" borderId="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0" fillId="0" borderId="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68" fillId="0" borderId="20" applyNumberFormat="0" applyFill="0" applyAlignment="0" applyProtection="0">
      <alignment vertical="center"/>
    </xf>
    <xf numFmtId="0" fontId="85" fillId="0" borderId="20" applyNumberFormat="0" applyFill="0" applyAlignment="0" applyProtection="0">
      <alignment vertical="center"/>
    </xf>
    <xf numFmtId="0" fontId="61" fillId="14" borderId="0" applyNumberFormat="0" applyBorder="0" applyAlignment="0" applyProtection="0">
      <alignment vertical="center"/>
    </xf>
    <xf numFmtId="0" fontId="85" fillId="0" borderId="20" applyNumberFormat="0" applyFill="0" applyAlignment="0" applyProtection="0">
      <alignment vertical="center"/>
    </xf>
    <xf numFmtId="0" fontId="0" fillId="0" borderId="0">
      <alignment vertical="center"/>
    </xf>
    <xf numFmtId="0" fontId="85" fillId="0" borderId="20" applyNumberFormat="0" applyFill="0" applyAlignment="0" applyProtection="0">
      <alignment vertical="center"/>
    </xf>
    <xf numFmtId="0" fontId="0" fillId="0" borderId="0">
      <alignment vertical="center"/>
    </xf>
    <xf numFmtId="0" fontId="85" fillId="0" borderId="20" applyNumberFormat="0" applyFill="0" applyAlignment="0" applyProtection="0">
      <alignment vertical="center"/>
    </xf>
    <xf numFmtId="0" fontId="68" fillId="0" borderId="20" applyNumberFormat="0" applyFill="0" applyAlignment="0" applyProtection="0">
      <alignment vertical="center"/>
    </xf>
    <xf numFmtId="0" fontId="61" fillId="14" borderId="0" applyNumberFormat="0" applyBorder="0" applyAlignment="0" applyProtection="0">
      <alignment vertical="center"/>
    </xf>
    <xf numFmtId="0" fontId="68" fillId="0" borderId="20" applyNumberFormat="0" applyFill="0" applyAlignment="0" applyProtection="0">
      <alignment vertical="center"/>
    </xf>
    <xf numFmtId="0" fontId="0" fillId="0" borderId="0">
      <alignment vertical="center"/>
    </xf>
    <xf numFmtId="0" fontId="61" fillId="14" borderId="0" applyNumberFormat="0" applyBorder="0" applyAlignment="0" applyProtection="0">
      <alignment vertical="center"/>
    </xf>
    <xf numFmtId="0" fontId="68" fillId="0" borderId="20" applyNumberFormat="0" applyFill="0" applyAlignment="0" applyProtection="0">
      <alignment vertical="center"/>
    </xf>
    <xf numFmtId="0" fontId="0" fillId="0" borderId="0">
      <alignment vertical="center"/>
    </xf>
    <xf numFmtId="0" fontId="0" fillId="0" borderId="0">
      <alignment vertical="center"/>
    </xf>
    <xf numFmtId="0" fontId="68" fillId="0" borderId="20" applyNumberFormat="0" applyFill="0" applyAlignment="0" applyProtection="0">
      <alignment vertical="center"/>
    </xf>
    <xf numFmtId="0" fontId="0" fillId="0" borderId="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44" fillId="13" borderId="0" applyNumberFormat="0" applyBorder="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0" fillId="0" borderId="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0" fillId="0" borderId="0">
      <alignment vertical="center"/>
    </xf>
    <xf numFmtId="0" fontId="68" fillId="0" borderId="20" applyNumberFormat="0" applyFill="0" applyAlignment="0" applyProtection="0">
      <alignment vertical="center"/>
    </xf>
    <xf numFmtId="0" fontId="44" fillId="13" borderId="0" applyNumberFormat="0" applyBorder="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44" fillId="13" borderId="0" applyNumberFormat="0" applyBorder="0" applyAlignment="0" applyProtection="0">
      <alignment vertical="center"/>
    </xf>
    <xf numFmtId="0" fontId="68" fillId="0" borderId="20" applyNumberFormat="0" applyFill="0" applyAlignment="0" applyProtection="0">
      <alignment vertical="center"/>
    </xf>
    <xf numFmtId="0" fontId="0" fillId="0" borderId="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0" fillId="0" borderId="0"/>
    <xf numFmtId="0" fontId="0" fillId="0" borderId="0">
      <alignment vertical="center"/>
    </xf>
    <xf numFmtId="0" fontId="68" fillId="0" borderId="20" applyNumberFormat="0" applyFill="0" applyAlignment="0" applyProtection="0">
      <alignment vertical="center"/>
    </xf>
    <xf numFmtId="0" fontId="0" fillId="0" borderId="0">
      <alignment vertical="center"/>
    </xf>
    <xf numFmtId="0" fontId="68" fillId="0" borderId="20" applyNumberFormat="0" applyFill="0" applyAlignment="0" applyProtection="0">
      <alignment vertical="center"/>
    </xf>
    <xf numFmtId="0" fontId="0" fillId="0" borderId="0"/>
    <xf numFmtId="0" fontId="0" fillId="0" borderId="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78" fillId="57" borderId="0" applyNumberFormat="0" applyBorder="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68" fillId="0" borderId="20" applyNumberFormat="0" applyFill="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0" fillId="3" borderId="0" applyNumberFormat="0" applyBorder="0" applyAlignment="0" applyProtection="0">
      <alignment vertical="center"/>
    </xf>
    <xf numFmtId="0" fontId="68" fillId="0" borderId="0" applyNumberFormat="0" applyFill="0" applyBorder="0" applyAlignment="0" applyProtection="0">
      <alignment vertical="center"/>
    </xf>
    <xf numFmtId="0" fontId="39" fillId="4" borderId="9" applyNumberFormat="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39" fillId="4" borderId="9" applyNumberFormat="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48" fillId="3" borderId="0" applyNumberFormat="0" applyBorder="0" applyAlignment="0" applyProtection="0">
      <alignment vertical="center"/>
    </xf>
    <xf numFmtId="0" fontId="68" fillId="0" borderId="0" applyNumberFormat="0" applyFill="0" applyBorder="0" applyAlignment="0" applyProtection="0">
      <alignment vertical="center"/>
    </xf>
    <xf numFmtId="0" fontId="48" fillId="3" borderId="0" applyNumberFormat="0" applyBorder="0" applyAlignment="0" applyProtection="0">
      <alignment vertical="center"/>
    </xf>
    <xf numFmtId="0" fontId="68" fillId="0" borderId="0" applyNumberFormat="0" applyFill="0" applyBorder="0" applyAlignment="0" applyProtection="0">
      <alignment vertical="center"/>
    </xf>
    <xf numFmtId="0" fontId="48" fillId="3" borderId="0" applyNumberFormat="0" applyBorder="0" applyAlignment="0" applyProtection="0">
      <alignment vertical="center"/>
    </xf>
    <xf numFmtId="0" fontId="60" fillId="3" borderId="0" applyNumberFormat="0" applyBorder="0" applyAlignment="0" applyProtection="0">
      <alignment vertical="center"/>
    </xf>
    <xf numFmtId="0" fontId="52" fillId="14" borderId="0" applyNumberFormat="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48" fillId="3"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0" fillId="3" borderId="0" applyNumberFormat="0" applyBorder="0" applyAlignment="0" applyProtection="0">
      <alignment vertical="center"/>
    </xf>
    <xf numFmtId="0" fontId="52" fillId="14"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44" fillId="13"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0" fillId="3" borderId="0" applyNumberFormat="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8" fillId="13" borderId="0" applyNumberFormat="0" applyBorder="0" applyAlignment="0" applyProtection="0">
      <alignment vertical="center"/>
    </xf>
    <xf numFmtId="0" fontId="68" fillId="0" borderId="0" applyNumberFormat="0" applyFill="0" applyBorder="0" applyAlignment="0" applyProtection="0">
      <alignment vertical="center"/>
    </xf>
    <xf numFmtId="0" fontId="82" fillId="0" borderId="24" applyNumberFormat="0" applyFill="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72"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67" fillId="14"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61" fillId="14"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4" fillId="22"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66" fillId="9" borderId="19" applyNumberFormat="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4" fillId="24"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3" fillId="28"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3" fillId="28"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75" fillId="38"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75" fillId="38" borderId="0" applyNumberFormat="0" applyBorder="0" applyAlignment="0" applyProtection="0">
      <alignment vertical="center"/>
    </xf>
    <xf numFmtId="0" fontId="75" fillId="38"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44" fillId="23"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44" fillId="10"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87" fillId="0" borderId="0" applyNumberFormat="0" applyFill="0" applyBorder="0" applyAlignment="0" applyProtection="0">
      <alignment vertical="center"/>
    </xf>
    <xf numFmtId="0" fontId="48" fillId="3" borderId="0" applyNumberFormat="0" applyBorder="0" applyAlignment="0" applyProtection="0">
      <alignment vertical="center"/>
    </xf>
    <xf numFmtId="0" fontId="87" fillId="0" borderId="0" applyNumberFormat="0" applyFill="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87" fillId="0" borderId="0" applyNumberFormat="0" applyFill="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0" fillId="0" borderId="0">
      <alignment vertical="center"/>
    </xf>
    <xf numFmtId="0" fontId="48" fillId="3" borderId="0" applyNumberFormat="0" applyBorder="0" applyAlignment="0" applyProtection="0">
      <alignment vertical="center"/>
    </xf>
    <xf numFmtId="0" fontId="61" fillId="14"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4" fillId="13" borderId="0" applyNumberFormat="0" applyBorder="0" applyAlignment="0" applyProtection="0">
      <alignment vertical="center"/>
    </xf>
    <xf numFmtId="0" fontId="48" fillId="3" borderId="0" applyNumberFormat="0" applyBorder="0" applyAlignment="0" applyProtection="0">
      <alignment vertical="center"/>
    </xf>
    <xf numFmtId="0" fontId="44" fillId="13" borderId="0" applyNumberFormat="0" applyBorder="0" applyAlignment="0" applyProtection="0">
      <alignment vertical="center"/>
    </xf>
    <xf numFmtId="0" fontId="48" fillId="3" borderId="0" applyNumberFormat="0" applyBorder="0" applyAlignment="0" applyProtection="0">
      <alignment vertical="center"/>
    </xf>
    <xf numFmtId="0" fontId="44" fillId="1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4" fillId="13" borderId="0" applyNumberFormat="0" applyBorder="0" applyAlignment="0" applyProtection="0">
      <alignment vertical="center"/>
    </xf>
    <xf numFmtId="0" fontId="48" fillId="3" borderId="0" applyNumberFormat="0" applyBorder="0" applyAlignment="0" applyProtection="0">
      <alignment vertical="center"/>
    </xf>
    <xf numFmtId="0" fontId="44" fillId="13" borderId="0" applyNumberFormat="0" applyBorder="0" applyAlignment="0" applyProtection="0">
      <alignment vertical="center"/>
    </xf>
    <xf numFmtId="0" fontId="48" fillId="3" borderId="0" applyNumberFormat="0" applyBorder="0" applyAlignment="0" applyProtection="0">
      <alignment vertical="center"/>
    </xf>
    <xf numFmtId="0" fontId="44" fillId="1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4" fillId="1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81" fillId="0" borderId="23" applyNumberFormat="0" applyFill="0" applyAlignment="0" applyProtection="0">
      <alignment vertical="center"/>
    </xf>
    <xf numFmtId="0" fontId="48" fillId="3" borderId="0" applyNumberFormat="0" applyBorder="0" applyAlignment="0" applyProtection="0">
      <alignment vertical="center"/>
    </xf>
    <xf numFmtId="0" fontId="81" fillId="0" borderId="23" applyNumberFormat="0" applyFill="0" applyAlignment="0" applyProtection="0">
      <alignment vertical="center"/>
    </xf>
    <xf numFmtId="0" fontId="48" fillId="3" borderId="0" applyNumberFormat="0" applyBorder="0" applyAlignment="0" applyProtection="0">
      <alignment vertical="center"/>
    </xf>
    <xf numFmtId="0" fontId="81" fillId="0" borderId="23" applyNumberFormat="0" applyFill="0" applyAlignment="0" applyProtection="0">
      <alignment vertical="center"/>
    </xf>
    <xf numFmtId="0" fontId="48" fillId="3" borderId="0" applyNumberFormat="0" applyBorder="0" applyAlignment="0" applyProtection="0">
      <alignment vertical="center"/>
    </xf>
    <xf numFmtId="0" fontId="86" fillId="0" borderId="23" applyNumberFormat="0" applyFill="0" applyAlignment="0" applyProtection="0">
      <alignment vertical="center"/>
    </xf>
    <xf numFmtId="0" fontId="48" fillId="3" borderId="0" applyNumberFormat="0" applyBorder="0" applyAlignment="0" applyProtection="0">
      <alignment vertical="center"/>
    </xf>
    <xf numFmtId="0" fontId="86" fillId="0" borderId="23" applyNumberFormat="0" applyFill="0" applyAlignment="0" applyProtection="0">
      <alignment vertical="center"/>
    </xf>
    <xf numFmtId="0" fontId="48" fillId="3" borderId="0" applyNumberFormat="0" applyBorder="0" applyAlignment="0" applyProtection="0">
      <alignment vertical="center"/>
    </xf>
    <xf numFmtId="0" fontId="86" fillId="0" borderId="23" applyNumberFormat="0" applyFill="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86" fillId="0" borderId="23" applyNumberFormat="0" applyFill="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86" fillId="0" borderId="23" applyNumberFormat="0" applyFill="0" applyAlignment="0" applyProtection="0">
      <alignment vertical="center"/>
    </xf>
    <xf numFmtId="0" fontId="48" fillId="3" borderId="0" applyNumberFormat="0" applyBorder="0" applyAlignment="0" applyProtection="0">
      <alignment vertical="center"/>
    </xf>
    <xf numFmtId="0" fontId="86" fillId="0" borderId="23" applyNumberFormat="0" applyFill="0" applyAlignment="0" applyProtection="0">
      <alignment vertical="center"/>
    </xf>
    <xf numFmtId="0" fontId="48" fillId="3" borderId="0" applyNumberFormat="0" applyBorder="0" applyAlignment="0" applyProtection="0">
      <alignment vertical="center"/>
    </xf>
    <xf numFmtId="0" fontId="86" fillId="0" borderId="23" applyNumberFormat="0" applyFill="0" applyAlignment="0" applyProtection="0">
      <alignment vertical="center"/>
    </xf>
    <xf numFmtId="0" fontId="48" fillId="3" borderId="0" applyNumberFormat="0" applyBorder="0" applyAlignment="0" applyProtection="0">
      <alignment vertical="center"/>
    </xf>
    <xf numFmtId="0" fontId="86" fillId="0" borderId="23" applyNumberFormat="0" applyFill="0" applyAlignment="0" applyProtection="0">
      <alignment vertical="center"/>
    </xf>
    <xf numFmtId="0" fontId="43" fillId="57" borderId="0" applyNumberFormat="0" applyBorder="0" applyAlignment="0" applyProtection="0">
      <alignment vertical="center"/>
    </xf>
    <xf numFmtId="0" fontId="48" fillId="3" borderId="0" applyNumberFormat="0" applyBorder="0" applyAlignment="0" applyProtection="0">
      <alignment vertical="center"/>
    </xf>
    <xf numFmtId="0" fontId="86" fillId="0" borderId="23" applyNumberFormat="0" applyFill="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86" fillId="0" borderId="23" applyNumberFormat="0" applyFill="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86" fillId="0" borderId="23" applyNumberFormat="0" applyFill="0" applyAlignment="0" applyProtection="0">
      <alignment vertical="center"/>
    </xf>
    <xf numFmtId="0" fontId="43" fillId="57" borderId="0" applyNumberFormat="0" applyBorder="0" applyAlignment="0" applyProtection="0">
      <alignment vertical="center"/>
    </xf>
    <xf numFmtId="0" fontId="48" fillId="3" borderId="0" applyNumberFormat="0" applyBorder="0" applyAlignment="0" applyProtection="0">
      <alignment vertical="center"/>
    </xf>
    <xf numFmtId="0" fontId="86" fillId="0" borderId="23" applyNumberFormat="0" applyFill="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86" fillId="0" borderId="23" applyNumberFormat="0" applyFill="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3" fillId="57"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72"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3" fillId="57"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60" fillId="3" borderId="0" applyNumberFormat="0" applyBorder="0" applyAlignment="0" applyProtection="0">
      <alignment vertical="center"/>
    </xf>
    <xf numFmtId="0" fontId="48" fillId="3"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60" fillId="3" borderId="0" applyNumberFormat="0" applyBorder="0" applyAlignment="0" applyProtection="0">
      <alignment vertical="center"/>
    </xf>
    <xf numFmtId="0" fontId="52" fillId="14" borderId="0" applyNumberFormat="0" applyBorder="0" applyAlignment="0" applyProtection="0">
      <alignment vertical="center"/>
    </xf>
    <xf numFmtId="0" fontId="60"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60" fillId="3"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60" fillId="3"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60"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60"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72"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72"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72" fillId="3" borderId="0" applyNumberFormat="0" applyBorder="0" applyAlignment="0" applyProtection="0">
      <alignment vertical="center"/>
    </xf>
    <xf numFmtId="0" fontId="48" fillId="3" borderId="0" applyNumberFormat="0" applyBorder="0" applyAlignment="0" applyProtection="0">
      <alignment vertical="center"/>
    </xf>
    <xf numFmtId="0" fontId="72" fillId="3" borderId="0" applyNumberFormat="0" applyBorder="0" applyAlignment="0" applyProtection="0">
      <alignment vertical="center"/>
    </xf>
    <xf numFmtId="0" fontId="48" fillId="3" borderId="0" applyNumberFormat="0" applyBorder="0" applyAlignment="0" applyProtection="0">
      <alignment vertical="center"/>
    </xf>
    <xf numFmtId="0" fontId="72" fillId="3" borderId="0" applyNumberFormat="0" applyBorder="0" applyAlignment="0" applyProtection="0">
      <alignment vertical="center"/>
    </xf>
    <xf numFmtId="0" fontId="48" fillId="3" borderId="0" applyNumberFormat="0" applyBorder="0" applyAlignment="0" applyProtection="0">
      <alignment vertical="center"/>
    </xf>
    <xf numFmtId="0" fontId="72"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52" fillId="14"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0" fillId="0" borderId="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48"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60" fillId="3" borderId="0" applyNumberFormat="0" applyBorder="0" applyAlignment="0" applyProtection="0">
      <alignment vertical="center"/>
    </xf>
    <xf numFmtId="0" fontId="72" fillId="3" borderId="0" applyNumberFormat="0" applyBorder="0" applyAlignment="0" applyProtection="0">
      <alignment vertical="center"/>
    </xf>
    <xf numFmtId="0" fontId="60" fillId="3" borderId="0" applyNumberFormat="0" applyBorder="0" applyAlignment="0" applyProtection="0">
      <alignment vertical="center"/>
    </xf>
    <xf numFmtId="0" fontId="72" fillId="3" borderId="0" applyNumberFormat="0" applyBorder="0" applyAlignment="0" applyProtection="0">
      <alignment vertical="center"/>
    </xf>
    <xf numFmtId="0" fontId="0" fillId="0" borderId="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0" fillId="0" borderId="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84" fillId="0" borderId="0"/>
    <xf numFmtId="0" fontId="72" fillId="3" borderId="0" applyNumberFormat="0" applyBorder="0" applyAlignment="0" applyProtection="0">
      <alignment vertical="center"/>
    </xf>
    <xf numFmtId="0" fontId="84" fillId="0" borderId="0"/>
    <xf numFmtId="0" fontId="72" fillId="3" borderId="0" applyNumberFormat="0" applyBorder="0" applyAlignment="0" applyProtection="0">
      <alignment vertical="center"/>
    </xf>
    <xf numFmtId="0" fontId="84" fillId="0" borderId="0"/>
    <xf numFmtId="0" fontId="72" fillId="3" borderId="0" applyNumberFormat="0" applyBorder="0" applyAlignment="0" applyProtection="0">
      <alignment vertical="center"/>
    </xf>
    <xf numFmtId="0" fontId="84" fillId="0" borderId="0"/>
    <xf numFmtId="0" fontId="72" fillId="3" borderId="0" applyNumberFormat="0" applyBorder="0" applyAlignment="0" applyProtection="0">
      <alignment vertical="center"/>
    </xf>
    <xf numFmtId="0" fontId="88" fillId="3" borderId="0" applyNumberFormat="0" applyBorder="0" applyAlignment="0" applyProtection="0">
      <alignment vertical="center"/>
    </xf>
    <xf numFmtId="0" fontId="60" fillId="3" borderId="0" applyNumberFormat="0" applyBorder="0" applyAlignment="0" applyProtection="0">
      <alignment vertical="center"/>
    </xf>
    <xf numFmtId="0" fontId="44" fillId="24" borderId="0" applyNumberFormat="0" applyBorder="0" applyAlignment="0" applyProtection="0">
      <alignment vertical="center"/>
    </xf>
    <xf numFmtId="0" fontId="43" fillId="57" borderId="0" applyNumberFormat="0" applyBorder="0" applyAlignment="0" applyProtection="0">
      <alignment vertical="center"/>
    </xf>
    <xf numFmtId="0" fontId="60" fillId="3" borderId="0" applyNumberFormat="0" applyBorder="0" applyAlignment="0" applyProtection="0">
      <alignment vertical="center"/>
    </xf>
    <xf numFmtId="0" fontId="44" fillId="24" borderId="0" applyNumberFormat="0" applyBorder="0" applyAlignment="0" applyProtection="0">
      <alignment vertical="center"/>
    </xf>
    <xf numFmtId="0" fontId="43" fillId="57" borderId="0" applyNumberFormat="0" applyBorder="0" applyAlignment="0" applyProtection="0">
      <alignment vertical="center"/>
    </xf>
    <xf numFmtId="0" fontId="60" fillId="3" borderId="0" applyNumberFormat="0" applyBorder="0" applyAlignment="0" applyProtection="0">
      <alignment vertical="center"/>
    </xf>
    <xf numFmtId="0" fontId="52" fillId="14" borderId="0" applyNumberFormat="0" applyBorder="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39" fillId="4" borderId="9" applyNumberFormat="0" applyAlignment="0" applyProtection="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0" fillId="0" borderId="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39" fillId="4" borderId="9" applyNumberFormat="0" applyAlignment="0" applyProtection="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39" fillId="4" borderId="9" applyNumberFormat="0" applyAlignment="0" applyProtection="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42" fillId="9" borderId="11" applyNumberFormat="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0" fillId="0" borderId="0">
      <alignment vertical="center"/>
    </xf>
    <xf numFmtId="0" fontId="60"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42" fillId="9" borderId="11" applyNumberFormat="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42" fillId="9" borderId="11" applyNumberFormat="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42" fillId="9" borderId="11" applyNumberFormat="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42" fillId="9" borderId="11" applyNumberFormat="0" applyAlignment="0" applyProtection="0">
      <alignment vertical="center"/>
    </xf>
    <xf numFmtId="0" fontId="60"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0" fillId="0" borderId="0">
      <alignment vertical="center"/>
    </xf>
    <xf numFmtId="0" fontId="60"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72" fillId="3" borderId="0" applyNumberFormat="0" applyBorder="0" applyAlignment="0" applyProtection="0">
      <alignment vertical="center"/>
    </xf>
    <xf numFmtId="0" fontId="0" fillId="0" borderId="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44" fillId="2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0" fillId="0" borderId="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67" fillId="14"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43" fillId="57" borderId="0" applyNumberFormat="0" applyBorder="0" applyAlignment="0" applyProtection="0">
      <alignment vertical="center"/>
    </xf>
    <xf numFmtId="0" fontId="88" fillId="3" borderId="0" applyNumberFormat="0" applyBorder="0" applyAlignment="0" applyProtection="0">
      <alignment vertical="center"/>
    </xf>
    <xf numFmtId="0" fontId="43" fillId="1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0" fillId="0" borderId="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0" fillId="0" borderId="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88" fillId="3" borderId="0" applyNumberFormat="0" applyBorder="0" applyAlignment="0" applyProtection="0">
      <alignment vertical="center"/>
    </xf>
    <xf numFmtId="0" fontId="72" fillId="3" borderId="0" applyNumberFormat="0" applyBorder="0" applyAlignment="0" applyProtection="0">
      <alignment vertical="center"/>
    </xf>
    <xf numFmtId="0" fontId="52" fillId="14" borderId="0" applyNumberFormat="0" applyBorder="0" applyAlignment="0" applyProtection="0">
      <alignment vertical="center"/>
    </xf>
    <xf numFmtId="0" fontId="43" fillId="56" borderId="0" applyNumberFormat="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72" fillId="3" borderId="0" applyNumberFormat="0" applyBorder="0" applyAlignment="0" applyProtection="0">
      <alignment vertical="center"/>
    </xf>
    <xf numFmtId="0" fontId="0" fillId="0" borderId="0">
      <alignment vertical="center"/>
    </xf>
    <xf numFmtId="0" fontId="0" fillId="0" borderId="0">
      <alignment vertical="center"/>
    </xf>
    <xf numFmtId="0" fontId="72" fillId="3" borderId="0" applyNumberFormat="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72" fillId="3" borderId="0" applyNumberFormat="0" applyBorder="0" applyAlignment="0" applyProtection="0">
      <alignment vertical="center"/>
    </xf>
    <xf numFmtId="0" fontId="73" fillId="0" borderId="0" applyNumberFormat="0" applyFill="0" applyBorder="0" applyAlignment="0" applyProtection="0">
      <alignment vertical="center"/>
    </xf>
    <xf numFmtId="0" fontId="94" fillId="3" borderId="0" applyNumberFormat="0" applyBorder="0" applyAlignment="0" applyProtection="0">
      <alignment vertical="center"/>
    </xf>
    <xf numFmtId="0" fontId="94" fillId="3" borderId="0" applyNumberFormat="0" applyBorder="0" applyAlignment="0" applyProtection="0">
      <alignment vertical="center"/>
    </xf>
    <xf numFmtId="0" fontId="52" fillId="14" borderId="0" applyNumberFormat="0" applyBorder="0" applyAlignment="0" applyProtection="0">
      <alignment vertical="center"/>
    </xf>
    <xf numFmtId="0" fontId="94" fillId="3" borderId="0" applyNumberFormat="0" applyBorder="0" applyAlignment="0" applyProtection="0">
      <alignment vertical="center"/>
    </xf>
    <xf numFmtId="0" fontId="52" fillId="14" borderId="0" applyNumberFormat="0" applyBorder="0" applyAlignment="0" applyProtection="0">
      <alignment vertical="center"/>
    </xf>
    <xf numFmtId="0" fontId="94" fillId="3" borderId="0" applyNumberFormat="0" applyBorder="0" applyAlignment="0" applyProtection="0">
      <alignment vertical="center"/>
    </xf>
    <xf numFmtId="0" fontId="52" fillId="14" borderId="0" applyNumberFormat="0" applyBorder="0" applyAlignment="0" applyProtection="0">
      <alignment vertical="center"/>
    </xf>
    <xf numFmtId="0" fontId="94" fillId="3" borderId="0" applyNumberFormat="0" applyBorder="0" applyAlignment="0" applyProtection="0">
      <alignment vertical="center"/>
    </xf>
    <xf numFmtId="0" fontId="72" fillId="3" borderId="0" applyNumberFormat="0" applyBorder="0" applyAlignment="0" applyProtection="0">
      <alignment vertical="center"/>
    </xf>
    <xf numFmtId="0" fontId="0" fillId="0" borderId="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0" fillId="0" borderId="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72" fillId="3" borderId="0" applyNumberFormat="0" applyBorder="0" applyAlignment="0" applyProtection="0">
      <alignment vertical="center"/>
    </xf>
    <xf numFmtId="0" fontId="8"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8" fillId="0" borderId="0">
      <alignment vertical="center"/>
    </xf>
    <xf numFmtId="0" fontId="52" fillId="14" borderId="0" applyNumberFormat="0" applyBorder="0" applyAlignment="0" applyProtection="0">
      <alignment vertical="center"/>
    </xf>
    <xf numFmtId="0" fontId="0" fillId="0" borderId="0">
      <alignment vertical="center"/>
    </xf>
    <xf numFmtId="0" fontId="75" fillId="38" borderId="0" applyNumberFormat="0" applyBorder="0" applyAlignment="0" applyProtection="0">
      <alignment vertical="center"/>
    </xf>
    <xf numFmtId="0" fontId="8"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84" fillId="0" borderId="0"/>
    <xf numFmtId="0" fontId="52" fillId="1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8" fillId="0" borderId="0">
      <alignment vertical="center"/>
    </xf>
    <xf numFmtId="0" fontId="84" fillId="0" borderId="0"/>
    <xf numFmtId="0" fontId="52" fillId="14"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0" fillId="0" borderId="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0" fillId="0" borderId="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86" fillId="0" borderId="23" applyNumberFormat="0" applyFill="0" applyAlignment="0" applyProtection="0">
      <alignment vertical="center"/>
    </xf>
    <xf numFmtId="0" fontId="44" fillId="23" borderId="0" applyNumberFormat="0" applyBorder="0" applyAlignment="0" applyProtection="0">
      <alignment vertical="center"/>
    </xf>
    <xf numFmtId="0" fontId="0" fillId="0" borderId="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0" fillId="0" borderId="0">
      <alignment vertical="center"/>
    </xf>
    <xf numFmtId="0" fontId="44" fillId="23" borderId="0" applyNumberFormat="0" applyBorder="0" applyAlignment="0" applyProtection="0">
      <alignment vertical="center"/>
    </xf>
    <xf numFmtId="0" fontId="0" fillId="0" borderId="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0" fillId="0" borderId="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56"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3" fillId="56"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44" fillId="24" borderId="0" applyNumberFormat="0" applyBorder="0" applyAlignment="0" applyProtection="0">
      <alignment vertical="center"/>
    </xf>
    <xf numFmtId="0" fontId="43" fillId="56"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3" fillId="57"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3" fillId="13" borderId="0" applyNumberFormat="0" applyBorder="0" applyAlignment="0" applyProtection="0">
      <alignment vertical="center"/>
    </xf>
    <xf numFmtId="0" fontId="44" fillId="24" borderId="0" applyNumberFormat="0" applyBorder="0" applyAlignment="0" applyProtection="0">
      <alignment vertical="center"/>
    </xf>
    <xf numFmtId="0" fontId="43" fillId="13"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44" fillId="24" borderId="0" applyNumberFormat="0" applyBorder="0" applyAlignment="0" applyProtection="0">
      <alignment vertical="center"/>
    </xf>
    <xf numFmtId="0" fontId="44" fillId="10" borderId="0" applyNumberFormat="0" applyBorder="0" applyAlignment="0" applyProtection="0">
      <alignment vertical="center"/>
    </xf>
    <xf numFmtId="0" fontId="0" fillId="0" borderId="0">
      <alignment vertical="center"/>
    </xf>
    <xf numFmtId="0" fontId="0" fillId="0" borderId="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0" fillId="0" borderId="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13" borderId="0" applyNumberFormat="0" applyBorder="0" applyAlignment="0" applyProtection="0">
      <alignment vertical="center"/>
    </xf>
    <xf numFmtId="0" fontId="0" fillId="0" borderId="0">
      <alignment vertical="center"/>
    </xf>
    <xf numFmtId="0" fontId="0" fillId="0" borderId="0">
      <alignment vertical="center"/>
    </xf>
    <xf numFmtId="0" fontId="44" fillId="13" borderId="0" applyNumberFormat="0" applyBorder="0" applyAlignment="0" applyProtection="0">
      <alignment vertical="center"/>
    </xf>
    <xf numFmtId="0" fontId="0" fillId="0" borderId="0">
      <alignment vertical="center"/>
    </xf>
    <xf numFmtId="0" fontId="44" fillId="13" borderId="0" applyNumberFormat="0" applyBorder="0" applyAlignment="0" applyProtection="0">
      <alignment vertical="center"/>
    </xf>
    <xf numFmtId="0" fontId="0" fillId="0" borderId="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44" fillId="22" borderId="0" applyNumberFormat="0" applyBorder="0" applyAlignment="0" applyProtection="0">
      <alignment vertical="center"/>
    </xf>
    <xf numFmtId="0" fontId="86" fillId="0" borderId="23" applyNumberFormat="0" applyFill="0" applyAlignment="0" applyProtection="0">
      <alignment vertical="center"/>
    </xf>
    <xf numFmtId="0" fontId="44" fillId="22"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52" fillId="14" borderId="0" applyNumberFormat="0" applyBorder="0" applyAlignment="0" applyProtection="0">
      <alignment vertical="center"/>
    </xf>
    <xf numFmtId="0" fontId="44" fillId="22" borderId="0" applyNumberFormat="0" applyBorder="0" applyAlignment="0" applyProtection="0">
      <alignment vertical="center"/>
    </xf>
    <xf numFmtId="0" fontId="0" fillId="0" borderId="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75" fillId="38" borderId="0" applyNumberFormat="0" applyBorder="0" applyAlignment="0" applyProtection="0">
      <alignment vertical="center"/>
    </xf>
    <xf numFmtId="0" fontId="44" fillId="11" borderId="0" applyNumberFormat="0" applyBorder="0" applyAlignment="0" applyProtection="0">
      <alignment vertical="center"/>
    </xf>
    <xf numFmtId="0" fontId="0" fillId="0" borderId="0">
      <alignment vertical="center"/>
    </xf>
    <xf numFmtId="0" fontId="44" fillId="11" borderId="0" applyNumberFormat="0" applyBorder="0" applyAlignment="0" applyProtection="0">
      <alignment vertical="center"/>
    </xf>
    <xf numFmtId="0" fontId="75" fillId="38"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75" fillId="38"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44" fillId="11"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43" fillId="56"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95" fillId="8" borderId="19" applyNumberFormat="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96" fillId="8" borderId="19" applyNumberFormat="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96" fillId="8" borderId="19" applyNumberFormat="0" applyAlignment="0" applyProtection="0">
      <alignment vertical="center"/>
    </xf>
    <xf numFmtId="0" fontId="52" fillId="14" borderId="0" applyNumberFormat="0" applyBorder="0" applyAlignment="0" applyProtection="0">
      <alignment vertical="center"/>
    </xf>
    <xf numFmtId="0" fontId="96" fillId="8" borderId="19" applyNumberFormat="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87" fillId="0" borderId="0" applyNumberFormat="0" applyFill="0" applyBorder="0" applyAlignment="0" applyProtection="0">
      <alignment vertical="center"/>
    </xf>
    <xf numFmtId="0" fontId="52" fillId="14" borderId="0" applyNumberFormat="0" applyBorder="0" applyAlignment="0" applyProtection="0">
      <alignment vertical="center"/>
    </xf>
    <xf numFmtId="0" fontId="87" fillId="0" borderId="0" applyNumberFormat="0" applyFill="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87" fillId="0" borderId="0" applyNumberFormat="0" applyFill="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87" fillId="0" borderId="0" applyNumberFormat="0" applyFill="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87" fillId="0" borderId="0" applyNumberFormat="0" applyFill="0" applyBorder="0" applyAlignment="0" applyProtection="0">
      <alignment vertical="center"/>
    </xf>
    <xf numFmtId="0" fontId="52" fillId="14" borderId="0" applyNumberFormat="0" applyBorder="0" applyAlignment="0" applyProtection="0">
      <alignment vertical="center"/>
    </xf>
    <xf numFmtId="0" fontId="87" fillId="0" borderId="0" applyNumberFormat="0" applyFill="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87" fillId="0" borderId="0" applyNumberFormat="0" applyFill="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87" fillId="0" borderId="0" applyNumberFormat="0" applyFill="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87" fillId="0" borderId="0" applyNumberFormat="0" applyFill="0" applyBorder="0" applyAlignment="0" applyProtection="0">
      <alignment vertical="center"/>
    </xf>
    <xf numFmtId="0" fontId="0" fillId="0" borderId="0">
      <alignment vertical="center"/>
    </xf>
    <xf numFmtId="0" fontId="87" fillId="0" borderId="0" applyNumberFormat="0" applyFill="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61"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39" fillId="4" borderId="9" applyNumberFormat="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52" fillId="14" borderId="0" applyNumberFormat="0" applyBorder="0" applyAlignment="0" applyProtection="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43" fillId="23"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43" fillId="23"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43" fillId="23"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43" fillId="23"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43" fillId="23"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43" fillId="23"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73" fillId="0" borderId="0" applyNumberFormat="0" applyFill="0" applyBorder="0" applyAlignment="0" applyProtection="0">
      <alignment vertical="center"/>
    </xf>
    <xf numFmtId="0" fontId="52" fillId="14" borderId="0" applyNumberFormat="0" applyBorder="0" applyAlignment="0" applyProtection="0">
      <alignment vertical="center"/>
    </xf>
    <xf numFmtId="0" fontId="73" fillId="0" borderId="0" applyNumberFormat="0" applyFill="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43" fillId="23"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82" fillId="0" borderId="24" applyNumberFormat="0" applyFill="0" applyAlignment="0" applyProtection="0">
      <alignment vertical="center"/>
    </xf>
    <xf numFmtId="0" fontId="0" fillId="0" borderId="0">
      <alignment vertical="center"/>
    </xf>
    <xf numFmtId="0" fontId="82" fillId="0" borderId="24" applyNumberFormat="0" applyFill="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1" fillId="14" borderId="0" applyNumberFormat="0" applyBorder="0" applyAlignment="0" applyProtection="0">
      <alignment vertical="center"/>
    </xf>
    <xf numFmtId="0" fontId="75" fillId="38" borderId="0" applyNumberFormat="0" applyBorder="0" applyAlignment="0" applyProtection="0">
      <alignment vertical="center"/>
    </xf>
    <xf numFmtId="0" fontId="61" fillId="14" borderId="0" applyNumberFormat="0" applyBorder="0" applyAlignment="0" applyProtection="0">
      <alignment vertical="center"/>
    </xf>
    <xf numFmtId="0" fontId="75" fillId="38" borderId="0" applyNumberFormat="0" applyBorder="0" applyAlignment="0" applyProtection="0">
      <alignment vertical="center"/>
    </xf>
    <xf numFmtId="0" fontId="0" fillId="0" borderId="0">
      <alignment vertical="center"/>
    </xf>
    <xf numFmtId="0" fontId="61" fillId="14" borderId="0" applyNumberFormat="0" applyBorder="0" applyAlignment="0" applyProtection="0">
      <alignment vertical="center"/>
    </xf>
    <xf numFmtId="0" fontId="75" fillId="38" borderId="0" applyNumberFormat="0" applyBorder="0" applyAlignment="0" applyProtection="0">
      <alignment vertical="center"/>
    </xf>
    <xf numFmtId="0" fontId="61"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1" fillId="14" borderId="0" applyNumberFormat="0" applyBorder="0" applyAlignment="0" applyProtection="0">
      <alignment vertical="center"/>
    </xf>
    <xf numFmtId="0" fontId="61" fillId="14" borderId="0" applyNumberFormat="0" applyBorder="0" applyAlignment="0" applyProtection="0">
      <alignment vertical="center"/>
    </xf>
    <xf numFmtId="0" fontId="61"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67" fillId="14" borderId="0" applyNumberFormat="0" applyBorder="0" applyAlignment="0" applyProtection="0">
      <alignment vertical="center"/>
    </xf>
    <xf numFmtId="0" fontId="0" fillId="0" borderId="0">
      <alignment vertical="center"/>
    </xf>
    <xf numFmtId="0" fontId="0" fillId="0" borderId="0">
      <alignment vertical="center"/>
    </xf>
    <xf numFmtId="0" fontId="67"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7" fillId="14" borderId="0" applyNumberFormat="0" applyBorder="0" applyAlignment="0" applyProtection="0">
      <alignment vertical="center"/>
    </xf>
    <xf numFmtId="0" fontId="67" fillId="14" borderId="0" applyNumberFormat="0" applyBorder="0" applyAlignment="0" applyProtection="0">
      <alignment vertical="center"/>
    </xf>
    <xf numFmtId="0" fontId="67"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7" fillId="14" borderId="0" applyNumberFormat="0" applyBorder="0" applyAlignment="0" applyProtection="0">
      <alignment vertical="center"/>
    </xf>
    <xf numFmtId="0" fontId="67" fillId="14" borderId="0" applyNumberFormat="0" applyBorder="0" applyAlignment="0" applyProtection="0">
      <alignment vertical="center"/>
    </xf>
    <xf numFmtId="0" fontId="67" fillId="14" borderId="0" applyNumberFormat="0" applyBorder="0" applyAlignment="0" applyProtection="0">
      <alignment vertical="center"/>
    </xf>
    <xf numFmtId="0" fontId="67" fillId="14" borderId="0" applyNumberFormat="0" applyBorder="0" applyAlignment="0" applyProtection="0">
      <alignment vertical="center"/>
    </xf>
    <xf numFmtId="0" fontId="67" fillId="14" borderId="0" applyNumberFormat="0" applyBorder="0" applyAlignment="0" applyProtection="0">
      <alignment vertical="center"/>
    </xf>
    <xf numFmtId="0" fontId="67"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7"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7" fillId="14" borderId="0" applyNumberFormat="0" applyBorder="0" applyAlignment="0" applyProtection="0">
      <alignment vertical="center"/>
    </xf>
    <xf numFmtId="0" fontId="67" fillId="14"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67" fillId="14"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0" fillId="0" borderId="0">
      <alignment vertical="center"/>
    </xf>
    <xf numFmtId="0" fontId="67" fillId="14" borderId="0" applyNumberFormat="0" applyBorder="0" applyAlignment="0" applyProtection="0">
      <alignment vertical="center"/>
    </xf>
    <xf numFmtId="0" fontId="67"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67"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7" fillId="14" borderId="0" applyNumberFormat="0" applyBorder="0" applyAlignment="0" applyProtection="0">
      <alignment vertical="center"/>
    </xf>
    <xf numFmtId="0" fontId="0" fillId="0" borderId="0">
      <alignment vertical="center"/>
    </xf>
    <xf numFmtId="0" fontId="87" fillId="0" borderId="0" applyNumberFormat="0" applyFill="0" applyBorder="0" applyAlignment="0" applyProtection="0">
      <alignment vertical="center"/>
    </xf>
    <xf numFmtId="0" fontId="0" fillId="0" borderId="0">
      <alignment vertical="center"/>
    </xf>
    <xf numFmtId="0" fontId="0" fillId="0" borderId="0">
      <alignment vertical="center"/>
    </xf>
    <xf numFmtId="0" fontId="67"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7" fillId="0" borderId="0" applyNumberFormat="0" applyFill="0" applyBorder="0" applyAlignment="0" applyProtection="0">
      <alignment vertical="center"/>
    </xf>
    <xf numFmtId="0" fontId="0" fillId="0" borderId="0">
      <alignment vertical="center"/>
    </xf>
    <xf numFmtId="0" fontId="87" fillId="0" borderId="0" applyNumberFormat="0" applyFill="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0" fillId="0" borderId="0">
      <alignment vertical="center"/>
    </xf>
    <xf numFmtId="0" fontId="82" fillId="0" borderId="2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14" borderId="0" applyNumberFormat="0" applyBorder="0" applyAlignment="0" applyProtection="0">
      <alignment vertical="center"/>
    </xf>
    <xf numFmtId="0" fontId="0" fillId="0" borderId="0">
      <alignment vertical="center"/>
    </xf>
    <xf numFmtId="0" fontId="82" fillId="0" borderId="2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1" fillId="14" borderId="0" applyNumberFormat="0" applyBorder="0" applyAlignment="0" applyProtection="0">
      <alignment vertical="center"/>
    </xf>
    <xf numFmtId="0" fontId="61" fillId="14" borderId="0" applyNumberFormat="0" applyBorder="0" applyAlignment="0" applyProtection="0">
      <alignment vertical="center"/>
    </xf>
    <xf numFmtId="0" fontId="61" fillId="14" borderId="0" applyNumberFormat="0" applyBorder="0" applyAlignment="0" applyProtection="0">
      <alignment vertical="center"/>
    </xf>
    <xf numFmtId="0" fontId="75" fillId="38" borderId="0" applyNumberFormat="0" applyBorder="0" applyAlignment="0" applyProtection="0">
      <alignment vertical="center"/>
    </xf>
    <xf numFmtId="0" fontId="61" fillId="14" borderId="0" applyNumberFormat="0" applyBorder="0" applyAlignment="0" applyProtection="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61" fillId="14" borderId="0" applyNumberFormat="0" applyBorder="0" applyAlignment="0" applyProtection="0">
      <alignment vertical="center"/>
    </xf>
    <xf numFmtId="0" fontId="0" fillId="0" borderId="0">
      <alignment vertical="center"/>
    </xf>
    <xf numFmtId="0" fontId="0" fillId="0" borderId="0">
      <alignment vertical="center"/>
    </xf>
    <xf numFmtId="0" fontId="78" fillId="57" borderId="0" applyNumberFormat="0" applyBorder="0" applyAlignment="0" applyProtection="0">
      <alignment vertical="center"/>
    </xf>
    <xf numFmtId="0" fontId="0" fillId="0" borderId="0">
      <alignment vertical="center"/>
    </xf>
    <xf numFmtId="0" fontId="0" fillId="0" borderId="0">
      <alignment vertical="center"/>
    </xf>
    <xf numFmtId="0" fontId="61" fillId="14" borderId="0" applyNumberFormat="0" applyBorder="0" applyAlignment="0" applyProtection="0">
      <alignment vertical="center"/>
    </xf>
    <xf numFmtId="0" fontId="0" fillId="0" borderId="0">
      <alignment vertical="center"/>
    </xf>
    <xf numFmtId="0" fontId="0" fillId="0" borderId="0">
      <alignment vertical="center"/>
    </xf>
    <xf numFmtId="0" fontId="61" fillId="14" borderId="0" applyNumberFormat="0" applyBorder="0" applyAlignment="0" applyProtection="0">
      <alignment vertical="center"/>
    </xf>
    <xf numFmtId="0" fontId="0" fillId="0" borderId="0">
      <alignment vertical="center"/>
    </xf>
    <xf numFmtId="0" fontId="0" fillId="0" borderId="0">
      <alignment vertical="center"/>
    </xf>
    <xf numFmtId="0" fontId="61"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6" fillId="0" borderId="23"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6" fillId="0" borderId="23" applyNumberFormat="0" applyFill="0" applyAlignment="0" applyProtection="0">
      <alignment vertical="center"/>
    </xf>
    <xf numFmtId="0" fontId="0" fillId="0" borderId="0">
      <alignment vertical="center"/>
    </xf>
    <xf numFmtId="0" fontId="86" fillId="0" borderId="23"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6" fillId="0" borderId="23"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6" fillId="0" borderId="23"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6" fillId="0" borderId="23"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6" fillId="0" borderId="23" applyNumberFormat="0" applyFill="0" applyAlignment="0" applyProtection="0">
      <alignment vertical="center"/>
    </xf>
    <xf numFmtId="0" fontId="0" fillId="0" borderId="0">
      <alignment vertical="center"/>
    </xf>
    <xf numFmtId="0" fontId="86" fillId="0" borderId="23"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6" fillId="0" borderId="23" applyNumberFormat="0" applyFill="0" applyAlignment="0" applyProtection="0">
      <alignment vertical="center"/>
    </xf>
    <xf numFmtId="0" fontId="86" fillId="0" borderId="23" applyNumberFormat="0" applyFill="0" applyAlignment="0" applyProtection="0">
      <alignment vertical="center"/>
    </xf>
    <xf numFmtId="0" fontId="0" fillId="0" borderId="0">
      <alignment vertical="center"/>
    </xf>
    <xf numFmtId="0" fontId="0" fillId="0" borderId="0">
      <alignment vertical="center"/>
    </xf>
    <xf numFmtId="0" fontId="86" fillId="0" borderId="23" applyNumberFormat="0" applyFill="0" applyAlignment="0" applyProtection="0">
      <alignment vertical="center"/>
    </xf>
    <xf numFmtId="0" fontId="0" fillId="0" borderId="0">
      <alignment vertical="center"/>
    </xf>
    <xf numFmtId="0" fontId="86" fillId="0" borderId="23"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6" fillId="0" borderId="23" applyNumberFormat="0" applyFill="0" applyAlignment="0" applyProtection="0">
      <alignment vertical="center"/>
    </xf>
    <xf numFmtId="0" fontId="86" fillId="0" borderId="23" applyNumberFormat="0" applyFill="0" applyAlignment="0" applyProtection="0">
      <alignment vertical="center"/>
    </xf>
    <xf numFmtId="0" fontId="0" fillId="0" borderId="0">
      <alignment vertical="center"/>
    </xf>
    <xf numFmtId="0" fontId="0" fillId="0" borderId="0">
      <alignment vertical="center"/>
    </xf>
    <xf numFmtId="0" fontId="86" fillId="0" borderId="23" applyNumberFormat="0" applyFill="0" applyAlignment="0" applyProtection="0">
      <alignment vertical="center"/>
    </xf>
    <xf numFmtId="0" fontId="86" fillId="0" borderId="23"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6" fillId="0" borderId="23" applyNumberFormat="0" applyFill="0" applyAlignment="0" applyProtection="0">
      <alignment vertical="center"/>
    </xf>
    <xf numFmtId="0" fontId="0" fillId="0" borderId="0">
      <alignment vertical="center"/>
    </xf>
    <xf numFmtId="0" fontId="0" fillId="0" borderId="0">
      <alignment vertical="center"/>
    </xf>
    <xf numFmtId="0" fontId="93" fillId="9" borderId="19" applyNumberFormat="0" applyAlignment="0" applyProtection="0">
      <alignment vertical="center"/>
    </xf>
    <xf numFmtId="0" fontId="93" fillId="9" borderId="19" applyNumberFormat="0" applyAlignment="0" applyProtection="0">
      <alignment vertical="center"/>
    </xf>
    <xf numFmtId="0" fontId="93" fillId="9" borderId="19" applyNumberFormat="0" applyAlignment="0" applyProtection="0">
      <alignment vertical="center"/>
    </xf>
    <xf numFmtId="0" fontId="93" fillId="9"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6" fillId="9"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6" fillId="9"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6" fillId="9"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8" fillId="2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4" borderId="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0" fillId="4" borderId="9" applyNumberFormat="0" applyAlignment="0" applyProtection="0">
      <alignment vertical="center"/>
    </xf>
    <xf numFmtId="0" fontId="0" fillId="0" borderId="0">
      <alignment vertical="center"/>
    </xf>
    <xf numFmtId="0" fontId="39" fillId="4" borderId="9" applyNumberFormat="0" applyAlignment="0" applyProtection="0">
      <alignment vertical="center"/>
    </xf>
    <xf numFmtId="0" fontId="0" fillId="0" borderId="0">
      <alignment vertical="center"/>
    </xf>
    <xf numFmtId="0" fontId="39" fillId="4" borderId="9" applyNumberFormat="0" applyAlignment="0" applyProtection="0">
      <alignment vertical="center"/>
    </xf>
    <xf numFmtId="0" fontId="39" fillId="4" borderId="9" applyNumberFormat="0" applyAlignment="0" applyProtection="0">
      <alignment vertical="center"/>
    </xf>
    <xf numFmtId="0" fontId="39" fillId="4" borderId="9" applyNumberFormat="0" applyAlignment="0" applyProtection="0">
      <alignment vertical="center"/>
    </xf>
    <xf numFmtId="0" fontId="0" fillId="0" borderId="0">
      <alignment vertical="center"/>
    </xf>
    <xf numFmtId="0" fontId="0" fillId="0" borderId="0">
      <alignment vertical="center"/>
    </xf>
    <xf numFmtId="0" fontId="39" fillId="4" borderId="9" applyNumberFormat="0" applyAlignment="0" applyProtection="0">
      <alignment vertical="center"/>
    </xf>
    <xf numFmtId="0" fontId="39" fillId="4" borderId="9" applyNumberFormat="0" applyAlignment="0" applyProtection="0">
      <alignment vertical="center"/>
    </xf>
    <xf numFmtId="0" fontId="39" fillId="4" borderId="9" applyNumberFormat="0" applyAlignment="0" applyProtection="0">
      <alignment vertical="center"/>
    </xf>
    <xf numFmtId="0" fontId="39" fillId="4" borderId="9" applyNumberFormat="0" applyAlignment="0" applyProtection="0">
      <alignment vertical="center"/>
    </xf>
    <xf numFmtId="0" fontId="0" fillId="0" borderId="0">
      <alignment vertical="center"/>
    </xf>
    <xf numFmtId="0" fontId="0" fillId="0" borderId="0">
      <alignment vertical="center"/>
    </xf>
    <xf numFmtId="0" fontId="39" fillId="4" borderId="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4" borderId="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4" borderId="9" applyNumberFormat="0" applyAlignment="0" applyProtection="0">
      <alignment vertical="center"/>
    </xf>
    <xf numFmtId="0" fontId="0" fillId="0" borderId="0">
      <alignment vertical="center"/>
    </xf>
    <xf numFmtId="0" fontId="39" fillId="4" borderId="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4" borderId="9" applyNumberFormat="0" applyAlignment="0" applyProtection="0">
      <alignment vertical="center"/>
    </xf>
    <xf numFmtId="0" fontId="0" fillId="0" borderId="0">
      <alignment vertical="center"/>
    </xf>
    <xf numFmtId="0" fontId="0" fillId="0" borderId="0">
      <alignment vertical="center"/>
    </xf>
    <xf numFmtId="0" fontId="39" fillId="4" borderId="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4" borderId="9" applyNumberFormat="0" applyAlignment="0" applyProtection="0">
      <alignment vertical="center"/>
    </xf>
    <xf numFmtId="0" fontId="39" fillId="4" borderId="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4" borderId="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9" fillId="4" borderId="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4" borderId="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3"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5" fillId="8" borderId="19" applyNumberFormat="0" applyAlignment="0" applyProtection="0">
      <alignment vertical="center"/>
    </xf>
    <xf numFmtId="0" fontId="39" fillId="4" borderId="9" applyNumberFormat="0" applyAlignment="0" applyProtection="0">
      <alignment vertical="center"/>
    </xf>
    <xf numFmtId="0" fontId="95" fillId="8" borderId="19" applyNumberFormat="0" applyAlignment="0" applyProtection="0">
      <alignment vertical="center"/>
    </xf>
    <xf numFmtId="0" fontId="0" fillId="0" borderId="0">
      <alignment vertical="center"/>
    </xf>
    <xf numFmtId="0" fontId="95" fillId="8" borderId="19" applyNumberFormat="0" applyAlignment="0" applyProtection="0">
      <alignment vertical="center"/>
    </xf>
    <xf numFmtId="0" fontId="0" fillId="0" borderId="0">
      <alignment vertical="center"/>
    </xf>
    <xf numFmtId="0" fontId="96" fillId="8" borderId="19" applyNumberFormat="0" applyAlignment="0" applyProtection="0">
      <alignment vertical="center"/>
    </xf>
    <xf numFmtId="0" fontId="39" fillId="4" borderId="9" applyNumberFormat="0" applyAlignment="0" applyProtection="0">
      <alignment vertical="center"/>
    </xf>
    <xf numFmtId="0" fontId="96" fillId="8" borderId="19" applyNumberFormat="0" applyAlignment="0" applyProtection="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39" fillId="4" borderId="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4" borderId="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4" fillId="0" borderId="0" applyNumberFormat="0" applyFill="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0" fillId="0" borderId="0">
      <alignment vertical="center"/>
    </xf>
    <xf numFmtId="0" fontId="73"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3" fillId="0" borderId="0" applyNumberFormat="0" applyFill="0" applyBorder="0" applyAlignment="0" applyProtection="0">
      <alignment vertical="center"/>
    </xf>
    <xf numFmtId="0" fontId="0" fillId="0" borderId="0">
      <alignment vertical="center"/>
    </xf>
    <xf numFmtId="0" fontId="0" fillId="0" borderId="0">
      <alignment vertical="center"/>
    </xf>
    <xf numFmtId="0" fontId="73" fillId="0" borderId="0" applyNumberFormat="0" applyFill="0" applyBorder="0" applyAlignment="0" applyProtection="0">
      <alignment vertical="center"/>
    </xf>
    <xf numFmtId="0" fontId="43" fillId="28" borderId="0" applyNumberFormat="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43" fillId="28" borderId="0" applyNumberFormat="0" applyBorder="0" applyAlignment="0" applyProtection="0">
      <alignment vertical="center"/>
    </xf>
    <xf numFmtId="0" fontId="73"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43" fillId="28" borderId="0" applyNumberFormat="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43" fillId="28" borderId="0" applyNumberFormat="0" applyBorder="0" applyAlignment="0" applyProtection="0">
      <alignment vertical="center"/>
    </xf>
    <xf numFmtId="0" fontId="73"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0" fillId="0" borderId="0">
      <alignment vertical="center"/>
    </xf>
    <xf numFmtId="0" fontId="73" fillId="0" borderId="0" applyNumberFormat="0" applyFill="0" applyBorder="0" applyAlignment="0" applyProtection="0">
      <alignment vertical="center"/>
    </xf>
    <xf numFmtId="0" fontId="0" fillId="0" borderId="0">
      <alignment vertical="center"/>
    </xf>
    <xf numFmtId="0" fontId="87"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0" fillId="0" borderId="0">
      <alignment vertical="center"/>
    </xf>
    <xf numFmtId="0" fontId="0" fillId="0" borderId="0">
      <alignment vertical="center"/>
    </xf>
    <xf numFmtId="0" fontId="73" fillId="0" borderId="0" applyNumberFormat="0" applyFill="0" applyBorder="0" applyAlignment="0" applyProtection="0">
      <alignment vertical="center"/>
    </xf>
    <xf numFmtId="0" fontId="0" fillId="0" borderId="0">
      <alignment vertical="center"/>
    </xf>
    <xf numFmtId="0" fontId="0" fillId="0" borderId="0">
      <alignment vertical="center"/>
    </xf>
    <xf numFmtId="0" fontId="73"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0" fillId="0" borderId="0">
      <alignment vertical="center"/>
    </xf>
    <xf numFmtId="0" fontId="0" fillId="0" borderId="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0" fillId="0" borderId="0">
      <alignment vertical="center"/>
    </xf>
    <xf numFmtId="0" fontId="0" fillId="0" borderId="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28" borderId="0" applyNumberFormat="0" applyBorder="0" applyAlignment="0" applyProtection="0">
      <alignment vertical="center"/>
    </xf>
    <xf numFmtId="0" fontId="87" fillId="0" borderId="0" applyNumberFormat="0" applyFill="0" applyBorder="0" applyAlignment="0" applyProtection="0">
      <alignment vertical="center"/>
    </xf>
    <xf numFmtId="0" fontId="0" fillId="0" borderId="0">
      <alignment vertical="center"/>
    </xf>
    <xf numFmtId="0" fontId="0" fillId="0" borderId="0">
      <alignment vertical="center"/>
    </xf>
    <xf numFmtId="0" fontId="87"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7"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7" fillId="0" borderId="0" applyNumberFormat="0" applyFill="0" applyBorder="0" applyAlignment="0" applyProtection="0">
      <alignment vertical="center"/>
    </xf>
    <xf numFmtId="0" fontId="0" fillId="0" borderId="0">
      <alignment vertical="center"/>
    </xf>
    <xf numFmtId="0" fontId="0" fillId="0" borderId="0">
      <alignment vertical="center"/>
    </xf>
    <xf numFmtId="0" fontId="87"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7" fillId="0" borderId="0" applyNumberFormat="0" applyFill="0" applyBorder="0" applyAlignment="0" applyProtection="0">
      <alignment vertical="center"/>
    </xf>
    <xf numFmtId="0" fontId="78" fillId="57" borderId="0" applyNumberFormat="0" applyBorder="0" applyAlignment="0" applyProtection="0">
      <alignment vertical="center"/>
    </xf>
    <xf numFmtId="0" fontId="87"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7" fillId="0" borderId="0" applyNumberFormat="0" applyFill="0" applyBorder="0" applyAlignment="0" applyProtection="0">
      <alignment vertical="center"/>
    </xf>
    <xf numFmtId="0" fontId="7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7" fillId="0" borderId="0" applyNumberFormat="0" applyFill="0" applyBorder="0" applyAlignment="0" applyProtection="0">
      <alignment vertical="center"/>
    </xf>
    <xf numFmtId="0" fontId="78"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7" fillId="0" borderId="0" applyNumberFormat="0" applyFill="0" applyBorder="0" applyAlignment="0" applyProtection="0">
      <alignment vertical="center"/>
    </xf>
    <xf numFmtId="0" fontId="0" fillId="0" borderId="0">
      <alignment vertical="center"/>
    </xf>
    <xf numFmtId="0" fontId="0" fillId="0" borderId="0">
      <alignment vertical="center"/>
    </xf>
    <xf numFmtId="0" fontId="87" fillId="0" borderId="0" applyNumberFormat="0" applyFill="0" applyBorder="0" applyAlignment="0" applyProtection="0">
      <alignment vertical="center"/>
    </xf>
    <xf numFmtId="0" fontId="0" fillId="0" borderId="0">
      <alignment vertical="center"/>
    </xf>
    <xf numFmtId="0" fontId="0" fillId="0" borderId="0">
      <alignment vertical="center"/>
    </xf>
    <xf numFmtId="0" fontId="89" fillId="0" borderId="24" applyNumberFormat="0" applyFill="0" applyAlignment="0" applyProtection="0">
      <alignment vertical="center"/>
    </xf>
    <xf numFmtId="0" fontId="89" fillId="0" borderId="24" applyNumberFormat="0" applyFill="0" applyAlignment="0" applyProtection="0">
      <alignment vertical="center"/>
    </xf>
    <xf numFmtId="0" fontId="0" fillId="0" borderId="0">
      <alignment vertical="center"/>
    </xf>
    <xf numFmtId="0" fontId="0" fillId="0" borderId="0">
      <alignment vertical="center"/>
    </xf>
    <xf numFmtId="0" fontId="89" fillId="0" borderId="24" applyNumberFormat="0" applyFill="0" applyAlignment="0" applyProtection="0">
      <alignment vertical="center"/>
    </xf>
    <xf numFmtId="0" fontId="89" fillId="0" borderId="2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0" fillId="0" borderId="0">
      <alignment vertical="center"/>
    </xf>
    <xf numFmtId="0" fontId="82" fillId="0" borderId="24" applyNumberFormat="0" applyFill="0" applyAlignment="0" applyProtection="0">
      <alignment vertical="center"/>
    </xf>
    <xf numFmtId="0" fontId="0" fillId="0" borderId="0">
      <alignment vertical="center"/>
    </xf>
    <xf numFmtId="0" fontId="82" fillId="0" borderId="2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2" fillId="0" borderId="2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2" fillId="0" borderId="24" applyNumberFormat="0" applyFill="0" applyAlignment="0" applyProtection="0">
      <alignment vertical="center"/>
    </xf>
    <xf numFmtId="0" fontId="0" fillId="0" borderId="0">
      <alignment vertical="center"/>
    </xf>
    <xf numFmtId="0" fontId="0" fillId="0" borderId="0">
      <alignment vertical="center"/>
    </xf>
    <xf numFmtId="0" fontId="82" fillId="0" borderId="24" applyNumberFormat="0" applyFill="0" applyAlignment="0" applyProtection="0">
      <alignment vertical="center"/>
    </xf>
    <xf numFmtId="0" fontId="0" fillId="0" borderId="0">
      <alignment vertical="center"/>
    </xf>
    <xf numFmtId="0" fontId="0" fillId="0" borderId="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0" fillId="0" borderId="0">
      <alignment vertical="center"/>
    </xf>
    <xf numFmtId="0" fontId="82" fillId="0" borderId="24" applyNumberFormat="0" applyFill="0" applyAlignment="0" applyProtection="0">
      <alignment vertical="center"/>
    </xf>
    <xf numFmtId="0" fontId="0" fillId="0" borderId="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2" fillId="0" borderId="24" applyNumberFormat="0" applyFill="0" applyAlignment="0" applyProtection="0">
      <alignment vertical="center"/>
    </xf>
    <xf numFmtId="0" fontId="0" fillId="0" borderId="0">
      <alignment vertical="center"/>
    </xf>
    <xf numFmtId="0" fontId="82" fillId="0" borderId="24" applyNumberFormat="0" applyFill="0" applyAlignment="0" applyProtection="0">
      <alignment vertical="center"/>
    </xf>
    <xf numFmtId="0" fontId="0" fillId="0" borderId="0">
      <alignment vertical="center"/>
    </xf>
    <xf numFmtId="0" fontId="0" fillId="0" borderId="0">
      <alignment vertical="center"/>
    </xf>
    <xf numFmtId="0" fontId="43" fillId="23" borderId="0" applyNumberFormat="0" applyBorder="0" applyAlignment="0" applyProtection="0">
      <alignment vertical="center"/>
    </xf>
    <xf numFmtId="0" fontId="0" fillId="0" borderId="0">
      <alignment vertical="center"/>
    </xf>
    <xf numFmtId="0" fontId="0" fillId="0" borderId="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0" fillId="0" borderId="0">
      <alignment vertical="center"/>
    </xf>
    <xf numFmtId="0" fontId="0" fillId="0" borderId="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23" borderId="0" applyNumberFormat="0" applyBorder="0" applyAlignment="0" applyProtection="0">
      <alignment vertical="center"/>
    </xf>
    <xf numFmtId="0" fontId="0" fillId="0" borderId="0">
      <alignment vertical="center"/>
    </xf>
    <xf numFmtId="0" fontId="0" fillId="0" borderId="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0" fillId="0" borderId="0">
      <alignment vertical="center"/>
    </xf>
    <xf numFmtId="0" fontId="43"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0" fillId="0" borderId="0">
      <alignment vertical="center"/>
    </xf>
    <xf numFmtId="0" fontId="43" fillId="23" borderId="0" applyNumberFormat="0" applyBorder="0" applyAlignment="0" applyProtection="0">
      <alignment vertical="center"/>
    </xf>
    <xf numFmtId="0" fontId="0" fillId="0" borderId="0">
      <alignment vertical="center"/>
    </xf>
    <xf numFmtId="0" fontId="0" fillId="0" borderId="0">
      <alignment vertical="center"/>
    </xf>
    <xf numFmtId="0" fontId="43" fillId="23" borderId="0" applyNumberFormat="0" applyBorder="0" applyAlignment="0" applyProtection="0">
      <alignment vertical="center"/>
    </xf>
    <xf numFmtId="0" fontId="0" fillId="0" borderId="0">
      <alignment vertical="center"/>
    </xf>
    <xf numFmtId="0" fontId="0" fillId="0" borderId="0">
      <alignment vertical="center"/>
    </xf>
    <xf numFmtId="0" fontId="43" fillId="23" borderId="0" applyNumberFormat="0" applyBorder="0" applyAlignment="0" applyProtection="0">
      <alignment vertical="center"/>
    </xf>
    <xf numFmtId="0" fontId="0" fillId="0" borderId="0">
      <alignment vertical="center"/>
    </xf>
    <xf numFmtId="0" fontId="43" fillId="23" borderId="0" applyNumberFormat="0" applyBorder="0" applyAlignment="0" applyProtection="0">
      <alignment vertical="center"/>
    </xf>
    <xf numFmtId="0" fontId="0" fillId="0" borderId="0">
      <alignment vertical="center"/>
    </xf>
    <xf numFmtId="0" fontId="0" fillId="0" borderId="0">
      <alignment vertical="center"/>
    </xf>
    <xf numFmtId="0" fontId="43" fillId="23" borderId="0" applyNumberFormat="0" applyBorder="0" applyAlignment="0" applyProtection="0">
      <alignment vertical="center"/>
    </xf>
    <xf numFmtId="0" fontId="0" fillId="0" borderId="0">
      <alignment vertical="center"/>
    </xf>
    <xf numFmtId="0" fontId="43"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0" fillId="0" borderId="0">
      <alignment vertical="center"/>
    </xf>
    <xf numFmtId="0" fontId="43" fillId="23" borderId="0" applyNumberFormat="0" applyBorder="0" applyAlignment="0" applyProtection="0">
      <alignment vertical="center"/>
    </xf>
    <xf numFmtId="0" fontId="0" fillId="0" borderId="0">
      <alignment vertical="center"/>
    </xf>
    <xf numFmtId="0" fontId="0" fillId="0" borderId="0">
      <alignment vertical="center"/>
    </xf>
    <xf numFmtId="0" fontId="43" fillId="23" borderId="0" applyNumberFormat="0" applyBorder="0" applyAlignment="0" applyProtection="0">
      <alignment vertical="center"/>
    </xf>
    <xf numFmtId="0" fontId="0" fillId="0" borderId="0">
      <alignment vertical="center"/>
    </xf>
    <xf numFmtId="0" fontId="0" fillId="0" borderId="0">
      <alignment vertical="center"/>
    </xf>
    <xf numFmtId="0" fontId="43" fillId="23" borderId="0" applyNumberFormat="0" applyBorder="0" applyAlignment="0" applyProtection="0">
      <alignment vertical="center"/>
    </xf>
    <xf numFmtId="0" fontId="0" fillId="0" borderId="0">
      <alignment vertical="center"/>
    </xf>
    <xf numFmtId="0" fontId="43" fillId="23" borderId="0" applyNumberFormat="0" applyBorder="0" applyAlignment="0" applyProtection="0">
      <alignment vertical="center"/>
    </xf>
    <xf numFmtId="0" fontId="0" fillId="0" borderId="0">
      <alignment vertical="center"/>
    </xf>
    <xf numFmtId="0" fontId="0" fillId="0" borderId="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23" borderId="0" applyNumberFormat="0" applyBorder="0" applyAlignment="0" applyProtection="0">
      <alignment vertical="center"/>
    </xf>
    <xf numFmtId="0" fontId="0" fillId="0" borderId="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96" fillId="8" borderId="19" applyNumberFormat="0" applyAlignment="0" applyProtection="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43" fillId="56" borderId="0" applyNumberFormat="0" applyBorder="0" applyAlignment="0" applyProtection="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43" fillId="5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8" fillId="57" borderId="0" applyNumberFormat="0" applyBorder="0" applyAlignment="0" applyProtection="0">
      <alignment vertical="center"/>
    </xf>
    <xf numFmtId="0" fontId="43" fillId="57" borderId="0" applyNumberFormat="0" applyBorder="0" applyAlignment="0" applyProtection="0">
      <alignment vertical="center"/>
    </xf>
    <xf numFmtId="0" fontId="43" fillId="57" borderId="0" applyNumberFormat="0" applyBorder="0" applyAlignment="0" applyProtection="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43" fillId="57" borderId="0" applyNumberFormat="0" applyBorder="0" applyAlignment="0" applyProtection="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43" fillId="57" borderId="0" applyNumberFormat="0" applyBorder="0" applyAlignment="0" applyProtection="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43" fillId="57" borderId="0" applyNumberFormat="0" applyBorder="0" applyAlignment="0" applyProtection="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43" fillId="57" borderId="0" applyNumberFormat="0" applyBorder="0" applyAlignment="0" applyProtection="0">
      <alignment vertical="center"/>
    </xf>
    <xf numFmtId="0" fontId="43" fillId="57" borderId="0" applyNumberFormat="0" applyBorder="0" applyAlignment="0" applyProtection="0">
      <alignment vertical="center"/>
    </xf>
    <xf numFmtId="0" fontId="0" fillId="0" borderId="0">
      <alignment vertical="center"/>
    </xf>
    <xf numFmtId="0" fontId="43" fillId="57" borderId="0" applyNumberFormat="0" applyBorder="0" applyAlignment="0" applyProtection="0">
      <alignment vertical="center"/>
    </xf>
    <xf numFmtId="0" fontId="43" fillId="57" borderId="0" applyNumberFormat="0" applyBorder="0" applyAlignment="0" applyProtection="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43" fillId="57" borderId="0" applyNumberFormat="0" applyBorder="0" applyAlignment="0" applyProtection="0">
      <alignment vertical="center"/>
    </xf>
    <xf numFmtId="0" fontId="0" fillId="0" borderId="0">
      <alignment vertical="center"/>
    </xf>
    <xf numFmtId="0" fontId="0" fillId="0" borderId="0">
      <alignment vertical="center"/>
    </xf>
    <xf numFmtId="0" fontId="43" fillId="13" borderId="0" applyNumberFormat="0" applyBorder="0" applyAlignment="0" applyProtection="0">
      <alignment vertical="center"/>
    </xf>
    <xf numFmtId="0" fontId="0" fillId="0" borderId="0">
      <alignment vertical="center"/>
    </xf>
    <xf numFmtId="0" fontId="78" fillId="13"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0" fillId="0" borderId="0">
      <alignment vertical="center"/>
    </xf>
    <xf numFmtId="0" fontId="43"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0" fillId="0" borderId="0">
      <alignment vertical="center"/>
    </xf>
    <xf numFmtId="0" fontId="43" fillId="13" borderId="0" applyNumberFormat="0" applyBorder="0" applyAlignment="0" applyProtection="0">
      <alignment vertical="center"/>
    </xf>
    <xf numFmtId="0" fontId="0" fillId="0" borderId="0">
      <alignment vertical="center"/>
    </xf>
    <xf numFmtId="0" fontId="0" fillId="0" borderId="0">
      <alignment vertical="center"/>
    </xf>
    <xf numFmtId="0" fontId="43"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13"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0" fillId="0" borderId="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96" fillId="8" borderId="19" applyNumberFormat="0" applyAlignment="0" applyProtection="0">
      <alignment vertical="center"/>
    </xf>
    <xf numFmtId="0" fontId="43" fillId="13" borderId="0" applyNumberFormat="0" applyBorder="0" applyAlignment="0" applyProtection="0">
      <alignment vertical="center"/>
    </xf>
    <xf numFmtId="0" fontId="0" fillId="0" borderId="0">
      <alignment vertical="center"/>
    </xf>
    <xf numFmtId="0" fontId="43" fillId="13" borderId="0" applyNumberFormat="0" applyBorder="0" applyAlignment="0" applyProtection="0">
      <alignment vertical="center"/>
    </xf>
    <xf numFmtId="0" fontId="0" fillId="0" borderId="0">
      <alignment vertical="center"/>
    </xf>
    <xf numFmtId="0" fontId="0" fillId="0" borderId="0">
      <alignment vertical="center"/>
    </xf>
    <xf numFmtId="0" fontId="43" fillId="13" borderId="0" applyNumberFormat="0" applyBorder="0" applyAlignment="0" applyProtection="0">
      <alignment vertical="center"/>
    </xf>
    <xf numFmtId="0" fontId="0" fillId="0" borderId="0">
      <alignment vertical="center"/>
    </xf>
    <xf numFmtId="0" fontId="0" fillId="0" borderId="0">
      <alignment vertical="center"/>
    </xf>
    <xf numFmtId="0" fontId="78" fillId="22"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42" fillId="9" borderId="11" applyNumberFormat="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8" fillId="57" borderId="0" applyNumberFormat="0" applyBorder="0" applyAlignment="0" applyProtection="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42" fillId="9" borderId="11" applyNumberFormat="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22" borderId="0" applyNumberFormat="0" applyBorder="0" applyAlignment="0" applyProtection="0">
      <alignment vertical="center"/>
    </xf>
    <xf numFmtId="0" fontId="42" fillId="9" borderId="11" applyNumberFormat="0" applyAlignment="0" applyProtection="0">
      <alignment vertical="center"/>
    </xf>
    <xf numFmtId="0" fontId="43" fillId="22" borderId="0" applyNumberFormat="0" applyBorder="0" applyAlignment="0" applyProtection="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0" fillId="0" borderId="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43" fillId="22" borderId="0" applyNumberFormat="0" applyBorder="0" applyAlignment="0" applyProtection="0">
      <alignment vertical="center"/>
    </xf>
    <xf numFmtId="0" fontId="0" fillId="0" borderId="0">
      <alignment vertical="center"/>
    </xf>
    <xf numFmtId="0" fontId="78" fillId="28" borderId="0" applyNumberFormat="0" applyBorder="0" applyAlignment="0" applyProtection="0">
      <alignment vertical="center"/>
    </xf>
    <xf numFmtId="0" fontId="0" fillId="0" borderId="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alignment vertical="center"/>
    </xf>
    <xf numFmtId="0" fontId="0" fillId="0" borderId="0">
      <alignment vertical="center"/>
    </xf>
    <xf numFmtId="0" fontId="43" fillId="2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alignment vertical="center"/>
    </xf>
    <xf numFmtId="0" fontId="43" fillId="2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alignment vertical="center"/>
    </xf>
    <xf numFmtId="0" fontId="43" fillId="28" borderId="0" applyNumberFormat="0" applyBorder="0" applyAlignment="0" applyProtection="0">
      <alignment vertical="center"/>
    </xf>
    <xf numFmtId="0" fontId="0" fillId="0" borderId="0">
      <alignment vertical="center"/>
    </xf>
    <xf numFmtId="0" fontId="0" fillId="0" borderId="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28" borderId="0" applyNumberFormat="0" applyBorder="0" applyAlignment="0" applyProtection="0">
      <alignment vertical="center"/>
    </xf>
    <xf numFmtId="0" fontId="0" fillId="0" borderId="0">
      <alignment vertical="center"/>
    </xf>
    <xf numFmtId="0" fontId="0" fillId="0" borderId="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alignment vertical="center"/>
    </xf>
    <xf numFmtId="0" fontId="43" fillId="28" borderId="0" applyNumberFormat="0" applyBorder="0" applyAlignment="0" applyProtection="0">
      <alignment vertical="center"/>
    </xf>
    <xf numFmtId="0" fontId="0" fillId="0" borderId="0">
      <alignment vertical="center"/>
    </xf>
    <xf numFmtId="0" fontId="0" fillId="0" borderId="0">
      <alignment vertical="center"/>
    </xf>
    <xf numFmtId="0" fontId="43" fillId="2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0" fillId="0" borderId="0">
      <alignment vertical="center"/>
    </xf>
    <xf numFmtId="0" fontId="43" fillId="28" borderId="0" applyNumberFormat="0" applyBorder="0" applyAlignment="0" applyProtection="0">
      <alignment vertical="center"/>
    </xf>
    <xf numFmtId="0" fontId="0" fillId="0" borderId="0">
      <alignment vertical="center"/>
    </xf>
    <xf numFmtId="0" fontId="0" fillId="0" borderId="0">
      <alignment vertical="center"/>
    </xf>
    <xf numFmtId="0" fontId="43" fillId="28" borderId="0" applyNumberFormat="0" applyBorder="0" applyAlignment="0" applyProtection="0">
      <alignment vertical="center"/>
    </xf>
    <xf numFmtId="0" fontId="0" fillId="0" borderId="0">
      <alignment vertical="center"/>
    </xf>
    <xf numFmtId="0" fontId="0" fillId="0" borderId="0">
      <alignment vertical="center"/>
    </xf>
    <xf numFmtId="0" fontId="43" fillId="28" borderId="0" applyNumberFormat="0" applyBorder="0" applyAlignment="0" applyProtection="0">
      <alignment vertical="center"/>
    </xf>
    <xf numFmtId="0" fontId="0" fillId="0" borderId="0">
      <alignment vertical="center"/>
    </xf>
    <xf numFmtId="0" fontId="83" fillId="38" borderId="0" applyNumberFormat="0" applyBorder="0" applyAlignment="0" applyProtection="0">
      <alignment vertical="center"/>
    </xf>
    <xf numFmtId="0" fontId="83" fillId="38" borderId="0" applyNumberFormat="0" applyBorder="0" applyAlignment="0" applyProtection="0">
      <alignment vertical="center"/>
    </xf>
    <xf numFmtId="0" fontId="75" fillId="38" borderId="0" applyNumberFormat="0" applyBorder="0" applyAlignment="0" applyProtection="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75" fillId="38" borderId="0" applyNumberFormat="0" applyBorder="0" applyAlignment="0" applyProtection="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75" fillId="38" borderId="0" applyNumberFormat="0" applyBorder="0" applyAlignment="0" applyProtection="0">
      <alignment vertical="center"/>
    </xf>
    <xf numFmtId="0" fontId="75" fillId="38" borderId="0" applyNumberFormat="0" applyBorder="0" applyAlignment="0" applyProtection="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75" fillId="38" borderId="0" applyNumberFormat="0" applyBorder="0" applyAlignment="0" applyProtection="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5" fillId="38" borderId="0" applyNumberFormat="0" applyBorder="0" applyAlignment="0" applyProtection="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42" fillId="9" borderId="11" applyNumberFormat="0" applyAlignment="0" applyProtection="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42" fillId="9" borderId="11" applyNumberFormat="0" applyAlignment="0" applyProtection="0">
      <alignment vertical="center"/>
    </xf>
    <xf numFmtId="0" fontId="42" fillId="9" borderId="11" applyNumberFormat="0" applyAlignment="0" applyProtection="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42" fillId="9" borderId="11" applyNumberFormat="0" applyAlignment="0" applyProtection="0">
      <alignment vertical="center"/>
    </xf>
    <xf numFmtId="0" fontId="42" fillId="9" borderId="11" applyNumberFormat="0" applyAlignment="0" applyProtection="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42" fillId="9" borderId="11" applyNumberFormat="0" applyAlignment="0" applyProtection="0">
      <alignment vertical="center"/>
    </xf>
    <xf numFmtId="0" fontId="42" fillId="9" borderId="11" applyNumberFormat="0" applyAlignment="0" applyProtection="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0" fillId="0" borderId="0">
      <alignment vertical="center"/>
    </xf>
    <xf numFmtId="0" fontId="42" fillId="9" borderId="11" applyNumberFormat="0" applyAlignment="0" applyProtection="0">
      <alignment vertical="center"/>
    </xf>
    <xf numFmtId="0" fontId="0" fillId="0" borderId="0">
      <alignment vertical="center"/>
    </xf>
    <xf numFmtId="0" fontId="95" fillId="8" borderId="19" applyNumberFormat="0" applyAlignment="0" applyProtection="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96" fillId="8" borderId="19" applyNumberFormat="0" applyAlignment="0" applyProtection="0">
      <alignment vertical="center"/>
    </xf>
    <xf numFmtId="0" fontId="96" fillId="8" borderId="19" applyNumberFormat="0" applyAlignment="0" applyProtection="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96" fillId="8" borderId="19" applyNumberFormat="0" applyAlignment="0" applyProtection="0">
      <alignment vertical="center"/>
    </xf>
    <xf numFmtId="0" fontId="96" fillId="8" borderId="19" applyNumberFormat="0" applyAlignment="0" applyProtection="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96" fillId="8" borderId="19" applyNumberFormat="0" applyAlignment="0" applyProtection="0">
      <alignment vertical="center"/>
    </xf>
    <xf numFmtId="0" fontId="96" fillId="8" borderId="19" applyNumberFormat="0" applyAlignment="0" applyProtection="0">
      <alignment vertical="center"/>
    </xf>
    <xf numFmtId="0" fontId="96" fillId="8" borderId="19" applyNumberFormat="0" applyAlignment="0" applyProtection="0">
      <alignment vertical="center"/>
    </xf>
    <xf numFmtId="0" fontId="96" fillId="8" borderId="19" applyNumberFormat="0" applyAlignment="0" applyProtection="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96" fillId="8" borderId="19" applyNumberFormat="0" applyAlignment="0" applyProtection="0">
      <alignment vertical="center"/>
    </xf>
    <xf numFmtId="0" fontId="96" fillId="8" borderId="19" applyNumberFormat="0" applyAlignment="0" applyProtection="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96" fillId="8" borderId="19" applyNumberFormat="0" applyAlignment="0" applyProtection="0">
      <alignment vertical="center"/>
    </xf>
    <xf numFmtId="0" fontId="96" fillId="8" borderId="19" applyNumberFormat="0" applyAlignment="0" applyProtection="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96" fillId="8" borderId="19" applyNumberFormat="0" applyAlignment="0" applyProtection="0">
      <alignment vertical="center"/>
    </xf>
    <xf numFmtId="0" fontId="96" fillId="8" borderId="19" applyNumberFormat="0" applyAlignment="0" applyProtection="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58" borderId="25" applyNumberFormat="0" applyFont="0" applyAlignment="0" applyProtection="0">
      <alignment vertical="center"/>
    </xf>
    <xf numFmtId="0" fontId="96" fillId="8" borderId="19" applyNumberFormat="0" applyAlignment="0" applyProtection="0">
      <alignment vertical="center"/>
    </xf>
    <xf numFmtId="0" fontId="0" fillId="58" borderId="25" applyNumberFormat="0" applyFont="0" applyAlignment="0" applyProtection="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6" fillId="8"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78" fillId="23" borderId="0" applyNumberFormat="0" applyBorder="0" applyAlignment="0" applyProtection="0">
      <alignment vertical="center"/>
    </xf>
    <xf numFmtId="0" fontId="78" fillId="23" borderId="0" applyNumberFormat="0" applyBorder="0" applyAlignment="0" applyProtection="0">
      <alignment vertical="center"/>
    </xf>
    <xf numFmtId="0" fontId="0" fillId="0" borderId="0">
      <alignment vertical="center"/>
    </xf>
    <xf numFmtId="0" fontId="0" fillId="0" borderId="0">
      <alignment vertical="center"/>
    </xf>
    <xf numFmtId="0" fontId="78" fillId="23" borderId="0" applyNumberFormat="0" applyBorder="0" applyAlignment="0" applyProtection="0">
      <alignment vertical="center"/>
    </xf>
    <xf numFmtId="0" fontId="0" fillId="0" borderId="0">
      <alignment vertical="center"/>
    </xf>
    <xf numFmtId="0" fontId="0" fillId="0" borderId="0">
      <alignment vertical="center"/>
    </xf>
    <xf numFmtId="0" fontId="78" fillId="56" borderId="0" applyNumberFormat="0" applyBorder="0" applyAlignment="0" applyProtection="0">
      <alignment vertical="center"/>
    </xf>
    <xf numFmtId="0" fontId="78" fillId="56" borderId="0" applyNumberFormat="0" applyBorder="0" applyAlignment="0" applyProtection="0">
      <alignment vertical="center"/>
    </xf>
    <xf numFmtId="0" fontId="0" fillId="0" borderId="0">
      <alignment vertical="center"/>
    </xf>
    <xf numFmtId="0" fontId="0" fillId="0" borderId="0">
      <alignment vertical="center"/>
    </xf>
    <xf numFmtId="0" fontId="78" fillId="57" borderId="0" applyNumberFormat="0" applyBorder="0" applyAlignment="0" applyProtection="0">
      <alignment vertical="center"/>
    </xf>
    <xf numFmtId="0" fontId="0" fillId="0" borderId="0">
      <alignment vertical="center"/>
    </xf>
    <xf numFmtId="0" fontId="0" fillId="0" borderId="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8" fillId="22" borderId="0" applyNumberFormat="0" applyBorder="0" applyAlignment="0" applyProtection="0">
      <alignment vertical="center"/>
    </xf>
    <xf numFmtId="0" fontId="78" fillId="22" borderId="0" applyNumberFormat="0" applyBorder="0" applyAlignment="0" applyProtection="0">
      <alignment vertical="center"/>
    </xf>
    <xf numFmtId="0" fontId="0" fillId="0" borderId="0">
      <alignment vertical="center"/>
    </xf>
    <xf numFmtId="0" fontId="78"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8" fillId="2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58" borderId="25" applyNumberFormat="0" applyFont="0" applyAlignment="0" applyProtection="0">
      <alignment vertical="center"/>
    </xf>
    <xf numFmtId="0" fontId="0" fillId="0" borderId="0">
      <alignment vertical="center"/>
    </xf>
    <xf numFmtId="0" fontId="0" fillId="0" borderId="0"/>
    <xf numFmtId="0" fontId="0" fillId="0" borderId="0"/>
    <xf numFmtId="0" fontId="0" fillId="0" borderId="0"/>
  </cellStyleXfs>
  <cellXfs count="184">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right" vertical="center"/>
    </xf>
    <xf numFmtId="0" fontId="4"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left" vertical="center"/>
    </xf>
    <xf numFmtId="3" fontId="6" fillId="0" borderId="1"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8" fillId="0" borderId="0" xfId="0" applyFont="1" applyFill="1" applyBorder="1" applyAlignment="1">
      <alignment vertical="center"/>
    </xf>
    <xf numFmtId="0" fontId="9" fillId="0" borderId="0" xfId="0" applyFont="1" applyFill="1" applyBorder="1" applyAlignment="1">
      <alignment vertical="center"/>
    </xf>
    <xf numFmtId="0" fontId="6" fillId="0" borderId="1" xfId="0" applyFont="1" applyFill="1" applyBorder="1" applyAlignment="1">
      <alignment horizontal="left" vertical="center" wrapText="1"/>
    </xf>
    <xf numFmtId="0" fontId="10" fillId="0" borderId="0" xfId="3700" applyFont="1" applyFill="1" applyAlignment="1">
      <alignment vertical="center"/>
    </xf>
    <xf numFmtId="0" fontId="1" fillId="0" borderId="0" xfId="0" applyFont="1" applyFill="1" applyBorder="1" applyAlignment="1"/>
    <xf numFmtId="0" fontId="11" fillId="0" borderId="0" xfId="3700" applyFont="1" applyFill="1" applyAlignment="1">
      <alignment horizontal="center" vertical="center"/>
    </xf>
    <xf numFmtId="0" fontId="12" fillId="0" borderId="0" xfId="3700" applyFont="1" applyFill="1" applyAlignment="1">
      <alignment horizontal="center" vertical="center"/>
    </xf>
    <xf numFmtId="0" fontId="13" fillId="0" borderId="0" xfId="3700" applyFont="1" applyFill="1" applyAlignment="1">
      <alignment horizontal="right" vertical="center"/>
    </xf>
    <xf numFmtId="0" fontId="14" fillId="0" borderId="1" xfId="3700" applyFont="1" applyFill="1" applyBorder="1" applyAlignment="1">
      <alignment horizontal="center" vertical="center"/>
    </xf>
    <xf numFmtId="176" fontId="10" fillId="0" borderId="1" xfId="3700" applyNumberFormat="1" applyFont="1" applyFill="1" applyBorder="1" applyAlignment="1">
      <alignment horizontal="center" vertical="center"/>
    </xf>
    <xf numFmtId="0" fontId="13" fillId="0" borderId="2" xfId="3700" applyFont="1" applyFill="1" applyBorder="1" applyAlignment="1">
      <alignment horizontal="left" vertical="center" wrapText="1"/>
    </xf>
    <xf numFmtId="0" fontId="15" fillId="0" borderId="2" xfId="3700" applyFont="1" applyFill="1" applyBorder="1" applyAlignment="1">
      <alignment horizontal="left" vertical="center"/>
    </xf>
    <xf numFmtId="0" fontId="14" fillId="0" borderId="0" xfId="3700" applyFont="1" applyFill="1" applyAlignment="1">
      <alignment vertical="center"/>
    </xf>
    <xf numFmtId="0" fontId="16" fillId="0" borderId="0" xfId="0" applyFont="1" applyFill="1" applyBorder="1" applyAlignment="1">
      <alignment vertical="center"/>
    </xf>
    <xf numFmtId="0" fontId="17" fillId="0" borderId="0" xfId="3700" applyFont="1" applyFill="1" applyAlignment="1">
      <alignment vertical="center"/>
    </xf>
    <xf numFmtId="177" fontId="18" fillId="0" borderId="0" xfId="3700" applyNumberFormat="1" applyFont="1" applyFill="1" applyAlignment="1">
      <alignment horizontal="center" vertical="center"/>
    </xf>
    <xf numFmtId="0" fontId="0" fillId="0" borderId="0" xfId="0" applyFont="1" applyFill="1" applyBorder="1" applyAlignment="1"/>
    <xf numFmtId="177" fontId="14" fillId="0" borderId="3" xfId="3700" applyNumberFormat="1" applyFont="1" applyFill="1" applyBorder="1" applyAlignment="1">
      <alignment horizontal="right" vertical="center"/>
    </xf>
    <xf numFmtId="0" fontId="0" fillId="0" borderId="4" xfId="0" applyFont="1" applyFill="1" applyBorder="1" applyAlignment="1">
      <alignment horizontal="center" vertical="center"/>
    </xf>
    <xf numFmtId="176" fontId="14" fillId="0" borderId="1" xfId="3700" applyNumberFormat="1" applyFont="1" applyFill="1" applyBorder="1" applyAlignment="1">
      <alignment horizontal="center" vertical="center"/>
    </xf>
    <xf numFmtId="0" fontId="0" fillId="2" borderId="0" xfId="0" applyFill="1">
      <alignment vertical="center"/>
    </xf>
    <xf numFmtId="0" fontId="1" fillId="2" borderId="0" xfId="0" applyFont="1" applyFill="1" applyAlignment="1">
      <alignment horizontal="justify" vertical="center"/>
    </xf>
    <xf numFmtId="0" fontId="19" fillId="2" borderId="0" xfId="0" applyFont="1" applyFill="1" applyAlignment="1">
      <alignment horizontal="center" vertical="center"/>
    </xf>
    <xf numFmtId="0" fontId="5" fillId="2" borderId="0" xfId="0" applyFont="1" applyFill="1" applyBorder="1" applyAlignment="1">
      <alignment horizontal="right" vertical="center"/>
    </xf>
    <xf numFmtId="0" fontId="20" fillId="2" borderId="4"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1"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3" fontId="5" fillId="2" borderId="1" xfId="0" applyNumberFormat="1" applyFont="1" applyFill="1" applyBorder="1" applyAlignment="1">
      <alignment horizontal="center" vertical="center"/>
    </xf>
    <xf numFmtId="0" fontId="5" fillId="2" borderId="1" xfId="0" applyFont="1" applyFill="1" applyBorder="1" applyAlignment="1">
      <alignment horizontal="right" vertical="center"/>
    </xf>
    <xf numFmtId="0" fontId="5" fillId="2" borderId="1" xfId="0" applyFont="1" applyFill="1" applyBorder="1" applyAlignment="1">
      <alignment horizontal="left" vertical="center"/>
    </xf>
    <xf numFmtId="0" fontId="0" fillId="2" borderId="0" xfId="0" applyFill="1" applyAlignment="1">
      <alignment vertical="center"/>
    </xf>
    <xf numFmtId="0" fontId="0" fillId="0" borderId="0" xfId="2545" applyFont="1" applyFill="1" applyAlignment="1">
      <alignment vertical="center"/>
    </xf>
    <xf numFmtId="0" fontId="0" fillId="2" borderId="0" xfId="2545" applyFont="1" applyFill="1" applyAlignment="1">
      <alignment vertical="center"/>
    </xf>
    <xf numFmtId="0" fontId="1" fillId="0" borderId="0" xfId="2545" applyFont="1" applyFill="1" applyAlignment="1">
      <alignment vertical="center"/>
    </xf>
    <xf numFmtId="0" fontId="21" fillId="0" borderId="0" xfId="2545" applyFont="1" applyFill="1" applyAlignment="1">
      <alignment horizontal="center" vertical="center" wrapText="1"/>
    </xf>
    <xf numFmtId="0" fontId="21" fillId="0" borderId="0" xfId="2545" applyFont="1" applyFill="1" applyAlignment="1">
      <alignment horizontal="center" vertical="center"/>
    </xf>
    <xf numFmtId="0" fontId="5" fillId="0" borderId="0" xfId="2545" applyFont="1" applyFill="1" applyAlignment="1">
      <alignment horizontal="right" vertical="center"/>
    </xf>
    <xf numFmtId="0" fontId="22" fillId="0" borderId="1" xfId="2545" applyFont="1" applyFill="1" applyBorder="1" applyAlignment="1">
      <alignment horizontal="center" vertical="center"/>
    </xf>
    <xf numFmtId="0" fontId="5" fillId="0" borderId="1" xfId="2545" applyFont="1" applyFill="1" applyBorder="1" applyAlignment="1">
      <alignment horizontal="justify" vertical="center" wrapText="1"/>
    </xf>
    <xf numFmtId="0" fontId="5" fillId="0" borderId="1" xfId="2545" applyFont="1" applyFill="1" applyBorder="1" applyAlignment="1">
      <alignment horizontal="center" vertical="center"/>
    </xf>
    <xf numFmtId="0" fontId="5" fillId="0" borderId="0" xfId="2545" applyFont="1" applyFill="1" applyAlignment="1">
      <alignment horizontal="left" vertical="center" wrapText="1"/>
    </xf>
    <xf numFmtId="0" fontId="0" fillId="0" borderId="0" xfId="1374" applyFont="1" applyFill="1" applyBorder="1" applyAlignment="1"/>
    <xf numFmtId="0" fontId="0" fillId="0" borderId="0" xfId="1374" applyFont="1" applyFill="1" applyBorder="1" applyAlignment="1">
      <alignment wrapText="1"/>
    </xf>
    <xf numFmtId="0" fontId="1" fillId="0" borderId="0" xfId="0" applyFont="1" applyFill="1" applyBorder="1" applyAlignment="1">
      <alignment vertical="center"/>
    </xf>
    <xf numFmtId="0" fontId="23" fillId="0" borderId="0" xfId="1374" applyFont="1" applyFill="1" applyBorder="1" applyAlignment="1">
      <alignment horizontal="right"/>
    </xf>
    <xf numFmtId="0" fontId="24" fillId="0" borderId="0" xfId="1374" applyFont="1" applyFill="1" applyBorder="1" applyAlignment="1"/>
    <xf numFmtId="0" fontId="25" fillId="0" borderId="0" xfId="0" applyFont="1" applyFill="1" applyBorder="1" applyAlignment="1">
      <alignment horizontal="center" vertical="center"/>
    </xf>
    <xf numFmtId="0" fontId="5" fillId="0" borderId="3" xfId="0" applyFont="1" applyFill="1" applyBorder="1" applyAlignment="1">
      <alignment horizontal="right" vertical="center"/>
    </xf>
    <xf numFmtId="0" fontId="26" fillId="0" borderId="1" xfId="3909" applyNumberFormat="1" applyFont="1" applyFill="1" applyBorder="1" applyAlignment="1" applyProtection="1">
      <alignment horizontal="center" vertical="center"/>
    </xf>
    <xf numFmtId="0" fontId="5" fillId="0" borderId="1" xfId="3909" applyNumberFormat="1" applyFont="1" applyFill="1" applyBorder="1" applyAlignment="1" applyProtection="1">
      <alignment horizontal="left" vertical="center"/>
    </xf>
    <xf numFmtId="3" fontId="5" fillId="0" borderId="1" xfId="3909" applyNumberFormat="1" applyFont="1" applyFill="1" applyBorder="1" applyAlignment="1" applyProtection="1">
      <alignment horizontal="center" vertical="center"/>
    </xf>
    <xf numFmtId="0" fontId="5" fillId="0" borderId="1" xfId="3909" applyNumberFormat="1" applyFont="1" applyFill="1" applyBorder="1" applyAlignment="1" applyProtection="1">
      <alignment vertical="center"/>
    </xf>
    <xf numFmtId="0" fontId="5" fillId="0" borderId="1" xfId="3909" applyNumberFormat="1" applyFont="1" applyFill="1" applyBorder="1" applyAlignment="1" applyProtection="1">
      <alignment horizontal="left" vertical="center" wrapText="1"/>
    </xf>
    <xf numFmtId="3" fontId="5" fillId="0" borderId="1" xfId="3909" applyNumberFormat="1" applyFont="1" applyFill="1" applyBorder="1" applyAlignment="1" applyProtection="1">
      <alignment horizontal="center" vertical="center" wrapText="1"/>
    </xf>
    <xf numFmtId="0" fontId="5" fillId="0" borderId="0" xfId="6627" applyFont="1" applyFill="1" applyBorder="1" applyAlignment="1"/>
    <xf numFmtId="0" fontId="0" fillId="0" borderId="0" xfId="1374" applyFill="1"/>
    <xf numFmtId="0" fontId="0" fillId="0" borderId="0" xfId="1374" applyFill="1" applyAlignment="1">
      <alignment wrapText="1"/>
    </xf>
    <xf numFmtId="0" fontId="1" fillId="0" borderId="0" xfId="0" applyFont="1" applyFill="1">
      <alignment vertical="center"/>
    </xf>
    <xf numFmtId="0" fontId="23" fillId="0" borderId="0" xfId="1374" applyFont="1" applyFill="1" applyAlignment="1">
      <alignment horizontal="right"/>
    </xf>
    <xf numFmtId="0" fontId="19" fillId="0" borderId="0" xfId="0" applyFont="1" applyFill="1" applyAlignment="1">
      <alignment horizontal="center" vertical="center"/>
    </xf>
    <xf numFmtId="0" fontId="19" fillId="0" borderId="0" xfId="0" applyFont="1" applyFill="1" applyAlignment="1">
      <alignment vertical="center"/>
    </xf>
    <xf numFmtId="0" fontId="0" fillId="0" borderId="0" xfId="1374" applyFill="1" applyAlignment="1"/>
    <xf numFmtId="0" fontId="5" fillId="0" borderId="0" xfId="0" applyFont="1" applyFill="1" applyAlignment="1">
      <alignment horizontal="right" vertical="center"/>
    </xf>
    <xf numFmtId="0" fontId="5" fillId="0" borderId="0" xfId="0" applyFont="1" applyFill="1" applyBorder="1" applyAlignment="1">
      <alignment vertical="center"/>
    </xf>
    <xf numFmtId="0" fontId="26" fillId="2" borderId="1" xfId="8752" applyNumberFormat="1" applyFont="1" applyFill="1" applyBorder="1" applyAlignment="1" applyProtection="1">
      <alignment horizontal="center" vertical="center"/>
    </xf>
    <xf numFmtId="0" fontId="0" fillId="0" borderId="0" xfId="1374" applyFill="1" applyBorder="1" applyAlignment="1"/>
    <xf numFmtId="0" fontId="26" fillId="0"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xf>
    <xf numFmtId="0" fontId="26" fillId="0" borderId="1" xfId="0" applyNumberFormat="1" applyFont="1" applyFill="1" applyBorder="1" applyAlignment="1" applyProtection="1">
      <alignment vertical="center"/>
    </xf>
    <xf numFmtId="0" fontId="5" fillId="0" borderId="1" xfId="0" applyNumberFormat="1" applyFont="1" applyFill="1" applyBorder="1" applyAlignment="1" applyProtection="1">
      <alignment vertical="center"/>
    </xf>
    <xf numFmtId="0" fontId="24" fillId="0" borderId="0" xfId="1374" applyFont="1" applyFill="1" applyAlignment="1"/>
    <xf numFmtId="3" fontId="5" fillId="0" borderId="6" xfId="0" applyNumberFormat="1" applyFont="1" applyFill="1" applyBorder="1" applyAlignment="1" applyProtection="1">
      <alignment horizontal="right" vertical="center"/>
    </xf>
    <xf numFmtId="3" fontId="5" fillId="0" borderId="7" xfId="0" applyNumberFormat="1" applyFont="1" applyFill="1" applyBorder="1" applyAlignment="1" applyProtection="1">
      <alignment horizontal="right" vertical="center"/>
    </xf>
    <xf numFmtId="0" fontId="25" fillId="0" borderId="0" xfId="8753" applyFont="1" applyFill="1" applyAlignment="1">
      <alignment horizontal="center" vertical="center"/>
    </xf>
    <xf numFmtId="0" fontId="27" fillId="0" borderId="0" xfId="8753" applyFont="1" applyFill="1" applyAlignment="1">
      <alignment vertical="center"/>
    </xf>
    <xf numFmtId="0" fontId="0" fillId="0" borderId="0" xfId="8753" applyFont="1" applyFill="1" applyAlignment="1">
      <alignment vertical="center"/>
    </xf>
    <xf numFmtId="0" fontId="0" fillId="0" borderId="0" xfId="8753" applyFont="1" applyFill="1" applyAlignment="1">
      <alignment horizontal="right" vertical="center"/>
    </xf>
    <xf numFmtId="0" fontId="28" fillId="0" borderId="1" xfId="8753" applyFont="1" applyFill="1" applyBorder="1" applyAlignment="1">
      <alignment horizontal="center" vertical="center"/>
    </xf>
    <xf numFmtId="0" fontId="29" fillId="0" borderId="1" xfId="8753" applyFont="1" applyFill="1" applyBorder="1" applyAlignment="1">
      <alignment vertical="center"/>
    </xf>
    <xf numFmtId="176" fontId="5" fillId="0" borderId="1" xfId="1374" applyNumberFormat="1" applyFont="1" applyFill="1" applyBorder="1" applyAlignment="1">
      <alignment vertical="center"/>
    </xf>
    <xf numFmtId="0" fontId="29" fillId="0" borderId="1" xfId="8753" applyFont="1" applyFill="1" applyBorder="1" applyAlignment="1">
      <alignment vertical="center" shrinkToFit="1"/>
    </xf>
    <xf numFmtId="0" fontId="0" fillId="0" borderId="1" xfId="8753" applyFont="1" applyFill="1" applyBorder="1" applyAlignment="1">
      <alignment vertical="center"/>
    </xf>
    <xf numFmtId="0" fontId="30" fillId="0" borderId="1" xfId="8753" applyFont="1" applyFill="1" applyBorder="1" applyAlignment="1">
      <alignment vertical="center"/>
    </xf>
    <xf numFmtId="0" fontId="30" fillId="0" borderId="1" xfId="8753" applyFont="1" applyFill="1" applyBorder="1" applyAlignment="1">
      <alignment vertical="center" shrinkToFit="1"/>
    </xf>
    <xf numFmtId="1" fontId="30" fillId="0" borderId="1" xfId="8753" applyNumberFormat="1" applyFont="1" applyFill="1" applyBorder="1" applyAlignment="1" applyProtection="1">
      <alignment vertical="center" shrinkToFit="1"/>
      <protection locked="0"/>
    </xf>
    <xf numFmtId="1" fontId="30" fillId="0" borderId="1" xfId="8753" applyNumberFormat="1" applyFont="1" applyFill="1" applyBorder="1" applyAlignment="1" applyProtection="1">
      <alignment vertical="center"/>
      <protection locked="0"/>
    </xf>
    <xf numFmtId="0" fontId="29" fillId="0" borderId="1" xfId="8753" applyFont="1" applyFill="1" applyBorder="1" applyAlignment="1">
      <alignment horizontal="center" vertical="center"/>
    </xf>
    <xf numFmtId="0" fontId="29" fillId="0" borderId="1" xfId="8753" applyFont="1" applyFill="1" applyBorder="1" applyAlignment="1">
      <alignment horizontal="center" vertical="center" shrinkToFit="1"/>
    </xf>
    <xf numFmtId="0" fontId="0" fillId="0" borderId="0" xfId="0" applyFont="1" applyFill="1" applyBorder="1" applyAlignment="1">
      <alignment vertical="center"/>
    </xf>
    <xf numFmtId="0" fontId="31" fillId="0" borderId="3" xfId="0" applyFont="1" applyFill="1" applyBorder="1" applyAlignment="1">
      <alignment horizontal="right" vertical="center"/>
    </xf>
    <xf numFmtId="0" fontId="26" fillId="0" borderId="1" xfId="0" applyNumberFormat="1" applyFont="1" applyFill="1" applyBorder="1" applyAlignment="1" applyProtection="1">
      <alignment horizontal="left" vertical="center"/>
    </xf>
    <xf numFmtId="0" fontId="28" fillId="0" borderId="0" xfId="8753" applyFont="1" applyFill="1" applyAlignment="1">
      <alignment vertical="center"/>
    </xf>
    <xf numFmtId="0" fontId="1" fillId="0" borderId="0" xfId="8753" applyFont="1" applyFill="1" applyAlignment="1">
      <alignment vertical="center"/>
    </xf>
    <xf numFmtId="0" fontId="19" fillId="0" borderId="0" xfId="8753" applyFont="1" applyFill="1" applyAlignment="1">
      <alignment horizontal="center" vertical="center"/>
    </xf>
    <xf numFmtId="0" fontId="27" fillId="2" borderId="0" xfId="8753" applyFont="1" applyFill="1" applyAlignment="1">
      <alignment vertical="center"/>
    </xf>
    <xf numFmtId="0" fontId="0" fillId="2" borderId="0" xfId="8753" applyFont="1" applyFill="1" applyAlignment="1">
      <alignment horizontal="right" vertical="center"/>
    </xf>
    <xf numFmtId="0" fontId="26" fillId="2" borderId="1" xfId="0" applyNumberFormat="1" applyFont="1" applyFill="1" applyBorder="1" applyAlignment="1" applyProtection="1">
      <alignment horizontal="left" vertical="center"/>
    </xf>
    <xf numFmtId="0" fontId="26" fillId="2" borderId="1" xfId="0" applyNumberFormat="1" applyFont="1" applyFill="1" applyBorder="1" applyAlignment="1" applyProtection="1">
      <alignment horizontal="center" vertical="center"/>
    </xf>
    <xf numFmtId="3" fontId="5" fillId="2" borderId="1" xfId="0" applyNumberFormat="1" applyFont="1" applyFill="1" applyBorder="1" applyAlignment="1" applyProtection="1">
      <alignment horizontal="right" vertical="center"/>
    </xf>
    <xf numFmtId="0" fontId="5" fillId="2" borderId="1" xfId="0" applyNumberFormat="1" applyFont="1" applyFill="1" applyBorder="1" applyAlignment="1" applyProtection="1">
      <alignment horizontal="left" vertical="center"/>
    </xf>
    <xf numFmtId="0" fontId="26" fillId="2" borderId="1" xfId="0" applyNumberFormat="1" applyFont="1" applyFill="1" applyBorder="1" applyAlignment="1" applyProtection="1">
      <alignment vertical="center"/>
    </xf>
    <xf numFmtId="0" fontId="5" fillId="2" borderId="1" xfId="0" applyNumberFormat="1" applyFont="1" applyFill="1" applyBorder="1" applyAlignment="1" applyProtection="1">
      <alignment vertical="center"/>
    </xf>
    <xf numFmtId="3" fontId="5" fillId="2" borderId="6" xfId="0" applyNumberFormat="1" applyFont="1" applyFill="1" applyBorder="1" applyAlignment="1" applyProtection="1">
      <alignment horizontal="right" vertical="center"/>
    </xf>
    <xf numFmtId="0" fontId="26" fillId="2" borderId="4" xfId="0" applyNumberFormat="1" applyFont="1" applyFill="1" applyBorder="1" applyAlignment="1" applyProtection="1">
      <alignment vertical="center"/>
    </xf>
    <xf numFmtId="3" fontId="5" fillId="2" borderId="7" xfId="0" applyNumberFormat="1" applyFont="1" applyFill="1" applyBorder="1" applyAlignment="1" applyProtection="1">
      <alignment horizontal="right" vertical="center"/>
    </xf>
    <xf numFmtId="0" fontId="5" fillId="0" borderId="0" xfId="8753" applyFont="1" applyFill="1" applyAlignment="1">
      <alignment horizontal="left" vertical="center"/>
    </xf>
    <xf numFmtId="0" fontId="0" fillId="2" borderId="0" xfId="0" applyFill="1" applyAlignment="1">
      <alignment horizontal="left" vertical="center"/>
    </xf>
    <xf numFmtId="0" fontId="5" fillId="2" borderId="0" xfId="0" applyFont="1" applyFill="1" applyAlignment="1">
      <alignment horizontal="left" vertical="center"/>
    </xf>
    <xf numFmtId="0" fontId="5" fillId="2" borderId="3" xfId="0" applyFont="1" applyFill="1" applyBorder="1" applyAlignment="1">
      <alignment horizontal="right" vertical="center"/>
    </xf>
    <xf numFmtId="0" fontId="22" fillId="2" borderId="1" xfId="5679" applyFont="1" applyFill="1" applyBorder="1" applyAlignment="1">
      <alignment horizontal="center" vertical="center"/>
    </xf>
    <xf numFmtId="0" fontId="22" fillId="2" borderId="1" xfId="5679" applyFont="1" applyFill="1" applyBorder="1" applyAlignment="1">
      <alignment horizontal="left" vertical="center"/>
    </xf>
    <xf numFmtId="49" fontId="5" fillId="2" borderId="1" xfId="6629" applyNumberFormat="1" applyFont="1" applyFill="1" applyBorder="1" applyAlignment="1">
      <alignment horizontal="left" vertical="center"/>
    </xf>
    <xf numFmtId="176" fontId="5" fillId="2" borderId="1" xfId="0" applyNumberFormat="1" applyFont="1" applyFill="1" applyBorder="1" applyAlignment="1">
      <alignment horizontal="right" vertical="center"/>
    </xf>
    <xf numFmtId="0" fontId="5" fillId="2" borderId="1" xfId="0" applyFont="1" applyFill="1" applyBorder="1">
      <alignment vertical="center"/>
    </xf>
    <xf numFmtId="0" fontId="5" fillId="2" borderId="1" xfId="6629" applyFont="1" applyFill="1" applyBorder="1" applyAlignment="1">
      <alignment horizontal="left"/>
    </xf>
    <xf numFmtId="176" fontId="5" fillId="2" borderId="1" xfId="6629" applyNumberFormat="1" applyFont="1" applyFill="1" applyBorder="1" applyAlignment="1">
      <alignment horizontal="left"/>
    </xf>
    <xf numFmtId="0" fontId="21"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22"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3" fontId="5" fillId="0" borderId="1" xfId="0" applyNumberFormat="1" applyFont="1" applyFill="1" applyBorder="1" applyAlignment="1">
      <alignment horizontal="center"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1" fillId="2" borderId="0" xfId="0" applyFont="1" applyFill="1">
      <alignment vertical="center"/>
    </xf>
    <xf numFmtId="0" fontId="2" fillId="2" borderId="0" xfId="0" applyFont="1" applyFill="1" applyAlignment="1">
      <alignment horizontal="center" vertical="center"/>
    </xf>
    <xf numFmtId="0" fontId="5" fillId="2" borderId="0" xfId="0" applyFont="1" applyFill="1" applyAlignment="1">
      <alignment horizontal="right" vertical="center"/>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xf>
    <xf numFmtId="0" fontId="22"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0"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justify" vertical="center" wrapText="1"/>
    </xf>
    <xf numFmtId="0" fontId="32" fillId="2" borderId="1" xfId="0" applyFont="1" applyFill="1" applyBorder="1" applyAlignment="1">
      <alignment horizontal="justify" vertical="center" wrapText="1"/>
    </xf>
    <xf numFmtId="0" fontId="33" fillId="2" borderId="0" xfId="0" applyFont="1" applyFill="1" applyAlignment="1">
      <alignment horizontal="center"/>
    </xf>
    <xf numFmtId="0" fontId="34" fillId="2" borderId="0" xfId="0" applyFont="1" applyFill="1">
      <alignment vertical="center"/>
    </xf>
    <xf numFmtId="0" fontId="27" fillId="2" borderId="1" xfId="0" applyFont="1" applyFill="1" applyBorder="1" applyAlignment="1">
      <alignment horizontal="center" vertical="center"/>
    </xf>
    <xf numFmtId="0" fontId="35" fillId="2" borderId="1" xfId="0" applyFont="1" applyFill="1" applyBorder="1" applyAlignment="1">
      <alignment horizontal="center" vertical="center" wrapText="1"/>
    </xf>
    <xf numFmtId="0" fontId="35" fillId="2" borderId="6" xfId="0" applyFont="1" applyFill="1" applyBorder="1" applyAlignment="1">
      <alignment horizontal="center" vertical="center"/>
    </xf>
    <xf numFmtId="0" fontId="35" fillId="2" borderId="6" xfId="0" applyFont="1" applyFill="1" applyBorder="1" applyAlignment="1">
      <alignment horizontal="center" vertical="center" wrapText="1"/>
    </xf>
    <xf numFmtId="178" fontId="26" fillId="2" borderId="1" xfId="0" applyNumberFormat="1" applyFont="1" applyFill="1" applyBorder="1" applyAlignment="1" applyProtection="1">
      <alignment horizontal="left" vertical="center"/>
    </xf>
    <xf numFmtId="176" fontId="5" fillId="2" borderId="1" xfId="0" applyNumberFormat="1" applyFont="1" applyFill="1" applyBorder="1" applyAlignment="1" applyProtection="1">
      <alignment horizontal="right" vertical="center"/>
    </xf>
    <xf numFmtId="178" fontId="5" fillId="2" borderId="1" xfId="0" applyNumberFormat="1" applyFont="1" applyFill="1" applyBorder="1" applyAlignment="1" applyProtection="1">
      <alignment horizontal="left" vertical="center"/>
    </xf>
    <xf numFmtId="0" fontId="0" fillId="2" borderId="1" xfId="0" applyFill="1" applyBorder="1">
      <alignment vertical="center"/>
    </xf>
    <xf numFmtId="0" fontId="6" fillId="2" borderId="0" xfId="0" applyFont="1" applyFill="1">
      <alignment vertical="center"/>
    </xf>
    <xf numFmtId="0" fontId="0" fillId="2" borderId="0" xfId="0" applyFont="1" applyFill="1">
      <alignment vertical="center"/>
    </xf>
    <xf numFmtId="0" fontId="0" fillId="2" borderId="0" xfId="0" applyFont="1" applyFill="1" applyAlignment="1">
      <alignment horizontal="left" vertical="center"/>
    </xf>
    <xf numFmtId="176" fontId="0" fillId="2" borderId="0" xfId="0" applyNumberFormat="1" applyFont="1" applyFill="1">
      <alignment vertical="center"/>
    </xf>
    <xf numFmtId="176" fontId="19" fillId="2" borderId="0" xfId="0" applyNumberFormat="1" applyFont="1" applyFill="1" applyAlignment="1">
      <alignment horizontal="center" vertical="center"/>
    </xf>
    <xf numFmtId="176" fontId="5" fillId="2" borderId="3" xfId="0" applyNumberFormat="1" applyFont="1" applyFill="1" applyBorder="1" applyAlignment="1">
      <alignment horizontal="right" vertical="center"/>
    </xf>
    <xf numFmtId="176" fontId="22" fillId="2" borderId="1" xfId="5679" applyNumberFormat="1" applyFont="1" applyFill="1" applyBorder="1" applyAlignment="1">
      <alignment horizontal="center" vertical="center"/>
    </xf>
    <xf numFmtId="0" fontId="6" fillId="2" borderId="8" xfId="0" applyFont="1" applyFill="1" applyBorder="1" applyAlignment="1">
      <alignment horizontal="left" vertical="center" wrapText="1"/>
    </xf>
    <xf numFmtId="176" fontId="6" fillId="2" borderId="8" xfId="0" applyNumberFormat="1" applyFont="1" applyFill="1" applyBorder="1" applyAlignment="1">
      <alignment horizontal="right" vertical="center" wrapText="1"/>
    </xf>
    <xf numFmtId="179" fontId="6" fillId="2" borderId="8" xfId="0" applyNumberFormat="1" applyFont="1" applyFill="1" applyBorder="1" applyAlignment="1">
      <alignment horizontal="right" vertical="center" wrapText="1"/>
    </xf>
    <xf numFmtId="49" fontId="6" fillId="2" borderId="8" xfId="0" applyNumberFormat="1" applyFont="1" applyFill="1" applyBorder="1" applyAlignment="1">
      <alignment horizontal="left" vertical="center" wrapText="1"/>
    </xf>
    <xf numFmtId="0" fontId="6" fillId="2" borderId="4" xfId="5679" applyFont="1" applyFill="1" applyBorder="1" applyAlignment="1">
      <alignment horizontal="center" vertical="center"/>
    </xf>
    <xf numFmtId="0" fontId="6" fillId="2" borderId="5" xfId="5679" applyFont="1" applyFill="1" applyBorder="1" applyAlignment="1">
      <alignment horizontal="center" vertical="center"/>
    </xf>
    <xf numFmtId="3" fontId="6" fillId="2" borderId="1" xfId="0" applyNumberFormat="1" applyFont="1" applyFill="1" applyBorder="1" applyAlignment="1">
      <alignment horizontal="right" vertical="center"/>
    </xf>
    <xf numFmtId="0" fontId="22" fillId="2" borderId="1" xfId="0" applyFont="1" applyFill="1" applyBorder="1" applyAlignment="1">
      <alignment horizontal="center" vertical="center" wrapText="1"/>
    </xf>
    <xf numFmtId="0" fontId="5" fillId="2" borderId="1" xfId="0" applyFont="1" applyFill="1" applyBorder="1" applyAlignment="1">
      <alignment vertical="center" shrinkToFit="1"/>
    </xf>
    <xf numFmtId="176" fontId="36" fillId="2" borderId="1" xfId="0" applyNumberFormat="1" applyFont="1" applyFill="1" applyBorder="1" applyAlignment="1">
      <alignment horizontal="center" vertical="center"/>
    </xf>
    <xf numFmtId="0" fontId="5" fillId="2" borderId="1" xfId="0" applyFont="1" applyFill="1" applyBorder="1" applyAlignment="1">
      <alignment horizontal="center" vertical="center" shrinkToFit="1"/>
    </xf>
    <xf numFmtId="0" fontId="36" fillId="2" borderId="0" xfId="8751" applyFont="1" applyFill="1"/>
    <xf numFmtId="0" fontId="0" fillId="2" borderId="0" xfId="8751" applyFill="1" applyAlignment="1">
      <alignment horizontal="left"/>
    </xf>
    <xf numFmtId="0" fontId="0" fillId="2" borderId="0" xfId="8751" applyFill="1"/>
    <xf numFmtId="0" fontId="37" fillId="2" borderId="0" xfId="8751" applyFont="1" applyFill="1" applyAlignment="1">
      <alignment horizontal="center"/>
    </xf>
    <xf numFmtId="0" fontId="37" fillId="2" borderId="0" xfId="8751" applyFont="1" applyFill="1" applyAlignment="1"/>
    <xf numFmtId="0" fontId="36" fillId="2" borderId="1" xfId="8751" applyFont="1" applyFill="1" applyBorder="1" applyAlignment="1">
      <alignment horizontal="left"/>
    </xf>
    <xf numFmtId="0" fontId="36" fillId="2" borderId="1" xfId="8751" applyFont="1" applyFill="1" applyBorder="1"/>
    <xf numFmtId="0" fontId="36" fillId="2" borderId="0" xfId="8751" applyFont="1" applyFill="1" applyAlignment="1">
      <alignment wrapText="1"/>
    </xf>
    <xf numFmtId="0" fontId="36" fillId="2" borderId="0" xfId="8751" applyFont="1" applyFill="1" applyAlignment="1">
      <alignment horizontal="left"/>
    </xf>
  </cellXfs>
  <cellStyles count="8754">
    <cellStyle name="常规" xfId="0" builtinId="0"/>
    <cellStyle name="适中 6 2 2 3" xfId="1"/>
    <cellStyle name="货币[0]" xfId="2" builtinId="7"/>
    <cellStyle name="20% - 强调文字颜色 2 3 6" xfId="3"/>
    <cellStyle name="货币" xfId="4" builtinId="4"/>
    <cellStyle name="检查单元格 8 3" xfId="5"/>
    <cellStyle name="40% - 强调文字颜色 4 5 3 2 3" xfId="6"/>
    <cellStyle name="输入" xfId="7" builtinId="20"/>
    <cellStyle name="20% - 强调文字颜色 3" xfId="8" builtinId="38"/>
    <cellStyle name="20% - 强调文字颜色 6 8 3 2" xfId="9"/>
    <cellStyle name="20% - 强调文字颜色 2 4 2 3" xfId="10"/>
    <cellStyle name="输出 3" xfId="11"/>
    <cellStyle name="20% - 强调文字颜色 1 2" xfId="12"/>
    <cellStyle name="60% - 强调文字颜色 2 6 2 2 3" xfId="13"/>
    <cellStyle name="好_表5：天心区2017年建设资金预算 6 3 2 2" xfId="14"/>
    <cellStyle name="20% - 强调文字颜色 1 6 2 2" xfId="15"/>
    <cellStyle name="60% - 强调文字颜色 3 5 2 2 3" xfId="16"/>
    <cellStyle name="60%-个性色2 3" xfId="17"/>
    <cellStyle name="千位分隔[0]" xfId="18" builtinId="6"/>
    <cellStyle name="20%-个性色3 2 2 2 2" xfId="19"/>
    <cellStyle name="强调文字颜色 4 7 3 3" xfId="20"/>
    <cellStyle name="20% - 强调文字颜色 3 5 5" xfId="21"/>
    <cellStyle name="20%-个性色4 3 2 2" xfId="22"/>
    <cellStyle name="40% - 强调文字颜色 3 3 3 2" xfId="23"/>
    <cellStyle name="40% - 强调文字颜色 3" xfId="24" builtinId="39"/>
    <cellStyle name="20%-个性色5 3 3" xfId="25"/>
    <cellStyle name="40% - 强调文字颜色 4 3 4" xfId="26"/>
    <cellStyle name="40% - 强调文字颜色 5 6 3 2 3" xfId="27"/>
    <cellStyle name="20% - 强调文字颜色 5 8 5 3" xfId="28"/>
    <cellStyle name="差" xfId="29" builtinId="27"/>
    <cellStyle name="60% - 强调文字颜色 3 7 2 2 3" xfId="30"/>
    <cellStyle name="20% - 强调文字颜色 3 6 2 2" xfId="31"/>
    <cellStyle name="千位分隔" xfId="32" builtinId="3"/>
    <cellStyle name="40%-个性色4 3 2 2" xfId="33"/>
    <cellStyle name="60% - 强调文字颜色 3" xfId="34" builtinId="40"/>
    <cellStyle name="60% - 强调文字颜色 4 7 3 3 2" xfId="35"/>
    <cellStyle name="20% - 强调文字颜色 1 7 2 2 3" xfId="36"/>
    <cellStyle name="40% - 强调文字颜色 1 6 2 4" xfId="37"/>
    <cellStyle name="差_（四舍五入）2017年调整预算分科目表 3 3 2" xfId="38"/>
    <cellStyle name="60% - 强调文字颜色 5 7 4 3" xfId="39"/>
    <cellStyle name="20%-个性色2 4 2 2 3" xfId="40"/>
    <cellStyle name="40% - 强调文字颜色 1 4 3 2 3" xfId="41"/>
    <cellStyle name="20% - 强调文字颜色 6 3 2 2 2" xfId="42"/>
    <cellStyle name="20% - 强调文字颜色 3 5 3 4" xfId="43"/>
    <cellStyle name="20%-个性色1 4 2 2 2 2" xfId="44"/>
    <cellStyle name="个性色1 4 2 2 2 2" xfId="45"/>
    <cellStyle name="超链接" xfId="46" builtinId="8"/>
    <cellStyle name="40% - 强调文字颜色 5 4 2 2" xfId="47"/>
    <cellStyle name="强调文字颜色 5 3 3" xfId="48"/>
    <cellStyle name="20% - 强调文字颜色 3 7 5" xfId="49"/>
    <cellStyle name="个性色2 4 2 2 3" xfId="50"/>
    <cellStyle name="强调文字颜色 4 7 5 3" xfId="51"/>
    <cellStyle name="20% - 强调文字颜色 2 8 5" xfId="52"/>
    <cellStyle name="百分比" xfId="53" builtinId="5"/>
    <cellStyle name="40% - 强调文字颜色 5 8 3 2 3" xfId="54"/>
    <cellStyle name="20% - 强调文字颜色 1 11" xfId="55"/>
    <cellStyle name="20%-个性色6 3 2 2" xfId="56"/>
    <cellStyle name="40% - 强调文字颜色 5 3 3 2" xfId="57"/>
    <cellStyle name="强调文字颜色 4 4 3" xfId="58"/>
    <cellStyle name="已访问的超链接" xfId="59" builtinId="9"/>
    <cellStyle name="60%-个性色5 3" xfId="60"/>
    <cellStyle name="差_（方案三）附件1-3：2017年调整预算分科目表 2 2 2 3 2 2" xfId="61"/>
    <cellStyle name="20% - 强调文字颜色 6 4 2 2" xfId="62"/>
    <cellStyle name="20% - 强调文字颜色 1 6 5 2" xfId="63"/>
    <cellStyle name="差_（方案三）附件1-3：2017年调整预算分科目表 3 2" xfId="64"/>
    <cellStyle name="标题 1 5 3 3" xfId="65"/>
    <cellStyle name="20% - 着色 3 4 2" xfId="66"/>
    <cellStyle name="20%-个性色1 4 3 2 2" xfId="67"/>
    <cellStyle name="计算 5 4 2" xfId="68"/>
    <cellStyle name="60% - 强调文字颜色 5 5 3 3 2" xfId="69"/>
    <cellStyle name="20% - 强调文字颜色 2 5 2 2 3" xfId="70"/>
    <cellStyle name="40% - 着色 1 6" xfId="71"/>
    <cellStyle name="40% - 强调文字颜色 6 7 4 3" xfId="72"/>
    <cellStyle name="40% - 强调文字颜色 1 6 5" xfId="73"/>
    <cellStyle name="好_（四舍五入）2017年调整预算分科目表 2 2 4" xfId="74"/>
    <cellStyle name="注释" xfId="75" builtinId="10"/>
    <cellStyle name="60% - 强调文字颜色 2 3" xfId="76"/>
    <cellStyle name="40% - 强调文字颜色 2 5 6 2" xfId="77"/>
    <cellStyle name="20% - 强调文字颜色 1 7 2 2 2" xfId="78"/>
    <cellStyle name="40% - 强调文字颜色 1 6 2 3" xfId="79"/>
    <cellStyle name="40% - 着色 1 3 3" xfId="80"/>
    <cellStyle name="40% - 强调文字颜色 3 9" xfId="81"/>
    <cellStyle name="60% - 强调文字颜色 2" xfId="82" builtinId="36"/>
    <cellStyle name="标题 4" xfId="83" builtinId="19"/>
    <cellStyle name="强调文字颜色 5 6 2 2 3" xfId="84"/>
    <cellStyle name="标题 1 5 2 2 2" xfId="85"/>
    <cellStyle name="20% - 强调文字颜色 5 3 6" xfId="86"/>
    <cellStyle name="40% - 强调文字颜色 2 3 2 3 2" xfId="87"/>
    <cellStyle name="解释性文本 2 2" xfId="88"/>
    <cellStyle name="20% - 强调文字颜色 4 4 2 4" xfId="89"/>
    <cellStyle name="强调文字颜色 5 8 5" xfId="90"/>
    <cellStyle name="警告文本" xfId="91" builtinId="11"/>
    <cellStyle name="20%-个性色1 2 3 2" xfId="92"/>
    <cellStyle name="标题" xfId="93" builtinId="15"/>
    <cellStyle name="链接单元格 6 4 2" xfId="94"/>
    <cellStyle name="40% - 强调文字颜色 3 9 2 2" xfId="95"/>
    <cellStyle name="60% - 强调文字颜色 4 11" xfId="96"/>
    <cellStyle name="40% - 强调文字颜色 3 10" xfId="97"/>
    <cellStyle name="20% - 强调文字颜色 4 4 2" xfId="98"/>
    <cellStyle name="40% - 强调文字颜色 5 4 7" xfId="99"/>
    <cellStyle name="40% - 强调文字颜色 1 8 3 2 2" xfId="100"/>
    <cellStyle name="60% - 强调文字颜色 3 5 2 4" xfId="101"/>
    <cellStyle name="20% - 强调文字颜色 6 4 5 3" xfId="102"/>
    <cellStyle name="强调文字颜色 2 6 2 2 2" xfId="103"/>
    <cellStyle name="解释性文本" xfId="104" builtinId="53"/>
    <cellStyle name="标题 1 5 2" xfId="105"/>
    <cellStyle name="40% - 强调文字颜色 2 8 4 2" xfId="106"/>
    <cellStyle name="好 8 2 5" xfId="107"/>
    <cellStyle name="标题 1" xfId="108" builtinId="16"/>
    <cellStyle name="汇总 7 5 2" xfId="109"/>
    <cellStyle name="20%-个性色1 3 2 3" xfId="110"/>
    <cellStyle name="链接单元格 7 3 3" xfId="111"/>
    <cellStyle name="20% - 强调文字颜色 5 3 3" xfId="112"/>
    <cellStyle name="60% - 强调文字颜色 5 4 2 4" xfId="113"/>
    <cellStyle name="20% - 强调文字颜色 2 3 2 2 2" xfId="114"/>
    <cellStyle name="40% - 强调文字颜色 4 7 4 2" xfId="115"/>
    <cellStyle name="标题 2" xfId="116" builtinId="17"/>
    <cellStyle name="20% - 强调文字颜色 5 3 4" xfId="117"/>
    <cellStyle name="20% - 强调文字颜色 4 4 2 2" xfId="118"/>
    <cellStyle name="强调文字颜色 5 8 3" xfId="119"/>
    <cellStyle name="40% - 强调文字颜色 3 10 2" xfId="120"/>
    <cellStyle name="差_2018资本经营预算表(天心区） 4 2 2 3" xfId="121"/>
    <cellStyle name="检查单元格 6 6" xfId="122"/>
    <cellStyle name="20% - 强调文字颜色 2 3 2 2 3" xfId="123"/>
    <cellStyle name="40% - 强调文字颜色 4 7 4 3" xfId="124"/>
    <cellStyle name="40% - 强调文字颜色 4 7 3 2 3" xfId="125"/>
    <cellStyle name="强调文字颜色 6 6 5" xfId="126"/>
    <cellStyle name="60% - 强调文字颜色 1" xfId="127" builtinId="32"/>
    <cellStyle name="好_2018预算附表" xfId="128"/>
    <cellStyle name="标题 3" xfId="129" builtinId="18"/>
    <cellStyle name="强调文字颜色 5 6 2 2 2" xfId="130"/>
    <cellStyle name="20% - 强调文字颜色 5 3 5" xfId="131"/>
    <cellStyle name="20% - 强调文字颜色 4 4 2 3" xfId="132"/>
    <cellStyle name="强调文字颜色 5 8 4" xfId="133"/>
    <cellStyle name="40%-个性色4 3 2 3" xfId="134"/>
    <cellStyle name="60% - 强调文字颜色 4" xfId="135" builtinId="44"/>
    <cellStyle name="40%-个性色2 2 2 2 2 2" xfId="136"/>
    <cellStyle name="20% - 强调文字颜色 4 5 3 2 2" xfId="137"/>
    <cellStyle name="强调文字颜色 6 9 3 2" xfId="138"/>
    <cellStyle name="20% - 强调文字颜色 6 4 4 2" xfId="139"/>
    <cellStyle name="标题 1 9 4" xfId="140"/>
    <cellStyle name="20% - 强调文字颜色 1 8 3 4" xfId="141"/>
    <cellStyle name="20% - 强调文字颜色 5 4 2 3 2" xfId="142"/>
    <cellStyle name="输出" xfId="143" builtinId="21"/>
    <cellStyle name="20% - 强调文字颜色 2 4 2" xfId="144"/>
    <cellStyle name="40% - 强调文字颜色 3 4 7" xfId="145"/>
    <cellStyle name="60%-个性色5 4 4" xfId="146"/>
    <cellStyle name="20% - 强调文字颜色 1 3 4 3" xfId="147"/>
    <cellStyle name="计算" xfId="148" builtinId="22"/>
    <cellStyle name="标题 2 8 2 2" xfId="149"/>
    <cellStyle name="40% - 强调文字颜色 3 6 2 3" xfId="150"/>
    <cellStyle name="检查单元格" xfId="151" builtinId="23"/>
    <cellStyle name="20% - 着色 1 2" xfId="152"/>
    <cellStyle name="计算 3 2" xfId="153"/>
    <cellStyle name="20% - 强调文字颜色 1 4 3" xfId="154"/>
    <cellStyle name="好_（方案三）附件1-3：2017年调整预算分科目表 4 3 3 2" xfId="155"/>
    <cellStyle name="标题 2 5 3 2 2" xfId="156"/>
    <cellStyle name="好_（方案三）附件1-3：2017年调整预算分科目表 7 2 3" xfId="157"/>
    <cellStyle name="40% - 强调文字颜色 4 2" xfId="158"/>
    <cellStyle name="计算 6 2 5" xfId="159"/>
    <cellStyle name="20% - 强调文字颜色 1 7 3 5" xfId="160"/>
    <cellStyle name="好_2018资本经营预算表(天心区） 2 2" xfId="161"/>
    <cellStyle name="40% - 强调文字颜色 4 3 5 2" xfId="162"/>
    <cellStyle name="好_2018资本经营预算表(天心区）_2018预算附表1 2 2 3 3" xfId="163"/>
    <cellStyle name="60%-个性色6 4 2 4" xfId="164"/>
    <cellStyle name="60% - 强调文字颜色 1 4 3 2" xfId="165"/>
    <cellStyle name="20% - 强调文字颜色 4 7 3" xfId="166"/>
    <cellStyle name="20% - 强调文字颜色 3 5 2 2 2" xfId="167"/>
    <cellStyle name="汇总 3 2 4" xfId="168"/>
    <cellStyle name="60% - 强调文字颜色 2 5 3" xfId="169"/>
    <cellStyle name="40%-个性色3 3 4" xfId="170"/>
    <cellStyle name="20% - 强调文字颜色 6 8 3 5" xfId="171"/>
    <cellStyle name="20% - 强调文字颜色 6" xfId="172" builtinId="50"/>
    <cellStyle name="60% - 强调文字颜色 1 3 2 2 2" xfId="173"/>
    <cellStyle name="20% - 强调文字颜色 3 6 3 2" xfId="174"/>
    <cellStyle name="20%-个性色5 2 2 3" xfId="175"/>
    <cellStyle name="强调文字颜色 2" xfId="176" builtinId="33"/>
    <cellStyle name="标题 3 4 3 2" xfId="177"/>
    <cellStyle name="60% - 强调文字颜色 3 10 2" xfId="178"/>
    <cellStyle name="20% - 强调文字颜色 3 9 2" xfId="179"/>
    <cellStyle name="20% - 强调文字颜色 2 8 2 2" xfId="180"/>
    <cellStyle name="个性色5 2 2 3" xfId="181"/>
    <cellStyle name="20% - 强调文字颜色 6 3 5" xfId="182"/>
    <cellStyle name="链接单元格" xfId="183" builtinId="24"/>
    <cellStyle name="20% - 强调文字颜色 4 5 2 3" xfId="184"/>
    <cellStyle name="强调文字颜色 6 8 4" xfId="185"/>
    <cellStyle name="20% - 强调文字颜色 1 6 6" xfId="186"/>
    <cellStyle name="汇总" xfId="187" builtinId="25"/>
    <cellStyle name="差_（方案三）附件1-3：2017年调整预算分科目表 4" xfId="188"/>
    <cellStyle name="60%-个性色3 4 2 2 2 2" xfId="189"/>
    <cellStyle name="40% - 强调文字颜色 6 6 2 2 3" xfId="190"/>
    <cellStyle name="20%-个性色1 4 3 3" xfId="191"/>
    <cellStyle name="计算 5 5" xfId="192"/>
    <cellStyle name="20% - 着色 3 5" xfId="193"/>
    <cellStyle name="链接单元格 8 4 3" xfId="194"/>
    <cellStyle name="20% - 强调文字颜色 6 4 3" xfId="195"/>
    <cellStyle name="20% - 强调文字颜色 3 3 2 5" xfId="196"/>
    <cellStyle name="个性色1 4 3 3" xfId="197"/>
    <cellStyle name="好_2018资本经营预算表(天心区） 4 5" xfId="198"/>
    <cellStyle name="好" xfId="199" builtinId="26"/>
    <cellStyle name="差 2 3 2" xfId="200"/>
    <cellStyle name="差_部门经济分类 4 2" xfId="201"/>
    <cellStyle name="检查单元格 6 2 4" xfId="202"/>
    <cellStyle name="60% - 强调文字颜色 2 7 4 3" xfId="203"/>
    <cellStyle name="解释性文本 5 3 2" xfId="204"/>
    <cellStyle name="40% - 强调文字颜色 5 7 5 3" xfId="205"/>
    <cellStyle name="适中" xfId="206" builtinId="28"/>
    <cellStyle name="20% - 强调文字颜色 6 8 3 2 3" xfId="207"/>
    <cellStyle name="强调文字颜色 5 9 2 2" xfId="208"/>
    <cellStyle name="20% - 强调文字颜色 5 4 3 2" xfId="209"/>
    <cellStyle name="适中 8" xfId="210"/>
    <cellStyle name="差_（方案三）附件1-3：2017年调整预算分科目表 10" xfId="211"/>
    <cellStyle name="20% - 强调文字颜色 3 3" xfId="212"/>
    <cellStyle name="60% - 强调文字颜色 2 5 2" xfId="213"/>
    <cellStyle name="40%-个性色3 3 3" xfId="214"/>
    <cellStyle name="20% - 强调文字颜色 6 8 3 4" xfId="215"/>
    <cellStyle name="40% - 强调文字颜色 6 5 3 2 3" xfId="216"/>
    <cellStyle name="20% - 强调文字颜色 5" xfId="217" builtinId="46"/>
    <cellStyle name="20%-个性色5 2 2 2" xfId="218"/>
    <cellStyle name="强调文字颜色 1" xfId="219" builtinId="29"/>
    <cellStyle name="40% - 强调文字颜色 5 7 2 2 3" xfId="220"/>
    <cellStyle name="60% - 强调文字颜色 3 8 2 4" xfId="221"/>
    <cellStyle name="40%-个性色2 5 2" xfId="222"/>
    <cellStyle name="20% - 强调文字颜色 6 7 5 3" xfId="223"/>
    <cellStyle name="20% - 强调文字颜色 1 4 3 3 2" xfId="224"/>
    <cellStyle name="差_（四舍五入）2017年调整预算分科目表 4 2 2 2" xfId="225"/>
    <cellStyle name="20% - 强调文字颜色 1" xfId="226" builtinId="30"/>
    <cellStyle name="60% - 强调文字颜色 6 7 3 2 3" xfId="227"/>
    <cellStyle name="40% - 强调文字颜色 4 3 2" xfId="228"/>
    <cellStyle name="40% - 强调文字颜色 1" xfId="229" builtinId="31"/>
    <cellStyle name="20% - 强调文字颜色 1 4 4 2" xfId="230"/>
    <cellStyle name="60%-个性色6 4 3" xfId="231"/>
    <cellStyle name="强调文字颜色 4 5 2 2 2" xfId="232"/>
    <cellStyle name="标题 1 3 2 3" xfId="233"/>
    <cellStyle name="20% - 着色 1 3 2" xfId="234"/>
    <cellStyle name="40% - 强调文字颜色 2 8 2 2 3" xfId="235"/>
    <cellStyle name="计算 3 3 2" xfId="236"/>
    <cellStyle name="强调文字颜色 1 6" xfId="237"/>
    <cellStyle name="输出 2" xfId="238"/>
    <cellStyle name="20% - 强调文字颜色 2 4 2 2" xfId="239"/>
    <cellStyle name="20% - 强调文字颜色 2" xfId="240" builtinId="34"/>
    <cellStyle name="20%-个性色5 3 2" xfId="241"/>
    <cellStyle name="40% - 强调文字颜色 4 3 3" xfId="242"/>
    <cellStyle name="40% - 强调文字颜色 5 6 3 2 2" xfId="243"/>
    <cellStyle name="40% - 强调文字颜色 2" xfId="244" builtinId="35"/>
    <cellStyle name="60% - 强调文字颜色 2 9 2 3" xfId="245"/>
    <cellStyle name="20% - 强调文字颜色 5 8 5 2" xfId="246"/>
    <cellStyle name="标题 1 3 2 4" xfId="247"/>
    <cellStyle name="20% - 着色 1 3 3" xfId="248"/>
    <cellStyle name="计算 3 3 3" xfId="249"/>
    <cellStyle name="强调文字颜色 1 7" xfId="250"/>
    <cellStyle name="20% - 强调文字颜色 1 4 4 3" xfId="251"/>
    <cellStyle name="60%-个性色6 4 4" xfId="252"/>
    <cellStyle name="强调文字颜色 4 5 2 2 3" xfId="253"/>
    <cellStyle name="60% - 强调文字颜色 1 3 5 2" xfId="254"/>
    <cellStyle name="20% - 强调文字颜色 3 9 3" xfId="255"/>
    <cellStyle name="20% - 强调文字颜色 2 8 2 3" xfId="256"/>
    <cellStyle name="20%-个性色3 2 2 2 2 2" xfId="257"/>
    <cellStyle name="个性色5 2 2 4" xfId="258"/>
    <cellStyle name="40%-个性色1 4 3 3" xfId="259"/>
    <cellStyle name="20% - 强调文字颜色 3 5 5 2" xfId="260"/>
    <cellStyle name="强调文字颜色 4 7 3 3 2" xfId="261"/>
    <cellStyle name="20%-个性色5 2 2 4" xfId="262"/>
    <cellStyle name="强调文字颜色 3" xfId="263" builtinId="37"/>
    <cellStyle name="标题 3 4 3 3" xfId="264"/>
    <cellStyle name="20% - 强调文字颜色 3 9 4" xfId="265"/>
    <cellStyle name="20% - 强调文字颜色 2 8 2 4" xfId="266"/>
    <cellStyle name="20% - 强调文字颜色 5 5 2 2 2" xfId="267"/>
    <cellStyle name="强调文字颜色 4" xfId="268" builtinId="41"/>
    <cellStyle name="标题 3 4 3 4" xfId="269"/>
    <cellStyle name="20% - 强调文字颜色 3 5 5 3" xfId="270"/>
    <cellStyle name="40%-个性色3 3 2" xfId="271"/>
    <cellStyle name="20% - 强调文字颜色 6 8 3 3" xfId="272"/>
    <cellStyle name="适中 6 5 3" xfId="273"/>
    <cellStyle name="40% - 强调文字颜色 6 5 3 2 2" xfId="274"/>
    <cellStyle name="标题 5 3 2" xfId="275"/>
    <cellStyle name="20% - 强调文字颜色 4" xfId="276" builtinId="42"/>
    <cellStyle name="标题 1 3 2 2 2" xfId="277"/>
    <cellStyle name="强调文字颜色 1 5 2" xfId="278"/>
    <cellStyle name="输出 4" xfId="279"/>
    <cellStyle name="20% - 强调文字颜色 2 4 2 4" xfId="280"/>
    <cellStyle name="20%-个性色4 3 2 3" xfId="281"/>
    <cellStyle name="40% - 强调文字颜色 3 3 3 3" xfId="282"/>
    <cellStyle name="40% - 强调文字颜色 4" xfId="283" builtinId="43"/>
    <cellStyle name="标题 2 5 3 2" xfId="284"/>
    <cellStyle name="20%-个性色5 3 4" xfId="285"/>
    <cellStyle name="40% - 强调文字颜色 4 3 5" xfId="286"/>
    <cellStyle name="好_2018资本经营预算表(天心区） 2" xfId="287"/>
    <cellStyle name="20% - 着色 1" xfId="288"/>
    <cellStyle name="计算 3" xfId="289"/>
    <cellStyle name="20% - 强调文字颜色 2 6 2 2 2" xfId="290"/>
    <cellStyle name="20% - 强调文字颜色 1 9 2 2" xfId="291"/>
    <cellStyle name="差_（方案三）附件1-3：2017年调整预算分科目表 3 3 4 3" xfId="292"/>
    <cellStyle name="标题 2 8 2" xfId="293"/>
    <cellStyle name="个性色4 3 2 3" xfId="294"/>
    <cellStyle name="20% - 强调文字颜色 5 5 2 2 3" xfId="295"/>
    <cellStyle name="强调文字颜色 5" xfId="296" builtinId="45"/>
    <cellStyle name="60% - 强调文字颜色 6 5 2" xfId="297"/>
    <cellStyle name="60% - 强调文字颜色 5 6 3 3 2" xfId="298"/>
    <cellStyle name="20% - 强调文字颜色 2 6 2 2 3" xfId="299"/>
    <cellStyle name="好 9 2" xfId="300"/>
    <cellStyle name="20% - 着色 2" xfId="301"/>
    <cellStyle name="计算 4" xfId="302"/>
    <cellStyle name="标题 2 8 3" xfId="303"/>
    <cellStyle name="20% - 强调文字颜色 1 9 2 3" xfId="304"/>
    <cellStyle name="40% - 强调文字颜色 5" xfId="305" builtinId="47"/>
    <cellStyle name="标题 2 5 3 3" xfId="306"/>
    <cellStyle name="40% - 强调文字颜色 4 3 6" xfId="307"/>
    <cellStyle name="20% - 强调文字颜色 2 6 5 2" xfId="308"/>
    <cellStyle name="好_2018资本经营预算表(天心区） 3" xfId="309"/>
    <cellStyle name="60% - 着色 6 2" xfId="310"/>
    <cellStyle name="60% - 强调文字颜色 5" xfId="311" builtinId="48"/>
    <cellStyle name="20% - 强调文字颜色 4 5 3 2 3" xfId="312"/>
    <cellStyle name="20% - 强调文字颜色 6 4 4 3" xfId="313"/>
    <cellStyle name="好_（方案三）附件1-3：2017年调整预算分科目表 2 4 3 2 2" xfId="314"/>
    <cellStyle name="标题 1 4 2" xfId="315"/>
    <cellStyle name="40% - 强调文字颜色 2 8 3 2" xfId="316"/>
    <cellStyle name="强调文字颜色 6" xfId="317" builtinId="49"/>
    <cellStyle name="60% - 强调文字颜色 6 5 3" xfId="318"/>
    <cellStyle name="检查单元格 4 4 2" xfId="319"/>
    <cellStyle name="20% - 强调文字颜色 2 8 3 3 2" xfId="320"/>
    <cellStyle name="20% - 强调文字颜色 5 4 3 2 2" xfId="321"/>
    <cellStyle name="40% - 强调文字颜色 6" xfId="322" builtinId="51"/>
    <cellStyle name="适中 8 2" xfId="323"/>
    <cellStyle name="差_（方案三）附件1-3：2017年调整预算分科目表 10 2" xfId="324"/>
    <cellStyle name="标题 2 5 3 4" xfId="325"/>
    <cellStyle name="20% - 强调文字颜色 2 6 5 3" xfId="326"/>
    <cellStyle name="20% - 强调文字颜色 3 3 2" xfId="327"/>
    <cellStyle name="好_2018资本经营预算表(天心区） 4" xfId="328"/>
    <cellStyle name="60% - 着色 6 3" xfId="329"/>
    <cellStyle name="60% - 强调文字颜色 6" xfId="330" builtinId="52"/>
    <cellStyle name="计算 7 3 3 2" xfId="331"/>
    <cellStyle name="标题 1 4 3" xfId="332"/>
    <cellStyle name="40% - 强调文字颜色 2 8 3 3" xfId="333"/>
    <cellStyle name="60%-个性色4 2 3" xfId="334"/>
    <cellStyle name="40%-个性色3" xfId="335"/>
    <cellStyle name="60% - 强调文字颜色 6 6 3 4" xfId="336"/>
    <cellStyle name="20% - 强调文字颜色 1 2 2 2" xfId="337"/>
    <cellStyle name="60% - 强调文字颜色 4 5 2 3" xfId="338"/>
    <cellStyle name="20% - 强调文字颜色 4 6 3 3 2" xfId="339"/>
    <cellStyle name="_ET_STYLE_NoName_00_" xfId="340"/>
    <cellStyle name="差 9 2 2" xfId="341"/>
    <cellStyle name="40% - 强调文字颜色 4 6 6" xfId="342"/>
    <cellStyle name="60%-个性色5 2 3 2" xfId="343"/>
    <cellStyle name="20% - 强调文字颜色 1 3 2 2 2" xfId="344"/>
    <cellStyle name="60% - 强调文字颜色 5 10" xfId="345"/>
    <cellStyle name="强调文字颜色 1 7 2" xfId="346"/>
    <cellStyle name="20% - 强调文字颜色 1 2 3" xfId="347"/>
    <cellStyle name="60%-个性色5 2 3" xfId="348"/>
    <cellStyle name="60% - 强调文字颜色 6 7 3 4" xfId="349"/>
    <cellStyle name="20% - 强调文字颜色 1 3 2 2" xfId="350"/>
    <cellStyle name="20% - 强调文字颜色 1 3" xfId="351"/>
    <cellStyle name="60%-个性色5 2 4" xfId="352"/>
    <cellStyle name="60% - 强调文字颜色 6 7 3 5" xfId="353"/>
    <cellStyle name="20% - 强调文字颜色 1 3 2 3" xfId="354"/>
    <cellStyle name="20% - 强调文字颜色 3 7 3 2 2" xfId="355"/>
    <cellStyle name="好_表5：天心区2017年建设资金预算 12" xfId="356"/>
    <cellStyle name="20% - 强调文字颜色 1 10" xfId="357"/>
    <cellStyle name="40% - 强调文字颜色 5 8 3 2 2" xfId="358"/>
    <cellStyle name="40% - 强调文字颜色 2 11" xfId="359"/>
    <cellStyle name="20% - 强调文字颜色 2 8 4" xfId="360"/>
    <cellStyle name="强调文字颜色 4 6 6 2" xfId="361"/>
    <cellStyle name="20% - 强调文字颜色 3 4 4 3" xfId="362"/>
    <cellStyle name="强调文字颜色 4 7 2 2 3" xfId="363"/>
    <cellStyle name="20% - 强调文字颜色 1 10 2" xfId="364"/>
    <cellStyle name="20% - 强调文字颜色 2 8 4 2" xfId="365"/>
    <cellStyle name="标题 2 7 2 3" xfId="366"/>
    <cellStyle name="差_预算科用汇总表（基本支出1123） 3" xfId="367"/>
    <cellStyle name="40% - 强调文字颜色 3 5 2 4" xfId="368"/>
    <cellStyle name="检查单元格 5 3" xfId="369"/>
    <cellStyle name="20% - 强调文字颜色 1 2 2" xfId="370"/>
    <cellStyle name="20% - 强调文字颜色 2 4 4 3" xfId="371"/>
    <cellStyle name="强调文字颜色 4 6 2 2 3" xfId="372"/>
    <cellStyle name="20% - 强调文字颜色 6 8 6 2" xfId="373"/>
    <cellStyle name="20% - 强调文字颜色 1 7 2 4" xfId="374"/>
    <cellStyle name="20% - 强调文字颜色 1 3 2" xfId="375"/>
    <cellStyle name="20% - 强调文字颜色 2 4 5 3" xfId="376"/>
    <cellStyle name="20% - 强调文字颜色 1 3 2 2 3" xfId="377"/>
    <cellStyle name="20% - 强调文字颜色 1 3 2 3 2" xfId="378"/>
    <cellStyle name="60% - 强调文字颜色 3 5 3 3" xfId="379"/>
    <cellStyle name="20% - 强调文字颜色 6 4 6 2" xfId="380"/>
    <cellStyle name="20% - 强调文字颜色 1 3 2 4" xfId="381"/>
    <cellStyle name="60%-个性色5 3 2 2" xfId="382"/>
    <cellStyle name="20% - 强调文字颜色 3 7 3 2 3" xfId="383"/>
    <cellStyle name="差_（方案三）附件1-3：2017年调整预算分科目表 7 2" xfId="384"/>
    <cellStyle name="20% - 强调文字颜色 1 3 2 5" xfId="385"/>
    <cellStyle name="20% - 强调文字颜色 1 3 3" xfId="386"/>
    <cellStyle name="好_（方案三）附件1-3：2017年调整预算分科目表 4 3 2 2" xfId="387"/>
    <cellStyle name="20% - 强调文字颜色 6 4 7" xfId="388"/>
    <cellStyle name="20% - 强调文字颜色 4 5 3 5" xfId="389"/>
    <cellStyle name="20% - 强调文字颜色 1 3 3 2" xfId="390"/>
    <cellStyle name="60%-个性色5 3 3" xfId="391"/>
    <cellStyle name="差_（方案三）附件1-3：2017年调整预算分科目表 8" xfId="392"/>
    <cellStyle name="20% - 强调文字颜色 6 4 2 2 3" xfId="393"/>
    <cellStyle name="好_（方案三）附件1-3：2017年调整预算分科目表 3 2" xfId="394"/>
    <cellStyle name="强调文字颜色 1 8 2 2" xfId="395"/>
    <cellStyle name="20% - 强调文字颜色 1 3 3 3" xfId="396"/>
    <cellStyle name="60%-个性色5 3 4" xfId="397"/>
    <cellStyle name="差_（方案三）附件1-3：2017年调整预算分科目表 9" xfId="398"/>
    <cellStyle name="20% - 强调文字颜色 3 7 3 3 2" xfId="399"/>
    <cellStyle name="计算 2 2 3" xfId="400"/>
    <cellStyle name="20% - 强调文字颜色 1 3 4" xfId="401"/>
    <cellStyle name="好_（方案三）附件1-3：2017年调整预算分科目表 4 3 2 3" xfId="402"/>
    <cellStyle name="好_（方案三）附件1-3：2017年调整预算分科目表 4" xfId="403"/>
    <cellStyle name="20% - 强调文字颜色 2 7 2 3 2" xfId="404"/>
    <cellStyle name="强调文字颜色 1 8 3" xfId="405"/>
    <cellStyle name="20% - 强调文字颜色 2 9 3 2" xfId="406"/>
    <cellStyle name="20% - 强调文字颜色 6 5 7" xfId="407"/>
    <cellStyle name="60%-个性色5 4 3" xfId="408"/>
    <cellStyle name="20% - 强调文字颜色 1 3 4 2" xfId="409"/>
    <cellStyle name="20% - 强调文字颜色 1 3 5" xfId="410"/>
    <cellStyle name="20% - 强调文字颜色 3 6 6 2" xfId="411"/>
    <cellStyle name="40% - 强调文字颜色 3 4" xfId="412"/>
    <cellStyle name="20% - 强调文字颜色 6 6 7" xfId="413"/>
    <cellStyle name="60% - 着色 4 3 3" xfId="414"/>
    <cellStyle name="20% - 强调文字颜色 1 3 5 2" xfId="415"/>
    <cellStyle name="20% - 强调文字颜色 1 3 6" xfId="416"/>
    <cellStyle name="60% - 强调文字颜色 2 8 5 2" xfId="417"/>
    <cellStyle name="检查单元格 7 3 3" xfId="418"/>
    <cellStyle name="20% - 强调文字颜色 1 4" xfId="419"/>
    <cellStyle name="40% - 强调文字颜色 4 8 2 3 2" xfId="420"/>
    <cellStyle name="20% - 强调文字颜色 1 4 2" xfId="421"/>
    <cellStyle name="40% - 强调文字颜色 2 4 7" xfId="422"/>
    <cellStyle name="20% - 强调文字颜色 1 7 3 4" xfId="423"/>
    <cellStyle name="60%-个性色6 2 3" xfId="424"/>
    <cellStyle name="60% - 强调文字颜色 6 8 3 4" xfId="425"/>
    <cellStyle name="20% - 强调文字颜色 1 4 2 2" xfId="426"/>
    <cellStyle name="20% - 强调文字颜色 1 4 2 2 2" xfId="427"/>
    <cellStyle name="60%-个性色6 2 3 2" xfId="428"/>
    <cellStyle name="40% - 强调文字颜色 3 8 6" xfId="429"/>
    <cellStyle name="60% - 强调文字颜色 4 4 4 3" xfId="430"/>
    <cellStyle name="20% - 强调文字颜色 3 8" xfId="431"/>
    <cellStyle name="60% - 强调文字颜色 3 10" xfId="432"/>
    <cellStyle name="差 8 3 2 2" xfId="433"/>
    <cellStyle name="20% - 强调文字颜色 3 9" xfId="434"/>
    <cellStyle name="60%-个性色6 2 2 2 2" xfId="435"/>
    <cellStyle name="40% - 强调文字颜色 3 7 6 2" xfId="436"/>
    <cellStyle name="60% - 强调文字颜色 4 4 3 3 2" xfId="437"/>
    <cellStyle name="40% - 强调文字颜色 3 8 7" xfId="438"/>
    <cellStyle name="20% - 强调文字颜色 1 4 2 2 3" xfId="439"/>
    <cellStyle name="20% - 强调文字颜色 2 8 2" xfId="440"/>
    <cellStyle name="好_表5：天心区2017年建设资金预算 7 5 2" xfId="441"/>
    <cellStyle name="60%-个性色6 2 4" xfId="442"/>
    <cellStyle name="60% - 强调文字颜色 6 8 3 5" xfId="443"/>
    <cellStyle name="20% - 强调文字颜色 1 4 2 3" xfId="444"/>
    <cellStyle name="60% - 强调文字颜色 4 4 5 3" xfId="445"/>
    <cellStyle name="20% - 强调文字颜色 4 8" xfId="446"/>
    <cellStyle name="20% - 强调文字颜色 1 4 2 3 2" xfId="447"/>
    <cellStyle name="60% - 强调文字颜色 3 6 3 3" xfId="448"/>
    <cellStyle name="20% - 强调文字颜色 6 5 6 2" xfId="449"/>
    <cellStyle name="20% - 强调文字颜色 1 4 2 4" xfId="450"/>
    <cellStyle name="20% - 着色 1 2 2" xfId="451"/>
    <cellStyle name="差 9 4" xfId="452"/>
    <cellStyle name="计算 3 2 2" xfId="453"/>
    <cellStyle name="60%-个性色6 3 3" xfId="454"/>
    <cellStyle name="20% - 强调文字颜色 1 4 3 2" xfId="455"/>
    <cellStyle name="20% - 强调文字颜色 6 4 3 2 3" xfId="456"/>
    <cellStyle name="强调文字颜色 1 9 2 2" xfId="457"/>
    <cellStyle name="20% - 强调文字颜色 4 6 3 5" xfId="458"/>
    <cellStyle name="检查单元格 2" xfId="459"/>
    <cellStyle name="标题 2 8 2 2 2" xfId="460"/>
    <cellStyle name="40% - 强调文字颜色 3 6 2 3 2" xfId="461"/>
    <cellStyle name="差_（方案三）附件1-3：2017年调整预算分科目表 4 2 3" xfId="462"/>
    <cellStyle name="汇总 2 3" xfId="463"/>
    <cellStyle name="20% - 强调文字颜色 1 4 3 2 2" xfId="464"/>
    <cellStyle name="60%-个性色6 3 3 2" xfId="465"/>
    <cellStyle name="40% - 强调文字颜色 4 8 6" xfId="466"/>
    <cellStyle name="20% - 强调文字颜色 1 4 3 2 3" xfId="467"/>
    <cellStyle name="20% - 强调文字颜色 3 8 2" xfId="468"/>
    <cellStyle name="40% - 强调文字颜色 4 8 7" xfId="469"/>
    <cellStyle name="60%-个性色6 3 4" xfId="470"/>
    <cellStyle name="20% - 强调文字颜色 1 4 3 3" xfId="471"/>
    <cellStyle name="40%-个性色3 4 2 2 2 2" xfId="472"/>
    <cellStyle name="强调文字颜色 1 9 2 3" xfId="473"/>
    <cellStyle name="20% - 强调文字颜色 1 4 3 4" xfId="474"/>
    <cellStyle name="20% - 强调文字颜色 1 4 3 5" xfId="475"/>
    <cellStyle name="20% - 着色 1 3" xfId="476"/>
    <cellStyle name="计算 3 3" xfId="477"/>
    <cellStyle name="20% - 强调文字颜色 1 4 4" xfId="478"/>
    <cellStyle name="强调文字颜色 4 5 2 2" xfId="479"/>
    <cellStyle name="计算 3 4" xfId="480"/>
    <cellStyle name="20% - 着色 1 4" xfId="481"/>
    <cellStyle name="链接单元格 8 2 2" xfId="482"/>
    <cellStyle name="20% - 强调文字颜色 1 4 5" xfId="483"/>
    <cellStyle name="强调文字颜色 4 5 2 3" xfId="484"/>
    <cellStyle name="20% - 强调文字颜色 6 2 2" xfId="485"/>
    <cellStyle name="标题 1 3 3 3" xfId="486"/>
    <cellStyle name="20% - 着色 1 4 2" xfId="487"/>
    <cellStyle name="链接单元格 8 2 2 2" xfId="488"/>
    <cellStyle name="计算 3 4 2" xfId="489"/>
    <cellStyle name="强调文字颜色 2 6" xfId="490"/>
    <cellStyle name="20% - 强调文字颜色 1 4 5 2" xfId="491"/>
    <cellStyle name="60% - 着色 5 3 3" xfId="492"/>
    <cellStyle name="强调文字颜色 4 5 2 3 2" xfId="493"/>
    <cellStyle name="20% - 强调文字颜色 6 2 2 2" xfId="494"/>
    <cellStyle name="20% - 强调文字颜色 1 4 5 3" xfId="495"/>
    <cellStyle name="计算 3 5" xfId="496"/>
    <cellStyle name="20% - 着色 1 5" xfId="497"/>
    <cellStyle name="链接单元格 8 2 3" xfId="498"/>
    <cellStyle name="20% - 强调文字颜色 1 4 6" xfId="499"/>
    <cellStyle name="强调文字颜色 4 5 2 4" xfId="500"/>
    <cellStyle name="20% - 强调文字颜色 6 2 3" xfId="501"/>
    <cellStyle name="20% - 着色 1 5 2" xfId="502"/>
    <cellStyle name="计算 3 5 2" xfId="503"/>
    <cellStyle name="强调文字颜色 3 6" xfId="504"/>
    <cellStyle name="40% - 强调文字颜色 5 8 2 4" xfId="505"/>
    <cellStyle name="20% - 强调文字颜色 1 4 6 2" xfId="506"/>
    <cellStyle name="链接单元格 8 2 4" xfId="507"/>
    <cellStyle name="20% - 着色 1 6" xfId="508"/>
    <cellStyle name="警告文本 8 4 2" xfId="509"/>
    <cellStyle name="计算 3 6" xfId="510"/>
    <cellStyle name="40%-个性色5 4 2 3 2" xfId="511"/>
    <cellStyle name="汇总 8 4 3" xfId="512"/>
    <cellStyle name="20% - 强调文字颜色 1 4 7" xfId="513"/>
    <cellStyle name="强调文字颜色 4 5 2 5" xfId="514"/>
    <cellStyle name="差_（方案三）附件1-3：2017年调整预算分科目表 2 5 4 2" xfId="515"/>
    <cellStyle name="40% - 强调文字颜色 2 4 2 2 2" xfId="516"/>
    <cellStyle name="好_表5：天心区2017年建设资金预算 6 2" xfId="517"/>
    <cellStyle name="20% - 强调文字颜色 1 5" xfId="518"/>
    <cellStyle name="差 3 4 2" xfId="519"/>
    <cellStyle name="强调文字颜色 6 5 2 3 2" xfId="520"/>
    <cellStyle name="解释性文本 6 4 2" xfId="521"/>
    <cellStyle name="60% - 强调文字颜色 2 8 5 3" xfId="522"/>
    <cellStyle name="检查单元格 7 3 4" xfId="523"/>
    <cellStyle name="好_表5：天心区2017年建设资金预算 6 2 2" xfId="524"/>
    <cellStyle name="20% - 强调文字颜色 1 5 2" xfId="525"/>
    <cellStyle name="40% - 强调文字颜色 2 5 7" xfId="526"/>
    <cellStyle name="40% - 强调文字颜色 6 8 3 5" xfId="527"/>
    <cellStyle name="好_表5：天心区2017年建设资金预算 6 2 2 2" xfId="528"/>
    <cellStyle name="20% - 强调文字颜色 1 5 2 2" xfId="529"/>
    <cellStyle name="60% - 强调文字颜色 3 3" xfId="530"/>
    <cellStyle name="20% - 强调文字颜色 1 5 2 2 2" xfId="531"/>
    <cellStyle name="60% - 强调文字颜色 3 3 2" xfId="532"/>
    <cellStyle name="20% - 强调文字颜色 1 5 2 2 3" xfId="533"/>
    <cellStyle name="60% - 强调文字颜色 3 3 3" xfId="534"/>
    <cellStyle name="60% - 强调文字颜色 4 5 3 3 2" xfId="535"/>
    <cellStyle name="20% - 强调文字颜色 1 5 2 3" xfId="536"/>
    <cellStyle name="60% - 强调文字颜色 3 4" xfId="537"/>
    <cellStyle name="20% - 强调文字颜色 1 5 2 3 2" xfId="538"/>
    <cellStyle name="40%-个性色4 2 3" xfId="539"/>
    <cellStyle name="60% - 强调文字颜色 3 4 2" xfId="540"/>
    <cellStyle name="20% - 强调文字颜色 1 5 2 4" xfId="541"/>
    <cellStyle name="60% - 强调文字颜色 3 5" xfId="542"/>
    <cellStyle name="20% - 强调文字颜色 6 6 6 2" xfId="543"/>
    <cellStyle name="输出 5 7" xfId="544"/>
    <cellStyle name="60% - 强调文字颜色 3 7 3 3" xfId="545"/>
    <cellStyle name="好_表5：天心区2017年建设资金预算 6 2 3" xfId="546"/>
    <cellStyle name="20% - 强调文字颜色 1 5 3" xfId="547"/>
    <cellStyle name="计算 4 2" xfId="548"/>
    <cellStyle name="20% - 着色 2 2" xfId="549"/>
    <cellStyle name="差_（方案三）附件1-3：2017年调整预算分科目表 5 2 3" xfId="550"/>
    <cellStyle name="40% - 强调文字颜色 3 6 3 3 2" xfId="551"/>
    <cellStyle name="标题 2 8 3 2 2" xfId="552"/>
    <cellStyle name="输出 6 5" xfId="553"/>
    <cellStyle name="20% - 强调文字颜色 4 7 3 5" xfId="554"/>
    <cellStyle name="20% - 强调文字颜色 1 5 3 2" xfId="555"/>
    <cellStyle name="60% - 强调文字颜色 4 3" xfId="556"/>
    <cellStyle name="计算 4 2 2" xfId="557"/>
    <cellStyle name="20% - 着色 2 2 2" xfId="558"/>
    <cellStyle name="强调文字颜色 4 5 5 3" xfId="559"/>
    <cellStyle name="20% - 强调文字颜色 1 7 5" xfId="560"/>
    <cellStyle name="40% - 强调文字颜色 5 11" xfId="561"/>
    <cellStyle name="20% - 强调文字颜色 4 10" xfId="562"/>
    <cellStyle name="链接单元格 8 5 2" xfId="563"/>
    <cellStyle name="20% - 着色 4 4" xfId="564"/>
    <cellStyle name="计算 6 4" xfId="565"/>
    <cellStyle name="20%-个性色1 4 4 2" xfId="566"/>
    <cellStyle name="40% - 强调文字颜色 6 6 2 3 2" xfId="567"/>
    <cellStyle name="强调文字颜色 3 3 3" xfId="568"/>
    <cellStyle name="40% - 强调文字颜色 5 2 2 2" xfId="569"/>
    <cellStyle name="20% - 强调文字颜色 6 5 2" xfId="570"/>
    <cellStyle name="20% - 强调文字颜色 1 5 3 2 2" xfId="571"/>
    <cellStyle name="60% - 强调文字颜色 4 3 2" xfId="572"/>
    <cellStyle name="计算 6 5" xfId="573"/>
    <cellStyle name="20% - 着色 4 5" xfId="574"/>
    <cellStyle name="20% - 强调文字颜色 1 7 6" xfId="575"/>
    <cellStyle name="好_2018资本经营预算表(天心区） 2 2 2 2 2" xfId="576"/>
    <cellStyle name="20% - 强调文字颜色 4 11" xfId="577"/>
    <cellStyle name="20% - 强调文字颜色 6 5 3" xfId="578"/>
    <cellStyle name="40%-个性色2 4 2 2" xfId="579"/>
    <cellStyle name="检查单元格 2 2 2" xfId="580"/>
    <cellStyle name="20% - 强调文字颜色 1 5 3 2 3" xfId="581"/>
    <cellStyle name="60% - 强调文字颜色 4 3 3" xfId="582"/>
    <cellStyle name="20% - 强调文字颜色 1 5 3 3" xfId="583"/>
    <cellStyle name="60% - 强调文字颜色 4 4" xfId="584"/>
    <cellStyle name="计算 7 4" xfId="585"/>
    <cellStyle name="20% - 着色 5 4" xfId="586"/>
    <cellStyle name="60% - 强调文字颜色 4 8 2 4" xfId="587"/>
    <cellStyle name="20% - 强调文字颜色 1 8 5" xfId="588"/>
    <cellStyle name="强调文字颜色 3 4 3" xfId="589"/>
    <cellStyle name="20%-个性色6 2 2 2" xfId="590"/>
    <cellStyle name="20% - 强调文字颜色 6 6 2" xfId="591"/>
    <cellStyle name="40% - 强调文字颜色 5 8 2 2 3" xfId="592"/>
    <cellStyle name="20% - 强调文字颜色 1 5 3 3 2" xfId="593"/>
    <cellStyle name="40%-个性色5 2 3" xfId="594"/>
    <cellStyle name="60% - 强调文字颜色 4 4 2" xfId="595"/>
    <cellStyle name="20% - 强调文字颜色 1 5 3 4" xfId="596"/>
    <cellStyle name="60% - 强调文字颜色 4 5" xfId="597"/>
    <cellStyle name="20% - 强调文字颜色 1 5 3 5" xfId="598"/>
    <cellStyle name="60% - 强调文字颜色 4 6" xfId="599"/>
    <cellStyle name="好 9 2 3" xfId="600"/>
    <cellStyle name="20%-个性色4 4 2 2 2 2" xfId="601"/>
    <cellStyle name="计算 4 3" xfId="602"/>
    <cellStyle name="20% - 着色 2 3" xfId="603"/>
    <cellStyle name="强调文字颜色 4 5 3 2" xfId="604"/>
    <cellStyle name="好_表5：天心区2017年建设资金预算 6 2 4" xfId="605"/>
    <cellStyle name="20% - 强调文字颜色 1 5 4" xfId="606"/>
    <cellStyle name="计算 4 3 2" xfId="607"/>
    <cellStyle name="40% - 强调文字颜色 2 8 3 2 3" xfId="608"/>
    <cellStyle name="20% - 着色 2 3 2" xfId="609"/>
    <cellStyle name="标题 1 4 2 3" xfId="610"/>
    <cellStyle name="强调文字颜色 4 5 3 2 2" xfId="611"/>
    <cellStyle name="20% - 强调文字颜色 1 5 4 2" xfId="612"/>
    <cellStyle name="60% - 强调文字颜色 5 3" xfId="613"/>
    <cellStyle name="强调文字颜色 4 5 3 2 3" xfId="614"/>
    <cellStyle name="20% - 强调文字颜色 1 5 4 3" xfId="615"/>
    <cellStyle name="60% - 强调文字颜色 5 4" xfId="616"/>
    <cellStyle name="计算 4 3 3" xfId="617"/>
    <cellStyle name="20% - 着色 2 3 3" xfId="618"/>
    <cellStyle name="40% - 强调文字颜色 3 6 3 5" xfId="619"/>
    <cellStyle name="解释性文本 3 2 2 2" xfId="620"/>
    <cellStyle name="60% - 强调文字颜色 2 5 3 3 2" xfId="621"/>
    <cellStyle name="标题 2 8 3 4" xfId="622"/>
    <cellStyle name="20% - 强调文字颜色 6 3 2" xfId="623"/>
    <cellStyle name="链接单元格 8 3 2" xfId="624"/>
    <cellStyle name="20% - 着色 2 4" xfId="625"/>
    <cellStyle name="计算 4 4" xfId="626"/>
    <cellStyle name="20%-个性色1 4 2 2" xfId="627"/>
    <cellStyle name="60%-个性色4 3 2 2 2" xfId="628"/>
    <cellStyle name="强调文字颜色 4 5 3 3" xfId="629"/>
    <cellStyle name="20% - 强调文字颜色 1 5 5" xfId="630"/>
    <cellStyle name="20% - 强调文字颜色 6 3 2 2" xfId="631"/>
    <cellStyle name="20%-个性色3 2 2 4" xfId="632"/>
    <cellStyle name="链接单元格 8 3 2 2" xfId="633"/>
    <cellStyle name="20% - 着色 2 4 2" xfId="634"/>
    <cellStyle name="标题 1 4 3 3" xfId="635"/>
    <cellStyle name="计算 4 4 2" xfId="636"/>
    <cellStyle name="20%-个性色1 4 2 2 2" xfId="637"/>
    <cellStyle name="强调文字颜色 4 5 3 3 2" xfId="638"/>
    <cellStyle name="60% - 着色 6 3 3" xfId="639"/>
    <cellStyle name="好_（方案三）附件1-3：2017年调整预算分科目表 10" xfId="640"/>
    <cellStyle name="20% - 强调文字颜色 1 5 5 2" xfId="641"/>
    <cellStyle name="60% - 强调文字颜色 6 3" xfId="642"/>
    <cellStyle name="20% - 强调文字颜色 5 3 2 2 2" xfId="643"/>
    <cellStyle name="计算 4 4 3" xfId="644"/>
    <cellStyle name="20%-个性色1 4 2 2 3" xfId="645"/>
    <cellStyle name="标题 1 4 3 4" xfId="646"/>
    <cellStyle name="好_（方案三）附件1-3：2017年调整预算分科目表 11" xfId="647"/>
    <cellStyle name="20% - 强调文字颜色 1 5 5 3" xfId="648"/>
    <cellStyle name="60% - 强调文字颜色 6 4" xfId="649"/>
    <cellStyle name="20% - 强调文字颜色 6 3 2 3" xfId="650"/>
    <cellStyle name="20% - 强调文字颜色 6 3 3" xfId="651"/>
    <cellStyle name="链接单元格 8 3 3" xfId="652"/>
    <cellStyle name="20% - 着色 2 5" xfId="653"/>
    <cellStyle name="计算 4 5" xfId="654"/>
    <cellStyle name="20%-个性色1 4 2 3" xfId="655"/>
    <cellStyle name="强调文字颜色 4 5 3 4" xfId="656"/>
    <cellStyle name="20% - 强调文字颜色 1 5 6" xfId="657"/>
    <cellStyle name="20% - 强调文字颜色 6 3 3 2" xfId="658"/>
    <cellStyle name="计算 4 5 2" xfId="659"/>
    <cellStyle name="20%-个性色1 4 2 3 2" xfId="660"/>
    <cellStyle name="20% - 着色 2 5 2" xfId="661"/>
    <cellStyle name="标题 1 4 4 3" xfId="662"/>
    <cellStyle name="20% - 强调文字颜色 1 5 6 2" xfId="663"/>
    <cellStyle name="强调文字颜色 6 8 3" xfId="664"/>
    <cellStyle name="20% - 强调文字颜色 4 5 2 2" xfId="665"/>
    <cellStyle name="20% - 强调文字颜色 6 3 4" xfId="666"/>
    <cellStyle name="链接单元格 8 3 4" xfId="667"/>
    <cellStyle name="20% - 着色 2 6" xfId="668"/>
    <cellStyle name="警告文本 8 5 2" xfId="669"/>
    <cellStyle name="计算 4 6" xfId="670"/>
    <cellStyle name="20%-个性色1 4 2 4" xfId="671"/>
    <cellStyle name="标题 2 10" xfId="672"/>
    <cellStyle name="强调文字颜色 4 5 3 5" xfId="673"/>
    <cellStyle name="20% - 强调文字颜色 1 5 7" xfId="674"/>
    <cellStyle name="好_表5：天心区2017年建设资金预算 2 5 2" xfId="675"/>
    <cellStyle name="差_（方案三）附件1-3：2017年调整预算分科目表 2 5 4 3" xfId="676"/>
    <cellStyle name="40% - 强调文字颜色 2 4 2 2 3" xfId="677"/>
    <cellStyle name="好_表5：天心区2017年建设资金预算 6 3" xfId="678"/>
    <cellStyle name="20% - 强调文字颜色 1 6" xfId="679"/>
    <cellStyle name="差 3 4 3" xfId="680"/>
    <cellStyle name="好_表5：天心区2017年建设资金预算 6 3 2" xfId="681"/>
    <cellStyle name="20% - 强调文字颜色 1 6 2" xfId="682"/>
    <cellStyle name="60% - 强调文字颜色 6 8 2 2 3" xfId="683"/>
    <cellStyle name="40% - 强调文字颜色 2 6 7" xfId="684"/>
    <cellStyle name="强调文字颜色 4 7 2 4" xfId="685"/>
    <cellStyle name="20% - 强调文字颜色 3 4 6" xfId="686"/>
    <cellStyle name="20% - 强调文字颜色 1 6 2 2 2" xfId="687"/>
    <cellStyle name="强调文字颜色 4 7 2 5" xfId="688"/>
    <cellStyle name="汇总 3 2 2 2" xfId="689"/>
    <cellStyle name="20% - 强调文字颜色 3 4 7" xfId="690"/>
    <cellStyle name="20% - 强调文字颜色 1 6 2 2 3" xfId="691"/>
    <cellStyle name="60% - 强调文字颜色 4 6 3 3 2" xfId="692"/>
    <cellStyle name="40% - 强调文字颜色 1 3 6" xfId="693"/>
    <cellStyle name="20% - 强调文字颜色 2 3 5 2" xfId="694"/>
    <cellStyle name="20% - 强调文字颜色 1 6 2 3" xfId="695"/>
    <cellStyle name="强调文字颜色 4 7 3 4" xfId="696"/>
    <cellStyle name="20% - 强调文字颜色 3 5 6" xfId="697"/>
    <cellStyle name="20% - 强调文字颜色 1 6 2 3 2" xfId="698"/>
    <cellStyle name="20% - 强调文字颜色 1 6 2 4" xfId="699"/>
    <cellStyle name="20% - 强调文字颜色 6 7 6 2" xfId="700"/>
    <cellStyle name="60% - 强调文字颜色 3 8 3 3" xfId="701"/>
    <cellStyle name="好_2018资本经营预算表(天心区） 4 2" xfId="702"/>
    <cellStyle name="20% - 强调文字颜色 3 3 2 2" xfId="703"/>
    <cellStyle name="好_表5：天心区2017年建设资金预算 6 3 3" xfId="704"/>
    <cellStyle name="20% - 强调文字颜色 1 6 3" xfId="705"/>
    <cellStyle name="计算 5 2" xfId="706"/>
    <cellStyle name="差 7 2 4" xfId="707"/>
    <cellStyle name="20% - 着色 3 2" xfId="708"/>
    <cellStyle name="好_2018资本经营预算表(天心区） 4 2 2" xfId="709"/>
    <cellStyle name="20% - 强调文字颜色 3 3 2 2 2" xfId="710"/>
    <cellStyle name="计算 5 2 2" xfId="711"/>
    <cellStyle name="20% - 着色 3 2 2" xfId="712"/>
    <cellStyle name="20% - 强调文字颜色 1 6 3 2" xfId="713"/>
    <cellStyle name="适中 2 2 2" xfId="714"/>
    <cellStyle name="20% - 强调文字颜色 4 8 3 5" xfId="715"/>
    <cellStyle name="60%-个性色3 3" xfId="716"/>
    <cellStyle name="20% - 强调文字颜色 1 6 3 2 2" xfId="717"/>
    <cellStyle name="强调文字颜色 4 8 2 4" xfId="718"/>
    <cellStyle name="计算 5 2 2 2" xfId="719"/>
    <cellStyle name="20% - 强调文字颜色 4 4 6" xfId="720"/>
    <cellStyle name="20% - 强调文字颜色 1 6 3 2 3" xfId="721"/>
    <cellStyle name="强调文字颜色 4 8 2 5" xfId="722"/>
    <cellStyle name="计算 5 2 2 3" xfId="723"/>
    <cellStyle name="20% - 强调文字颜色 4 4 7" xfId="724"/>
    <cellStyle name="好_2018资本经营预算表(天心区） 4 2 3" xfId="725"/>
    <cellStyle name="20% - 强调文字颜色 3 3 2 2 3" xfId="726"/>
    <cellStyle name="60%-个性色1 2 2 2" xfId="727"/>
    <cellStyle name="20% - 强调文字颜色 1 6 3 3" xfId="728"/>
    <cellStyle name="20% - 强调文字颜色 1 6 3 3 2" xfId="729"/>
    <cellStyle name="强调文字颜色 4 8 3 4" xfId="730"/>
    <cellStyle name="计算 5 2 3 2" xfId="731"/>
    <cellStyle name="20% - 强调文字颜色 4 5 6" xfId="732"/>
    <cellStyle name="20% - 强调文字颜色 1 6 3 4" xfId="733"/>
    <cellStyle name="计算 5 2 5" xfId="734"/>
    <cellStyle name="40% - 强调文字颜色 3 3 2 3 2" xfId="735"/>
    <cellStyle name="好_（方案三）附件1-3：2017年调整预算分科目表 6 2 3" xfId="736"/>
    <cellStyle name="标题 2 5 2 2 2" xfId="737"/>
    <cellStyle name="20% - 强调文字颜色 1 6 3 5" xfId="738"/>
    <cellStyle name="好_2018资本经营预算表(天心区） 4 3" xfId="739"/>
    <cellStyle name="20% - 强调文字颜色 3 3 2 3" xfId="740"/>
    <cellStyle name="计算 5 3" xfId="741"/>
    <cellStyle name="20% - 着色 3 3" xfId="742"/>
    <cellStyle name="60% - 强调文字颜色 1 7 3 2 2" xfId="743"/>
    <cellStyle name="强调文字颜色 4 5 4 2" xfId="744"/>
    <cellStyle name="差_（方案三）附件1-3：2017年调整预算分科目表 2" xfId="745"/>
    <cellStyle name="好_表5：天心区2017年建设资金预算 6 3 4" xfId="746"/>
    <cellStyle name="20% - 强调文字颜色 1 6 4" xfId="747"/>
    <cellStyle name="好_2018资本经营预算表(天心区） 4 3 2" xfId="748"/>
    <cellStyle name="20% - 强调文字颜色 3 3 2 3 2" xfId="749"/>
    <cellStyle name="差_（方案三）附件1-3：2017年调整预算分科目表 2 3 3 4" xfId="750"/>
    <cellStyle name="解释性文本 3" xfId="751"/>
    <cellStyle name="40% - 强调文字颜色 2 3 2 4" xfId="752"/>
    <cellStyle name="计算 5 3 2" xfId="753"/>
    <cellStyle name="20% - 着色 3 3 2" xfId="754"/>
    <cellStyle name="标题 1 5 2 3" xfId="755"/>
    <cellStyle name="差_（方案三）附件1-3：2017年调整预算分科目表 2 2" xfId="756"/>
    <cellStyle name="20% - 强调文字颜色 1 6 4 2" xfId="757"/>
    <cellStyle name="解释性文本 4" xfId="758"/>
    <cellStyle name="40% - 强调文字颜色 2 3 2 5" xfId="759"/>
    <cellStyle name="计算 5 3 3" xfId="760"/>
    <cellStyle name="20% - 着色 3 3 3" xfId="761"/>
    <cellStyle name="差_（方案三）附件1-3：2017年调整预算分科目表 2 3" xfId="762"/>
    <cellStyle name="20% - 强调文字颜色 1 6 4 3" xfId="763"/>
    <cellStyle name="好_2018资本经营预算表(天心区） 4 4" xfId="764"/>
    <cellStyle name="个性色1 4 3 2" xfId="765"/>
    <cellStyle name="20% - 强调文字颜色 3 3 2 4" xfId="766"/>
    <cellStyle name="链接单元格 8 4 2" xfId="767"/>
    <cellStyle name="20% - 着色 3 4" xfId="768"/>
    <cellStyle name="计算 5 4" xfId="769"/>
    <cellStyle name="20%-个性色1 4 3 2" xfId="770"/>
    <cellStyle name="40% - 强调文字颜色 6 6 2 2 2" xfId="771"/>
    <cellStyle name="60% - 强调文字颜色 1 7 3 2 3" xfId="772"/>
    <cellStyle name="强调文字颜色 4 5 4 3" xfId="773"/>
    <cellStyle name="差_（方案三）附件1-3：2017年调整预算分科目表 3" xfId="774"/>
    <cellStyle name="20% - 强调文字颜色 1 6 5" xfId="775"/>
    <cellStyle name="20% - 强调文字颜色 6 4 2" xfId="776"/>
    <cellStyle name="差_（方案三）附件1-3：2017年调整预算分科目表 3 3" xfId="777"/>
    <cellStyle name="20% - 强调文字颜色 1 6 5 3" xfId="778"/>
    <cellStyle name="20% - 强调文字颜色 6 4 2 3" xfId="779"/>
    <cellStyle name="60% - 着色 4 2" xfId="780"/>
    <cellStyle name="60%-个性色5 4" xfId="781"/>
    <cellStyle name="计算 5 5 2" xfId="782"/>
    <cellStyle name="20% - 着色 3 5 2" xfId="783"/>
    <cellStyle name="标题 1 5 4 3" xfId="784"/>
    <cellStyle name="汇总 2" xfId="785"/>
    <cellStyle name="差_（方案三）附件1-3：2017年调整预算分科目表 4 2" xfId="786"/>
    <cellStyle name="20% - 强调文字颜色 1 6 6 2" xfId="787"/>
    <cellStyle name="20% - 强调文字颜色 6 4 3 2" xfId="788"/>
    <cellStyle name="强调文字颜色 6 9 2 2" xfId="789"/>
    <cellStyle name="60%-个性色6 3" xfId="790"/>
    <cellStyle name="计算 5 6" xfId="791"/>
    <cellStyle name="20% - 着色 3 6" xfId="792"/>
    <cellStyle name="差_（方案三）附件1-3：2017年调整预算分科目表 5" xfId="793"/>
    <cellStyle name="20% - 强调文字颜色 1 6 7" xfId="794"/>
    <cellStyle name="20% - 强调文字颜色 6 4 4" xfId="795"/>
    <cellStyle name="强调文字颜色 6 9 3" xfId="796"/>
    <cellStyle name="差_（方案三）附件1-3：2017年调整预算分科目表 2 2 2 3 4" xfId="797"/>
    <cellStyle name="20% - 强调文字颜色 4 5 3 2" xfId="798"/>
    <cellStyle name="40%-个性色2 2 2 2 2" xfId="799"/>
    <cellStyle name="40% - 强调文字颜色 2 5 3 4" xfId="800"/>
    <cellStyle name="计算 7 4 2" xfId="801"/>
    <cellStyle name="20% - 着色 5 4 2" xfId="802"/>
    <cellStyle name="标题 1 7 3 3" xfId="803"/>
    <cellStyle name="20% - 强调文字颜色 1 8 5 2" xfId="804"/>
    <cellStyle name="强调文字颜色 3 4 3 2" xfId="805"/>
    <cellStyle name="好_（方案三）附件1-3：2017年调整预算分科目表 3 2 4 3" xfId="806"/>
    <cellStyle name="好 4" xfId="807"/>
    <cellStyle name="20%-个性色6 2 2 2 2" xfId="808"/>
    <cellStyle name="好_（方案三）附件1-3：2017年调整预算分科目表 3 6 3" xfId="809"/>
    <cellStyle name="20% - 强调文字颜色 6 6 2 2" xfId="810"/>
    <cellStyle name="好_表5：天心区2017年建设资金预算 6 4" xfId="811"/>
    <cellStyle name="20% - 强调文字颜色 1 7" xfId="812"/>
    <cellStyle name="40%-个性色5 2 3 2" xfId="813"/>
    <cellStyle name="60% - 强调文字颜色 4 4 2 2" xfId="814"/>
    <cellStyle name="好_表5：天心区2017年建设资金预算 6 4 2" xfId="815"/>
    <cellStyle name="20% - 强调文字颜色 1 7 2" xfId="816"/>
    <cellStyle name="40% - 强调文字颜色 2 7 7" xfId="817"/>
    <cellStyle name="60% - 强调文字颜色 4 4 2 2 2" xfId="818"/>
    <cellStyle name="20% - 强调文字颜色 1 7 2 2" xfId="819"/>
    <cellStyle name="60% - 强调文字颜色 3 5 3 2 3" xfId="820"/>
    <cellStyle name="强调文字颜色 4 6 2 3 2" xfId="821"/>
    <cellStyle name="40% - 强调文字颜色 2 3 6" xfId="822"/>
    <cellStyle name="20% - 强调文字颜色 2 4 5 2" xfId="823"/>
    <cellStyle name="20% - 强调文字颜色 1 7 2 3" xfId="824"/>
    <cellStyle name="40% - 强调文字颜色 4 9" xfId="825"/>
    <cellStyle name="好_（四舍五入）2017年调整预算分科目表 2 2 2 3" xfId="826"/>
    <cellStyle name="40% - 强调文字颜色 1 6 3 3" xfId="827"/>
    <cellStyle name="20% - 强调文字颜色 1 7 2 3 2" xfId="828"/>
    <cellStyle name="好_（方案三）附件1-3：2017年调整预算分科目表 2 7 6" xfId="829"/>
    <cellStyle name="20% - 强调文字颜色 6 5 3 5" xfId="830"/>
    <cellStyle name="着色 5 3 2" xfId="831"/>
    <cellStyle name="40% - 强调文字颜色 6 10 2" xfId="832"/>
    <cellStyle name="好_2018资本经营预算表(天心区） 5 2" xfId="833"/>
    <cellStyle name="20% - 强调文字颜色 3 3 3 2" xfId="834"/>
    <cellStyle name="强调文字颜色 3 8 2 2" xfId="835"/>
    <cellStyle name="20% - 强调文字颜色 6 6 2 2 3" xfId="836"/>
    <cellStyle name="计算 6 2" xfId="837"/>
    <cellStyle name="差 7 3 4" xfId="838"/>
    <cellStyle name="20% - 着色 4 2" xfId="839"/>
    <cellStyle name="好_表5：天心区2017年建设资金预算 6 4 3" xfId="840"/>
    <cellStyle name="20% - 强调文字颜色 1 7 3" xfId="841"/>
    <cellStyle name="60% - 强调文字颜色 4 4 2 2 3" xfId="842"/>
    <cellStyle name="60% - 强调文字颜色 6 10" xfId="843"/>
    <cellStyle name="计算 6 2 2" xfId="844"/>
    <cellStyle name="差_（方案三）附件1-3：2017年调整预算分科目表 3 2 2 2 3" xfId="845"/>
    <cellStyle name="20% - 着色 4 2 2" xfId="846"/>
    <cellStyle name="20% - 强调文字颜色 1 7 3 2" xfId="847"/>
    <cellStyle name="解释性文本 5 6" xfId="848"/>
    <cellStyle name="60% - 强调文字颜色 6 10 2" xfId="849"/>
    <cellStyle name="差_2018资本经营预算表(天心区）_2018预算附表1 4" xfId="850"/>
    <cellStyle name="40% - 强调文字颜色 1 7 2 3" xfId="851"/>
    <cellStyle name="20% - 强调文字颜色 1 7 3 2 2" xfId="852"/>
    <cellStyle name="差_2018资本经营预算表(天心区）_2018预算附表1 5" xfId="853"/>
    <cellStyle name="差_（四舍五入）2017年调整预算分科目表 4 3 2" xfId="854"/>
    <cellStyle name="40% - 强调文字颜色 1 7 2 4" xfId="855"/>
    <cellStyle name="20% - 强调文字颜色 1 7 3 2 3" xfId="856"/>
    <cellStyle name="40% - 强调文字颜色 2 4 6" xfId="857"/>
    <cellStyle name="20%-个性色3 4 5" xfId="858"/>
    <cellStyle name="40% - 强调文字颜色 6 8 2 4" xfId="859"/>
    <cellStyle name="20% - 强调文字颜色 2 4 6 2" xfId="860"/>
    <cellStyle name="20% - 强调文字颜色 1 7 3 3" xfId="861"/>
    <cellStyle name="好_（四舍五入）2017年调整预算分科目表 2 3 2 3" xfId="862"/>
    <cellStyle name="40% - 强调文字颜色 1 7 3 3" xfId="863"/>
    <cellStyle name="20% - 强调文字颜色 1 7 3 3 2" xfId="864"/>
    <cellStyle name="好_2018资本经营预算表(天心区） 5 3" xfId="865"/>
    <cellStyle name="20% - 强调文字颜色 3 3 3 3" xfId="866"/>
    <cellStyle name="强调文字颜色 4 5 5 2" xfId="867"/>
    <cellStyle name="20% - 强调文字颜色 1 7 4" xfId="868"/>
    <cellStyle name="40% - 强调文字颜色 5 10" xfId="869"/>
    <cellStyle name="60% - 强调文字颜色 6 11" xfId="870"/>
    <cellStyle name="计算 6 3" xfId="871"/>
    <cellStyle name="差 7 3 5" xfId="872"/>
    <cellStyle name="20% - 着色 4 3" xfId="873"/>
    <cellStyle name="60% - 强调文字颜色 1 7 3 3 2" xfId="874"/>
    <cellStyle name="强调文字颜色 6 5 2 5" xfId="875"/>
    <cellStyle name="解释性文本 6 6" xfId="876"/>
    <cellStyle name="40% - 强调文字颜色 5 10 2" xfId="877"/>
    <cellStyle name="好_表5：天心区2017年建设资金预算 8" xfId="878"/>
    <cellStyle name="差 3 6" xfId="879"/>
    <cellStyle name="20% - 强调文字颜色 1 7 4 2" xfId="880"/>
    <cellStyle name="差_（方案三）附件1-3：2017年调整预算分科目表 2 5 6" xfId="881"/>
    <cellStyle name="40% - 强调文字颜色 2 4 2 4" xfId="882"/>
    <cellStyle name="计算 6 3 2" xfId="883"/>
    <cellStyle name="20% - 着色 4 3 2" xfId="884"/>
    <cellStyle name="标题 1 6 2 3" xfId="885"/>
    <cellStyle name="计算 6 3 3" xfId="886"/>
    <cellStyle name="40%-个性色3 2 2 2 2" xfId="887"/>
    <cellStyle name="20% - 着色 4 3 3" xfId="888"/>
    <cellStyle name="好_表5：天心区2017年建设资金预算 9" xfId="889"/>
    <cellStyle name="20% - 强调文字颜色 1 7 4 3" xfId="890"/>
    <cellStyle name="好_（四舍五入）2017年调整预算分科目表 3 2 4" xfId="891"/>
    <cellStyle name="40% - 强调文字颜色 2 6 5" xfId="892"/>
    <cellStyle name="40% - 强调文字颜色 6 8 4 3" xfId="893"/>
    <cellStyle name="20% - 强调文字颜色 2 5 3 2 3" xfId="894"/>
    <cellStyle name="差_（方案三）附件1-3：2017年调整预算分科目表 2 6 6" xfId="895"/>
    <cellStyle name="40% - 强调文字颜色 2 4 3 4" xfId="896"/>
    <cellStyle name="20%-个性色3 4 2 4" xfId="897"/>
    <cellStyle name="计算 6 4 2" xfId="898"/>
    <cellStyle name="20% - 着色 4 4 2" xfId="899"/>
    <cellStyle name="标题 1 6 3 3" xfId="900"/>
    <cellStyle name="差 4 6" xfId="901"/>
    <cellStyle name="20% - 强调文字颜色 1 7 5 2" xfId="902"/>
    <cellStyle name="强调文字颜色 6 5 3 5" xfId="903"/>
    <cellStyle name="解释性文本 7 6" xfId="904"/>
    <cellStyle name="20% - 强调文字颜色 4 10 2" xfId="905"/>
    <cellStyle name="好_（方案三）附件1-3：2017年调整预算分科目表 2 6 3" xfId="906"/>
    <cellStyle name="20% - 强调文字颜色 6 5 2 2" xfId="907"/>
    <cellStyle name="40% - 强调文字颜色 2 4 3 5" xfId="908"/>
    <cellStyle name="强调文字颜色 5 8 3 2 2" xfId="909"/>
    <cellStyle name="标题 1 6 3 4" xfId="910"/>
    <cellStyle name="计算 6 4 3" xfId="911"/>
    <cellStyle name="40%-个性色3 2 2 3 2" xfId="912"/>
    <cellStyle name="差 4 7" xfId="913"/>
    <cellStyle name="20% - 强调文字颜色 1 7 5 3" xfId="914"/>
    <cellStyle name="好_（方案三）附件1-3：2017年调整预算分科目表 2 6 4" xfId="915"/>
    <cellStyle name="20% - 强调文字颜色 6 5 2 3" xfId="916"/>
    <cellStyle name="计算 6 5 2" xfId="917"/>
    <cellStyle name="常规 10" xfId="918"/>
    <cellStyle name="20% - 着色 4 5 2" xfId="919"/>
    <cellStyle name="标题 1 6 4 3" xfId="920"/>
    <cellStyle name="差 5 6" xfId="921"/>
    <cellStyle name="20% - 强调文字颜色 1 7 6 2" xfId="922"/>
    <cellStyle name="好_（方案三）附件1-3：2017年调整预算分科目表 2 7 3" xfId="923"/>
    <cellStyle name="20% - 强调文字颜色 6 5 3 2" xfId="924"/>
    <cellStyle name="40%-个性色2 4 2 2 2" xfId="925"/>
    <cellStyle name="计算 6 6" xfId="926"/>
    <cellStyle name="20% - 着色 4 6" xfId="927"/>
    <cellStyle name="20% - 强调文字颜色 1 7 7" xfId="928"/>
    <cellStyle name="适中 3 6" xfId="929"/>
    <cellStyle name="20% - 强调文字颜色 4 5 4 2" xfId="930"/>
    <cellStyle name="40%-个性色2 2 2 3 2" xfId="931"/>
    <cellStyle name="强调文字颜色 4 8 3 2 2" xfId="932"/>
    <cellStyle name="20% - 强调文字颜色 6 5 4" xfId="933"/>
    <cellStyle name="40%-个性色2 4 2 3" xfId="934"/>
    <cellStyle name="40% - 强调文字颜色 2 5 3 5" xfId="935"/>
    <cellStyle name="计算 7 4 3" xfId="936"/>
    <cellStyle name="60% - 强调文字颜色 2 4 2 3 2" xfId="937"/>
    <cellStyle name="标题 1 7 3 4" xfId="938"/>
    <cellStyle name="20% - 强调文字颜色 1 8 5 3" xfId="939"/>
    <cellStyle name="强调文字颜色 3 4 3 3" xfId="940"/>
    <cellStyle name="好 5" xfId="941"/>
    <cellStyle name="20%-个性色6 2 2 2 3" xfId="942"/>
    <cellStyle name="好_2018预算附表 2 2" xfId="943"/>
    <cellStyle name="好_（方案三）附件1-3：2017年调整预算分科目表 7 6" xfId="944"/>
    <cellStyle name="标题 3 2 2" xfId="945"/>
    <cellStyle name="20% - 强调文字颜色 6 6 2 3" xfId="946"/>
    <cellStyle name="40%-个性色1 2 2" xfId="947"/>
    <cellStyle name="好_表5：天心区2017年建设资金预算 6 5" xfId="948"/>
    <cellStyle name="20% - 强调文字颜色 1 8" xfId="949"/>
    <cellStyle name="20% - 强调文字颜色 4 6 2 3 2" xfId="950"/>
    <cellStyle name="60% - 强调文字颜色 4 4 2 3" xfId="951"/>
    <cellStyle name="好_表5：天心区2017年建设资金预算 6 5 2" xfId="952"/>
    <cellStyle name="20% - 强调文字颜色 1 8 2" xfId="953"/>
    <cellStyle name="40% - 强调文字颜色 2 8 7" xfId="954"/>
    <cellStyle name="60% - 强调文字颜色 4 4 2 3 2" xfId="955"/>
    <cellStyle name="标题 1 8" xfId="956"/>
    <cellStyle name="个性色4 2 2 3" xfId="957"/>
    <cellStyle name="标题 1 8 2" xfId="958"/>
    <cellStyle name="差_（方案三）附件1-3：2017年调整预算分科目表 3 2 4 3" xfId="959"/>
    <cellStyle name="20% - 强调文字颜色 1 8 2 2" xfId="960"/>
    <cellStyle name="汇总 5 5" xfId="961"/>
    <cellStyle name="40% - 强调文字颜色 2 6 2 3" xfId="962"/>
    <cellStyle name="个性色4 2 2 3 2" xfId="963"/>
    <cellStyle name="标题 1 8 2 2" xfId="964"/>
    <cellStyle name="20% - 强调文字颜色 1 8 2 2 2" xfId="965"/>
    <cellStyle name="汇总 5 6" xfId="966"/>
    <cellStyle name="40% - 强调文字颜色 2 6 2 4" xfId="967"/>
    <cellStyle name="计算 8 3 2" xfId="968"/>
    <cellStyle name="20% - 强调文字颜色 1 8 2 2 3" xfId="969"/>
    <cellStyle name="20% - 着色 6 3 2" xfId="970"/>
    <cellStyle name="60% - 强调文字颜色 4 8 3 3 2" xfId="971"/>
    <cellStyle name="标题 1 8 2 3" xfId="972"/>
    <cellStyle name="强调文字颜色 4 6 3 3 2" xfId="973"/>
    <cellStyle name="40% - 强调文字颜色 3 3 6" xfId="974"/>
    <cellStyle name="20% - 强调文字颜色 2 5 5 2" xfId="975"/>
    <cellStyle name="20%-个性色4 2 2 4" xfId="976"/>
    <cellStyle name="标题 2 4 3 3" xfId="977"/>
    <cellStyle name="个性色4 2 2 4" xfId="978"/>
    <cellStyle name="标题 1 8 3" xfId="979"/>
    <cellStyle name="20% - 强调文字颜色 1 8 2 3" xfId="980"/>
    <cellStyle name="汇总 6 5" xfId="981"/>
    <cellStyle name="40% - 强调文字颜色 2 6 3 3" xfId="982"/>
    <cellStyle name="20% - 强调文字颜色 1 8 2 3 2" xfId="983"/>
    <cellStyle name="标题 1 8 3 2" xfId="984"/>
    <cellStyle name="20% - 强调文字颜色 2 5 5 3" xfId="985"/>
    <cellStyle name="20% - 强调文字颜色 2 3 2" xfId="986"/>
    <cellStyle name="20% - 强调文字颜色 5 4 2 2 2" xfId="987"/>
    <cellStyle name="标题 2 4 3 4" xfId="988"/>
    <cellStyle name="20% - 强调文字颜色 1 8 2 4" xfId="989"/>
    <cellStyle name="输出 2 3 2" xfId="990"/>
    <cellStyle name="标题 1 8 4" xfId="991"/>
    <cellStyle name="20% - 强调文字颜色 3 3 4 2" xfId="992"/>
    <cellStyle name="强调文字颜色 3 8 3 2" xfId="993"/>
    <cellStyle name="好_天心区2016年建设资金预算表 2" xfId="994"/>
    <cellStyle name="40%-个性色1 2 2 3" xfId="995"/>
    <cellStyle name="20% - 强调文字颜色 5 10 2" xfId="996"/>
    <cellStyle name="计算 7 2" xfId="997"/>
    <cellStyle name="20% - 着色 5 2" xfId="998"/>
    <cellStyle name="60% - 强调文字颜色 4 8 2 2" xfId="999"/>
    <cellStyle name="20% - 强调文字颜色 1 8 3" xfId="1000"/>
    <cellStyle name="标题 1 9" xfId="1001"/>
    <cellStyle name="着色 1 2" xfId="1002"/>
    <cellStyle name="计算 7 2 2" xfId="1003"/>
    <cellStyle name="差_（方案三）附件1-3：2017年调整预算分科目表 3 2 3 2 3" xfId="1004"/>
    <cellStyle name="20% - 着色 5 2 2" xfId="1005"/>
    <cellStyle name="60% - 强调文字颜色 4 8 2 2 2" xfId="1006"/>
    <cellStyle name="差_（方案三）附件1-3：2017年调整预算分科目表 3 2 5 3" xfId="1007"/>
    <cellStyle name="20% - 强调文字颜色 1 8 3 2" xfId="1008"/>
    <cellStyle name="标题 1 9 2" xfId="1009"/>
    <cellStyle name="着色 1 2 2" xfId="1010"/>
    <cellStyle name="40% - 强调文字颜色 2 7 2 3" xfId="1011"/>
    <cellStyle name="20% - 强调文字颜色 1 8 3 2 2" xfId="1012"/>
    <cellStyle name="标题 1 9 2 2" xfId="1013"/>
    <cellStyle name="40% - 强调文字颜色 2 7 2 4" xfId="1014"/>
    <cellStyle name="计算 9 3 2" xfId="1015"/>
    <cellStyle name="20% - 强调文字颜色 1 8 3 2 3" xfId="1016"/>
    <cellStyle name="40% - 强调文字颜色 3 4 6" xfId="1017"/>
    <cellStyle name="20%-个性色4 4 5" xfId="1018"/>
    <cellStyle name="20% - 强调文字颜色 2 5 6 2" xfId="1019"/>
    <cellStyle name="20% - 强调文字颜色 1 8 3 3" xfId="1020"/>
    <cellStyle name="标题 1 9 3" xfId="1021"/>
    <cellStyle name="40% - 强调文字颜色 2 7 3 3" xfId="1022"/>
    <cellStyle name="20% - 强调文字颜色 1 8 3 3 2" xfId="1023"/>
    <cellStyle name="20% - 强调文字颜色 2 4 3" xfId="1024"/>
    <cellStyle name="20% - 强调文字颜色 1 8 3 5" xfId="1025"/>
    <cellStyle name="20%-个性色5 4 4 2" xfId="1026"/>
    <cellStyle name="40% - 强调文字颜色 4 4 5 2" xfId="1027"/>
    <cellStyle name="60%-个性色5 2 2 2 2 2" xfId="1028"/>
    <cellStyle name="40%-个性色1 2 2 4" xfId="1029"/>
    <cellStyle name="强调文字颜色 3 8 3 3" xfId="1030"/>
    <cellStyle name="20% - 强调文字颜色 3 3 4 3" xfId="1031"/>
    <cellStyle name="好_预算科用汇总表（1123）" xfId="1032"/>
    <cellStyle name="20% - 强调文字颜色 1 8 4" xfId="1033"/>
    <cellStyle name="着色 1 3" xfId="1034"/>
    <cellStyle name="强调文字颜色 4 5 6 2" xfId="1035"/>
    <cellStyle name="60% - 强调文字颜色 4 8 2 3" xfId="1036"/>
    <cellStyle name="20% - 着色 5 3" xfId="1037"/>
    <cellStyle name="计算 7 3" xfId="1038"/>
    <cellStyle name="20% - 强调文字颜色 1 8 4 2" xfId="1039"/>
    <cellStyle name="标题 1 7 2 3" xfId="1040"/>
    <cellStyle name="60% - 强调文字颜色 4 8 2 3 2" xfId="1041"/>
    <cellStyle name="20% - 着色 5 3 2" xfId="1042"/>
    <cellStyle name="计算 7 3 2" xfId="1043"/>
    <cellStyle name="40% - 强调文字颜色 2 5 2 4" xfId="1044"/>
    <cellStyle name="20% - 强调文字颜色 1 8 4 3" xfId="1045"/>
    <cellStyle name="20% - 着色 5 3 3" xfId="1046"/>
    <cellStyle name="60% - 强调文字颜色 2 4 2 2 2" xfId="1047"/>
    <cellStyle name="计算 7 3 3" xfId="1048"/>
    <cellStyle name="20% - 强调文字颜色 3 8 2 2" xfId="1049"/>
    <cellStyle name="个性色6 2 2 3" xfId="1050"/>
    <cellStyle name="60% - 强调文字颜色 1 6 2 2" xfId="1051"/>
    <cellStyle name="40%-个性色2 4 3 2" xfId="1052"/>
    <cellStyle name="20% - 强调文字颜色 6 6 3" xfId="1053"/>
    <cellStyle name="20%-个性色6 2 2 3" xfId="1054"/>
    <cellStyle name="强调文字颜色 3 4 4" xfId="1055"/>
    <cellStyle name="40%-个性色1 4 2 2 2" xfId="1056"/>
    <cellStyle name="20% - 强调文字颜色 1 8 6" xfId="1057"/>
    <cellStyle name="标题 3 4 2 2 2" xfId="1058"/>
    <cellStyle name="20% - 着色 5 5" xfId="1059"/>
    <cellStyle name="计算 7 5" xfId="1060"/>
    <cellStyle name="60% - 强调文字颜色 4 4 3 2" xfId="1061"/>
    <cellStyle name="20% - 强调文字颜色 2 7" xfId="1062"/>
    <cellStyle name="好_表5：天心区2017年建设资金预算 7 4" xfId="1063"/>
    <cellStyle name="检查单元格 2 3 2 2" xfId="1064"/>
    <cellStyle name="个性色6 2 2 3 2" xfId="1065"/>
    <cellStyle name="20% - 强调文字颜色 3 8 2 2 2" xfId="1066"/>
    <cellStyle name="40% - 强调文字颜色 3 7 5" xfId="1067"/>
    <cellStyle name="好_（四舍五入）2017年调整预算分科目表 4 3 4" xfId="1068"/>
    <cellStyle name="60% - 强调文字颜色 1 6 2 2 2" xfId="1069"/>
    <cellStyle name="40%-个性色2 4 3 2 2" xfId="1070"/>
    <cellStyle name="20% - 强调文字颜色 6 6 3 2" xfId="1071"/>
    <cellStyle name="20%-个性色6 2 2 3 2" xfId="1072"/>
    <cellStyle name="好_（方案三）附件1-3：2017年调整预算分科目表 3 2 5 3" xfId="1073"/>
    <cellStyle name="强调文字颜色 3 4 4 2" xfId="1074"/>
    <cellStyle name="40%-个性色1 4 2 2 2 2" xfId="1075"/>
    <cellStyle name="20% - 强调文字颜色 1 8 6 2" xfId="1076"/>
    <cellStyle name="标题 1 7 4 3" xfId="1077"/>
    <cellStyle name="20% - 着色 5 5 2" xfId="1078"/>
    <cellStyle name="计算 7 5 2" xfId="1079"/>
    <cellStyle name="20% - 强调文字颜色 3 8 2 3" xfId="1080"/>
    <cellStyle name="个性色6 2 2 4" xfId="1081"/>
    <cellStyle name="60% - 强调文字颜色 1 6 2 3" xfId="1082"/>
    <cellStyle name="40%-个性色2 4 3 3" xfId="1083"/>
    <cellStyle name="20% - 强调文字颜色 6 6 4" xfId="1084"/>
    <cellStyle name="好_（方案三）附件1-3：2017年调整预算分科目表 2 2 2 2 2 2" xfId="1085"/>
    <cellStyle name="适中 4 6" xfId="1086"/>
    <cellStyle name="20% - 强调文字颜色 4 5 5 2" xfId="1087"/>
    <cellStyle name="强调文字颜色 4 8 3 3 2" xfId="1088"/>
    <cellStyle name="20%-个性色6 2 2 4" xfId="1089"/>
    <cellStyle name="强调文字颜色 3 4 5" xfId="1090"/>
    <cellStyle name="40%-个性色1 4 2 2 3" xfId="1091"/>
    <cellStyle name="20% - 强调文字颜色 1 8 7" xfId="1092"/>
    <cellStyle name="20% - 着色 5 6" xfId="1093"/>
    <cellStyle name="计算 7 6" xfId="1094"/>
    <cellStyle name="60% - 强调文字颜色 4 4 2 4" xfId="1095"/>
    <cellStyle name="20% - 强调文字颜色 1 9" xfId="1096"/>
    <cellStyle name="好_表5：天心区2017年建设资金预算 6 6" xfId="1097"/>
    <cellStyle name="40% - 强调文字颜色 3 7 4 2" xfId="1098"/>
    <cellStyle name="40% - 强调文字颜色 3 6 7" xfId="1099"/>
    <cellStyle name="60% - 强调文字颜色 6 8 3 2 3" xfId="1100"/>
    <cellStyle name="20% - 强调文字颜色 2 6 2" xfId="1101"/>
    <cellStyle name="好_表5：天心区2017年建设资金预算 7 3 2" xfId="1102"/>
    <cellStyle name="标题 2 8" xfId="1103"/>
    <cellStyle name="20% - 强调文字颜色 1 9 2" xfId="1104"/>
    <cellStyle name="60% - 强调文字颜色 3 6 2 2 3" xfId="1105"/>
    <cellStyle name="20% - 强调文字颜色 2 6 2 2" xfId="1106"/>
    <cellStyle name="好_表5：天心区2017年建设资金预算 7 3 2 2" xfId="1107"/>
    <cellStyle name="20% - 强调文字颜色 3 3 5 2" xfId="1108"/>
    <cellStyle name="着色 2 2" xfId="1109"/>
    <cellStyle name="标题 2 9" xfId="1110"/>
    <cellStyle name="20% - 强调文字颜色 1 9 3" xfId="1111"/>
    <cellStyle name="60% - 强调文字颜色 4 8 3 2" xfId="1112"/>
    <cellStyle name="20% - 着色 6 2" xfId="1113"/>
    <cellStyle name="计算 8 2" xfId="1114"/>
    <cellStyle name="20% - 强调文字颜色 2 6 2 3" xfId="1115"/>
    <cellStyle name="着色 2 2 2" xfId="1116"/>
    <cellStyle name="标题 2 9 2" xfId="1117"/>
    <cellStyle name="20% - 强调文字颜色 1 9 3 2" xfId="1118"/>
    <cellStyle name="60% - 强调文字颜色 4 8 3 2 2" xfId="1119"/>
    <cellStyle name="20% - 着色 6 2 2" xfId="1120"/>
    <cellStyle name="个性色4 2 2 2 3" xfId="1121"/>
    <cellStyle name="计算 8 2 2" xfId="1122"/>
    <cellStyle name="20% - 强调文字颜色 2 6 2 3 2" xfId="1123"/>
    <cellStyle name="差_（方案三）附件1-3：2017年调整预算分科目表 9 2 3" xfId="1124"/>
    <cellStyle name="20% - 强调文字颜色 1 9 4" xfId="1125"/>
    <cellStyle name="60% - 强调文字颜色 4 8 3 3" xfId="1126"/>
    <cellStyle name="20% - 着色 6 3" xfId="1127"/>
    <cellStyle name="计算 8 3" xfId="1128"/>
    <cellStyle name="20% - 强调文字颜色 2 6 2 4" xfId="1129"/>
    <cellStyle name="20%-个性色6 2 3 2" xfId="1130"/>
    <cellStyle name="强调文字颜色 3 5 3" xfId="1131"/>
    <cellStyle name="20% - 强调文字颜色 6 7 2" xfId="1132"/>
    <cellStyle name="40% - 强调文字颜色 3 4 2 2 2" xfId="1133"/>
    <cellStyle name="20% - 强调文字颜色 1 9 5" xfId="1134"/>
    <cellStyle name="着色 2 4" xfId="1135"/>
    <cellStyle name="警告文本 5 2 2" xfId="1136"/>
    <cellStyle name="60% - 强调文字颜色 4 8 3 4" xfId="1137"/>
    <cellStyle name="20% - 着色 6 4" xfId="1138"/>
    <cellStyle name="计算 8 4" xfId="1139"/>
    <cellStyle name="20% - 强调文字颜色 6 7 2 2 2" xfId="1140"/>
    <cellStyle name="20% - 强调文字颜色 4 4 3" xfId="1141"/>
    <cellStyle name="40% - 强调文字颜色 1 8 3 2 3" xfId="1142"/>
    <cellStyle name="强调文字颜色 4 9 2" xfId="1143"/>
    <cellStyle name="20% - 强调文字颜色 2 10" xfId="1144"/>
    <cellStyle name="40% - 强调文字颜色 3 11" xfId="1145"/>
    <cellStyle name="强调文字颜色 3 5 3 2 2" xfId="1146"/>
    <cellStyle name="20% - 强调文字颜色 6 7 3 2 3" xfId="1147"/>
    <cellStyle name="20% - 强调文字颜色 5 4 4" xfId="1148"/>
    <cellStyle name="强调文字颜色 4 9 2 2" xfId="1149"/>
    <cellStyle name="20% - 强调文字颜色 4 4 3 2" xfId="1150"/>
    <cellStyle name="强调文字颜色 5 9 3" xfId="1151"/>
    <cellStyle name="20% - 强调文字颜色 2 10 2" xfId="1152"/>
    <cellStyle name="检查单元格 7 6" xfId="1153"/>
    <cellStyle name="20% - 强调文字颜色 6 7 2 2 3" xfId="1154"/>
    <cellStyle name="20% - 强调文字颜色 4 4 4" xfId="1155"/>
    <cellStyle name="强调文字颜色 4 8 2 2" xfId="1156"/>
    <cellStyle name="20% - 强调文字颜色 4 3 3 2" xfId="1157"/>
    <cellStyle name="强调文字颜色 4 9 3" xfId="1158"/>
    <cellStyle name="20% - 强调文字颜色 2 11" xfId="1159"/>
    <cellStyle name="强调文字颜色 3 5 3 2 3" xfId="1160"/>
    <cellStyle name="20% - 强调文字颜色 6 9 5" xfId="1161"/>
    <cellStyle name="输出 2 2" xfId="1162"/>
    <cellStyle name="60% - 强调文字颜色 6 4 2 4" xfId="1163"/>
    <cellStyle name="20% - 强调文字颜色 2 4 2 2 2" xfId="1164"/>
    <cellStyle name="20% - 强调文字颜色 2 2" xfId="1165"/>
    <cellStyle name="20% - 强调文字颜色 2 2 2" xfId="1166"/>
    <cellStyle name="20% - 强调文字颜色 2 5 4 3" xfId="1167"/>
    <cellStyle name="强调文字颜色 4 6 3 2 3" xfId="1168"/>
    <cellStyle name="20% - 强调文字颜色 2 2 2 2" xfId="1169"/>
    <cellStyle name="链接单元格 4 6" xfId="1170"/>
    <cellStyle name="差_（方案三）附件1-3：2017年调整预算分科目表 7 3 2 3" xfId="1171"/>
    <cellStyle name="40% - 强调文字颜色 3 7 4" xfId="1172"/>
    <cellStyle name="好_（四舍五入）2017年调整预算分科目表 4 3 3" xfId="1173"/>
    <cellStyle name="20% - 强调文字颜色 2 6" xfId="1174"/>
    <cellStyle name="好_表5：天心区2017年建设资金预算 7 3" xfId="1175"/>
    <cellStyle name="20% - 强调文字颜色 2 2 3" xfId="1176"/>
    <cellStyle name="60% - 强调文字颜色 5 4 3 3 2" xfId="1177"/>
    <cellStyle name="输出 2 3" xfId="1178"/>
    <cellStyle name="20% - 强调文字颜色 2 4 2 2 3" xfId="1179"/>
    <cellStyle name="20% - 强调文字颜色 5 4 2 2" xfId="1180"/>
    <cellStyle name="20% - 强调文字颜色 2 3" xfId="1181"/>
    <cellStyle name="20% - 强调文字颜色 2 3 2 2" xfId="1182"/>
    <cellStyle name="40% - 强调文字颜色 4 7 4" xfId="1183"/>
    <cellStyle name="差_表5：天心区2017年建设资金预算 4 6" xfId="1184"/>
    <cellStyle name="好_（四舍五入）2017年调整预算分科目表 5 3 3" xfId="1185"/>
    <cellStyle name="20% - 强调文字颜色 2 3 2 3" xfId="1186"/>
    <cellStyle name="20% - 强调文字颜色 3 8 3 2 2" xfId="1187"/>
    <cellStyle name="40% - 强调文字颜色 4 7 5" xfId="1188"/>
    <cellStyle name="好_（四舍五入）2017年调整预算分科目表 5 3 4" xfId="1189"/>
    <cellStyle name="60% - 强调文字颜色 5 4 3 4" xfId="1190"/>
    <cellStyle name="20% - 强调文字颜色 2 3 2 3 2" xfId="1191"/>
    <cellStyle name="40% - 强调文字颜色 4 7 5 2" xfId="1192"/>
    <cellStyle name="20% - 强调文字颜色 2 3 2 4" xfId="1193"/>
    <cellStyle name="60%-个性色6 3 2 2" xfId="1194"/>
    <cellStyle name="20% - 强调文字颜色 3 8 3 2 3" xfId="1195"/>
    <cellStyle name="40% - 强调文字颜色 4 7 6" xfId="1196"/>
    <cellStyle name="20% - 强调文字颜色 2 3 2 5" xfId="1197"/>
    <cellStyle name="20% - 强调文字颜色 3 7 2" xfId="1198"/>
    <cellStyle name="60%-个性色6 3 2 3" xfId="1199"/>
    <cellStyle name="40% - 强调文字颜色 4 7 7" xfId="1200"/>
    <cellStyle name="20% - 强调文字颜色 5 4 2 2 3" xfId="1201"/>
    <cellStyle name="20% - 强调文字颜色 2 3 3" xfId="1202"/>
    <cellStyle name="20% - 强调文字颜色 6 5 2 2 3" xfId="1203"/>
    <cellStyle name="好_（方案三）附件1-3：2017年调整预算分科目表 2 6 3 3" xfId="1204"/>
    <cellStyle name="强调文字颜色 2 8 2 2" xfId="1205"/>
    <cellStyle name="20% - 强调文字颜色 2 3 3 2" xfId="1206"/>
    <cellStyle name="40% - 强调文字颜色 4 8 4" xfId="1207"/>
    <cellStyle name="差_表5：天心区2017年建设资金预算 5 6" xfId="1208"/>
    <cellStyle name="好_（四舍五入）2017年调整预算分科目表 5 4 3" xfId="1209"/>
    <cellStyle name="20% - 强调文字颜色 5 5 3 5" xfId="1210"/>
    <cellStyle name="40% - 强调文字颜色 1 10 2" xfId="1211"/>
    <cellStyle name="个性色5 4 3 2 2" xfId="1212"/>
    <cellStyle name="20% - 强调文字颜色 2 3 3 3" xfId="1213"/>
    <cellStyle name="20% - 强调文字颜色 3 8 3 3 2" xfId="1214"/>
    <cellStyle name="40% - 强调文字颜色 4 8 5" xfId="1215"/>
    <cellStyle name="20% - 强调文字颜色 2 3 4" xfId="1216"/>
    <cellStyle name="20% - 强调文字颜色 2 7 3 3 2" xfId="1217"/>
    <cellStyle name="强调文字颜色 2 8 3" xfId="1218"/>
    <cellStyle name="20% - 强调文字颜色 2 3 4 2" xfId="1219"/>
    <cellStyle name="40% - 强调文字颜色 4 9 4" xfId="1220"/>
    <cellStyle name="差_表5：天心区2017年建设资金预算 6 6" xfId="1221"/>
    <cellStyle name="20% - 强调文字颜色 2 3 4 3" xfId="1222"/>
    <cellStyle name="40% - 强调文字颜色 4 9 5" xfId="1223"/>
    <cellStyle name="20% - 强调文字颜色 3 7 6 2" xfId="1224"/>
    <cellStyle name="20% - 强调文字颜色 2 3 5" xfId="1225"/>
    <cellStyle name="40% - 着色 3 2 2" xfId="1226"/>
    <cellStyle name="20% - 强调文字颜色 5 4 2 3" xfId="1227"/>
    <cellStyle name="60% - 强调文字颜色 2 8 6 2" xfId="1228"/>
    <cellStyle name="检查单元格 7 4 3" xfId="1229"/>
    <cellStyle name="20% - 强调文字颜色 2 4" xfId="1230"/>
    <cellStyle name="20% - 强调文字颜色 6 8 3 2 2" xfId="1231"/>
    <cellStyle name="20% - 强调文字颜色 3 2" xfId="1232"/>
    <cellStyle name="60%-个性色2 2 3" xfId="1233"/>
    <cellStyle name="输出 3 2" xfId="1234"/>
    <cellStyle name="60% - 强调文字颜色 6 4 3 4" xfId="1235"/>
    <cellStyle name="20% - 强调文字颜色 2 4 2 3 2" xfId="1236"/>
    <cellStyle name="20% - 强调文字颜色 6 5 3 2 3" xfId="1237"/>
    <cellStyle name="好_（方案三）附件1-3：2017年调整预算分科目表 2 7 3 3" xfId="1238"/>
    <cellStyle name="强调文字颜色 2 9 2 2" xfId="1239"/>
    <cellStyle name="20% - 强调文字颜色 2 4 3 2" xfId="1240"/>
    <cellStyle name="20% - 强调文字颜色 5 6 3 5" xfId="1241"/>
    <cellStyle name="40% - 强调文字颜色 3 7 2 3 2" xfId="1242"/>
    <cellStyle name="60% - 强调文字颜色 6 5 2 4" xfId="1243"/>
    <cellStyle name="20% - 强调文字颜色 2 4 3 2 2" xfId="1244"/>
    <cellStyle name="20% - 强调文字颜色 2 4 3 2 3" xfId="1245"/>
    <cellStyle name="20% - 强调文字颜色 2 4 3 3" xfId="1246"/>
    <cellStyle name="20% - 强调文字颜色 4 3 2 5" xfId="1247"/>
    <cellStyle name="个性色2 4 3 3" xfId="1248"/>
    <cellStyle name="强调文字颜色 4 8 6" xfId="1249"/>
    <cellStyle name="60%-个性色3 2 3" xfId="1250"/>
    <cellStyle name="60% - 强调文字颜色 6 5 3 4" xfId="1251"/>
    <cellStyle name="20% - 强调文字颜色 2 4 3 3 2" xfId="1252"/>
    <cellStyle name="20% - 着色 1 3 2 2" xfId="1253"/>
    <cellStyle name="强调文字颜色 1 6 2" xfId="1254"/>
    <cellStyle name="20% - 强调文字颜色 2 4 3 4" xfId="1255"/>
    <cellStyle name="60%-个性色6 4 3 3" xfId="1256"/>
    <cellStyle name="40% - 强调文字颜色 5 8 7" xfId="1257"/>
    <cellStyle name="20% - 强调文字颜色 4 8 2" xfId="1258"/>
    <cellStyle name="20% - 强调文字颜色 2 4 3 5" xfId="1259"/>
    <cellStyle name="20% - 强调文字颜色 2 4 4" xfId="1260"/>
    <cellStyle name="强调文字颜色 4 6 2 2" xfId="1261"/>
    <cellStyle name="20% - 强调文字颜色 2 4 4 2" xfId="1262"/>
    <cellStyle name="强调文字颜色 4 6 2 2 2" xfId="1263"/>
    <cellStyle name="20% - 强调文字颜色 2 4 5" xfId="1264"/>
    <cellStyle name="强调文字颜色 4 6 2 3" xfId="1265"/>
    <cellStyle name="20% - 强调文字颜色 2 4 6" xfId="1266"/>
    <cellStyle name="强调文字颜色 4 6 2 4" xfId="1267"/>
    <cellStyle name="20% - 强调文字颜色 2 4 7" xfId="1268"/>
    <cellStyle name="强调文字颜色 4 6 2 5" xfId="1269"/>
    <cellStyle name="差 3 5 2" xfId="1270"/>
    <cellStyle name="20% - 强调文字颜色 2 5" xfId="1271"/>
    <cellStyle name="好_表5：天心区2017年建设资金预算 7 2" xfId="1272"/>
    <cellStyle name="标题 1 6 2 2 2" xfId="1273"/>
    <cellStyle name="20% - 强调文字颜色 5 4 2 4" xfId="1274"/>
    <cellStyle name="40% - 强调文字颜色 2 4 2 3 2" xfId="1275"/>
    <cellStyle name="差_（方案三）附件1-3：2017年调整预算分科目表 2 5 5 2" xfId="1276"/>
    <cellStyle name="20% - 强调文字颜色 4 6 2 2 3" xfId="1277"/>
    <cellStyle name="好_表5：天心区2017年建设资金预算 5 6" xfId="1278"/>
    <cellStyle name="40%-个性色5 2 2 4" xfId="1279"/>
    <cellStyle name="链接单元格 4 5 2" xfId="1280"/>
    <cellStyle name="60%-个性色1 4 3 3" xfId="1281"/>
    <cellStyle name="差_（四舍五入）2017年调整预算分科目表 8 2" xfId="1282"/>
    <cellStyle name="好_预算科用汇总表（1123） 4" xfId="1283"/>
    <cellStyle name="40% - 强调文字颜色 3 7 3 2" xfId="1284"/>
    <cellStyle name="好_（四舍五入）2017年调整预算分科目表 4 3 2 2" xfId="1285"/>
    <cellStyle name="强调文字颜色 1 4 3 2 3" xfId="1286"/>
    <cellStyle name="40% - 强调文字颜色 3 5 7" xfId="1287"/>
    <cellStyle name="20% - 强调文字颜色 2 5 2" xfId="1288"/>
    <cellStyle name="好_表5：天心区2017年建设资金预算 7 2 2" xfId="1289"/>
    <cellStyle name="40%-个性色4 4 2 2 3" xfId="1290"/>
    <cellStyle name="20% - 强调文字颜色 2 5 2 2" xfId="1291"/>
    <cellStyle name="好_表5：天心区2017年建设资金预算 7 2 2 2" xfId="1292"/>
    <cellStyle name="40% - 着色 1 5" xfId="1293"/>
    <cellStyle name="20% - 强调文字颜色 2 5 2 2 2" xfId="1294"/>
    <cellStyle name="40% - 强调文字颜色 6 7 4 2" xfId="1295"/>
    <cellStyle name="40% - 强调文字颜色 1 6 4" xfId="1296"/>
    <cellStyle name="好_（四舍五入）2017年调整预算分科目表 2 2 3" xfId="1297"/>
    <cellStyle name="20% - 强调文字颜色 2 5 2 3" xfId="1298"/>
    <cellStyle name="40% - 着色 2 5" xfId="1299"/>
    <cellStyle name="好_（方案三）附件1-3：2017年调整预算分科目表 2 3 2 3" xfId="1300"/>
    <cellStyle name="20% - 强调文字颜色 2 5 2 3 2" xfId="1301"/>
    <cellStyle name="40% - 强调文字颜色 6 7 5 2" xfId="1302"/>
    <cellStyle name="40% - 强调文字颜色 1 7 4" xfId="1303"/>
    <cellStyle name="好_（四舍五入）2017年调整预算分科目表 2 3 3" xfId="1304"/>
    <cellStyle name="20% - 强调文字颜色 2 5 2 4" xfId="1305"/>
    <cellStyle name="20% - 强调文字颜色 2 5 3" xfId="1306"/>
    <cellStyle name="好_表5：天心区2017年建设资金预算 7 2 3" xfId="1307"/>
    <cellStyle name="20% - 强调文字颜色 5 7 3 5" xfId="1308"/>
    <cellStyle name="40% - 强调文字颜色 3 7 3 3 2" xfId="1309"/>
    <cellStyle name="20% - 强调文字颜色 2 5 3 2" xfId="1310"/>
    <cellStyle name="20% - 强调文字颜色 2 5 3 2 2" xfId="1311"/>
    <cellStyle name="40% - 强调文字颜色 6 8 4 2" xfId="1312"/>
    <cellStyle name="40% - 强调文字颜色 2 6 4" xfId="1313"/>
    <cellStyle name="好_（四舍五入）2017年调整预算分科目表 3 2 3" xfId="1314"/>
    <cellStyle name="20% - 强调文字颜色 2 5 3 3" xfId="1315"/>
    <cellStyle name="20% - 强调文字颜色 5 3 2 5" xfId="1316"/>
    <cellStyle name="个性色3 4 3 3" xfId="1317"/>
    <cellStyle name="20% - 强调文字颜色 2 5 3 3 2" xfId="1318"/>
    <cellStyle name="差_（方案三）附件1-3：2017年调整预算分科目表 7 2 2 3" xfId="1319"/>
    <cellStyle name="40% - 强调文字颜色 6 8 5 2" xfId="1320"/>
    <cellStyle name="40% - 强调文字颜色 2 7 4" xfId="1321"/>
    <cellStyle name="好_（四舍五入）2017年调整预算分科目表 3 3 3" xfId="1322"/>
    <cellStyle name="20% - 强调文字颜色 2 5 3 4" xfId="1323"/>
    <cellStyle name="40% - 强调文字颜色 6 8 7" xfId="1324"/>
    <cellStyle name="20% - 强调文字颜色 5 8 2" xfId="1325"/>
    <cellStyle name="20% - 强调文字颜色 2 5 3 5" xfId="1326"/>
    <cellStyle name="20% - 强调文字颜色 2 5 4" xfId="1327"/>
    <cellStyle name="好_表5：天心区2017年建设资金预算 7 2 4" xfId="1328"/>
    <cellStyle name="强调文字颜色 4 6 3 2" xfId="1329"/>
    <cellStyle name="20% - 强调文字颜色 2 5 4 2" xfId="1330"/>
    <cellStyle name="强调文字颜色 4 6 3 2 2" xfId="1331"/>
    <cellStyle name="20% - 强调文字颜色 2 5 5" xfId="1332"/>
    <cellStyle name="强调文字颜色 4 6 3 3" xfId="1333"/>
    <cellStyle name="20% - 强调文字颜色 2 5 6" xfId="1334"/>
    <cellStyle name="强调文字颜色 4 6 3 4" xfId="1335"/>
    <cellStyle name="60% - 强调文字颜色 3 8 2 2 3" xfId="1336"/>
    <cellStyle name="20% - 强调文字颜色 4 6 2 2" xfId="1337"/>
    <cellStyle name="差_（方案三）附件1-3：2017年调整预算分科目表 2 2 3 2 4" xfId="1338"/>
    <cellStyle name="20% - 强调文字颜色 2 5 7" xfId="1339"/>
    <cellStyle name="强调文字颜色 4 6 3 5" xfId="1340"/>
    <cellStyle name="20% - 强调文字颜色 3 4 2 2" xfId="1341"/>
    <cellStyle name="20% - 强调文字颜色 2 6 3" xfId="1342"/>
    <cellStyle name="好_表5：天心区2017年建设资金预算 7 3 3" xfId="1343"/>
    <cellStyle name="标题 2 6 3" xfId="1344"/>
    <cellStyle name="20% - 强调文字颜色 3 4 2 2 2" xfId="1345"/>
    <cellStyle name="差_（方案三）附件1-3：2017年调整预算分科目表 3 3 2 4" xfId="1346"/>
    <cellStyle name="20% - 强调文字颜色 5 8 3 5" xfId="1347"/>
    <cellStyle name="标题 3 8" xfId="1348"/>
    <cellStyle name="20% - 强调文字颜色 2 6 3 2" xfId="1349"/>
    <cellStyle name="60% - 强调文字颜色 5 6" xfId="1350"/>
    <cellStyle name="20% - 强调文字颜色 2 6 3 2 2" xfId="1351"/>
    <cellStyle name="标题 2 6 3 3" xfId="1352"/>
    <cellStyle name="20%-个性色4 4 2 4" xfId="1353"/>
    <cellStyle name="40% - 强调文字颜色 3 4 3 4" xfId="1354"/>
    <cellStyle name="20% - 强调文字颜色 2 7 5 2" xfId="1355"/>
    <cellStyle name="40% - 强调文字颜色 5 3 6" xfId="1356"/>
    <cellStyle name="60% - 强调文字颜色 5 7" xfId="1357"/>
    <cellStyle name="20% - 强调文字颜色 2 6 3 2 3" xfId="1358"/>
    <cellStyle name="标题 2 6 4" xfId="1359"/>
    <cellStyle name="60%-个性色2 2 2 2" xfId="1360"/>
    <cellStyle name="20% - 强调文字颜色 3 4 2 2 3" xfId="1361"/>
    <cellStyle name="60% - 强调文字颜色 6 4 3 3 2" xfId="1362"/>
    <cellStyle name="差_（方案三）附件1-3：2017年调整预算分科目表 3 3 2 5" xfId="1363"/>
    <cellStyle name="20% - 强调文字颜色 2 6 3 3" xfId="1364"/>
    <cellStyle name="着色 3 2 2" xfId="1365"/>
    <cellStyle name="20% - 强调文字颜色 6 3 2 5" xfId="1366"/>
    <cellStyle name="标题 3 9 2" xfId="1367"/>
    <cellStyle name="个性色4 4 3 3" xfId="1368"/>
    <cellStyle name="60% - 强调文字颜色 6 6" xfId="1369"/>
    <cellStyle name="好_（方案三）附件1-3：2017年调整预算分科目表 13" xfId="1370"/>
    <cellStyle name="好_（方案三）附件1-3：2017年调整预算分科目表 3 4 2 3" xfId="1371"/>
    <cellStyle name="20% - 强调文字颜色 2 6 3 3 2" xfId="1372"/>
    <cellStyle name="20% - 强调文字颜色 2 6 3 4" xfId="1373"/>
    <cellStyle name="常规_2018资本经营预算表(天心区）" xfId="1374"/>
    <cellStyle name="20% - 强调文字颜色 2 6 3 5" xfId="1375"/>
    <cellStyle name="适中 6 4" xfId="1376"/>
    <cellStyle name="标题 2 6 2 2 2" xfId="1377"/>
    <cellStyle name="20% - 强调文字颜色 6 8 2" xfId="1378"/>
    <cellStyle name="40% - 强调文字颜色 3 4 2 3 2" xfId="1379"/>
    <cellStyle name="20% - 强调文字颜色 3 4 2 3" xfId="1380"/>
    <cellStyle name="20% - 强调文字颜色 2 6 4" xfId="1381"/>
    <cellStyle name="好_表5：天心区2017年建设资金预算 7 3 4" xfId="1382"/>
    <cellStyle name="强调文字颜色 4 6 4 2" xfId="1383"/>
    <cellStyle name="标题 2 7 3" xfId="1384"/>
    <cellStyle name="20% - 强调文字颜色 3 4 2 3 2" xfId="1385"/>
    <cellStyle name="20% - 强调文字颜色 2 6 4 2" xfId="1386"/>
    <cellStyle name="标题 2 5 2 3" xfId="1387"/>
    <cellStyle name="40% - 强调文字颜色 3 3 2 4" xfId="1388"/>
    <cellStyle name="20% - 强调文字颜色 2 6 4 3" xfId="1389"/>
    <cellStyle name="20% - 强调文字颜色 3 2 2" xfId="1390"/>
    <cellStyle name="40% - 强调文字颜色 3 3 2 5" xfId="1391"/>
    <cellStyle name="标题 1 4 2 2 2" xfId="1392"/>
    <cellStyle name="20% - 强调文字颜色 3 4 2 4" xfId="1393"/>
    <cellStyle name="20% - 强调文字颜色 2 6 5" xfId="1394"/>
    <cellStyle name="强调文字颜色 4 6 4 3" xfId="1395"/>
    <cellStyle name="20% - 强调文字颜色 2 6 6" xfId="1396"/>
    <cellStyle name="20% - 强调文字颜色 2 6 6 2" xfId="1397"/>
    <cellStyle name="20%-个性色5 4 5" xfId="1398"/>
    <cellStyle name="40% - 强调文字颜色 4 4 6" xfId="1399"/>
    <cellStyle name="20% - 强调文字颜色 3 6 2 2 2" xfId="1400"/>
    <cellStyle name="60% - 强调文字颜色 1 4 2 2 2" xfId="1401"/>
    <cellStyle name="20% - 强调文字颜色 4 6 3 2" xfId="1402"/>
    <cellStyle name="20% - 强调文字颜色 2 6 7" xfId="1403"/>
    <cellStyle name="60%-个性色6 2 2 3" xfId="1404"/>
    <cellStyle name="60% - 强调文字颜色 4 4 3 2 2" xfId="1405"/>
    <cellStyle name="40% - 强调文字颜色 3 7 7" xfId="1406"/>
    <cellStyle name="20% - 强调文字颜色 2 7 2" xfId="1407"/>
    <cellStyle name="好_表5：天心区2017年建设资金预算 7 4 2" xfId="1408"/>
    <cellStyle name="60% - 强调文字颜色 4 4 3 4" xfId="1409"/>
    <cellStyle name="20% - 强调文字颜色 2 9" xfId="1410"/>
    <cellStyle name="好_表5：天心区2017年建设资金预算 7 6" xfId="1411"/>
    <cellStyle name="40% - 强调文字颜色 3 7 5 2" xfId="1412"/>
    <cellStyle name="20% - 强调文字颜色 4 9" xfId="1413"/>
    <cellStyle name="60%-个性色6 2 2 3 2" xfId="1414"/>
    <cellStyle name="60% - 强调文字颜色 3 6 3 2 3" xfId="1415"/>
    <cellStyle name="20% - 强调文字颜色 2 7 2 2" xfId="1416"/>
    <cellStyle name="20% - 强调文字颜色 2 9 2" xfId="1417"/>
    <cellStyle name="20% - 强调文字颜色 4 9 2" xfId="1418"/>
    <cellStyle name="60% - 强调文字颜色 5 11" xfId="1419"/>
    <cellStyle name="20% - 强调文字颜色 2 7 2 2 2" xfId="1420"/>
    <cellStyle name="40% - 强调文字颜色 4 10" xfId="1421"/>
    <cellStyle name="强调文字颜色 1 7 3" xfId="1422"/>
    <cellStyle name="20% - 强调文字颜色 2 9 2 2" xfId="1423"/>
    <cellStyle name="个性色5 3 2 3" xfId="1424"/>
    <cellStyle name="20% - 强调文字颜色 3 6 5 2" xfId="1425"/>
    <cellStyle name="40% - 强调文字颜色 2 4" xfId="1426"/>
    <cellStyle name="60% - 强调文字颜色 1 4 5 2" xfId="1427"/>
    <cellStyle name="20% - 强调文字颜色 4 9 3" xfId="1428"/>
    <cellStyle name="60% - 强调文字颜色 5 7 3 3 2" xfId="1429"/>
    <cellStyle name="20% - 强调文字颜色 3 10" xfId="1430"/>
    <cellStyle name="20% - 强调文字颜色 2 7 2 2 3" xfId="1431"/>
    <cellStyle name="40% - 强调文字颜色 4 11" xfId="1432"/>
    <cellStyle name="强调文字颜色 1 7 4" xfId="1433"/>
    <cellStyle name="20% - 强调文字颜色 2 9 2 3" xfId="1434"/>
    <cellStyle name="20% - 强调文字颜色 3 4 5 2" xfId="1435"/>
    <cellStyle name="强调文字颜色 4 7 2 3 2" xfId="1436"/>
    <cellStyle name="20% - 强调文字颜色 2 7 2 3" xfId="1437"/>
    <cellStyle name="20% - 强调文字颜色 2 9 3" xfId="1438"/>
    <cellStyle name="20% - 强调文字颜色 3 4 5 3" xfId="1439"/>
    <cellStyle name="强调文字颜色 2 3 2 2 2" xfId="1440"/>
    <cellStyle name="20% - 强调文字颜色 2 7 2 4" xfId="1441"/>
    <cellStyle name="20% - 强调文字颜色 2 9 4" xfId="1442"/>
    <cellStyle name="着色 6 3 2" xfId="1443"/>
    <cellStyle name="40%-个性色1 3 4" xfId="1444"/>
    <cellStyle name="20% - 强调文字颜色 6 6 3 5" xfId="1445"/>
    <cellStyle name="标题 3 3 4" xfId="1446"/>
    <cellStyle name="40% - 强调文字颜色 3 8 2 3 2" xfId="1447"/>
    <cellStyle name="20% - 强调文字颜色 6 6 3 2 3" xfId="1448"/>
    <cellStyle name="强调文字颜色 3 9 2 2" xfId="1449"/>
    <cellStyle name="20% - 强调文字颜色 3 4 3 2" xfId="1450"/>
    <cellStyle name="60%-个性色6 2 2 4" xfId="1451"/>
    <cellStyle name="60% - 强调文字颜色 4 4 3 2 3" xfId="1452"/>
    <cellStyle name="20% - 强调文字颜色 2 7 3" xfId="1453"/>
    <cellStyle name="好_表5：天心区2017年建设资金预算 7 4 3" xfId="1454"/>
    <cellStyle name="标题 3 6 3" xfId="1455"/>
    <cellStyle name="20% - 强调文字颜色 3 4 3 2 2" xfId="1456"/>
    <cellStyle name="20% - 强调文字颜色 5 9" xfId="1457"/>
    <cellStyle name="20% - 强调文字颜色 2 7 3 2" xfId="1458"/>
    <cellStyle name="20% - 强调文字颜色 5 9 2" xfId="1459"/>
    <cellStyle name="20% - 强调文字颜色 2 7 3 2 2" xfId="1460"/>
    <cellStyle name="强调文字颜色 2 7 3" xfId="1461"/>
    <cellStyle name="20% - 强调文字颜色 3 7 5 2" xfId="1462"/>
    <cellStyle name="标题 3 6 3 3" xfId="1463"/>
    <cellStyle name="20%-个性色5 4 2 4" xfId="1464"/>
    <cellStyle name="40% - 强调文字颜色 4 4 3 4" xfId="1465"/>
    <cellStyle name="60% - 强调文字颜色 1 5 5 2" xfId="1466"/>
    <cellStyle name="20% - 强调文字颜色 5 9 3" xfId="1467"/>
    <cellStyle name="20% - 强调文字颜色 2 7 3 2 3" xfId="1468"/>
    <cellStyle name="强调文字颜色 2 7 4" xfId="1469"/>
    <cellStyle name="标题 3 6 4" xfId="1470"/>
    <cellStyle name="60%-个性色2 3 2 2" xfId="1471"/>
    <cellStyle name="20% - 强调文字颜色 3 4 3 2 3" xfId="1472"/>
    <cellStyle name="常规 2 2" xfId="1473"/>
    <cellStyle name="好 10 2" xfId="1474"/>
    <cellStyle name="20% - 强调文字颜色 3 4 6 2" xfId="1475"/>
    <cellStyle name="20% - 强调文字颜色 2 7 3 3" xfId="1476"/>
    <cellStyle name="20% - 强调文字颜色 2 7 3 4" xfId="1477"/>
    <cellStyle name="标题 2 6 3 2 2" xfId="1478"/>
    <cellStyle name="20%-个性色4 4 2 3 2" xfId="1479"/>
    <cellStyle name="40% - 强调文字颜色 3 4 3 3 2" xfId="1480"/>
    <cellStyle name="20% - 强调文字颜色 2 7 3 5" xfId="1481"/>
    <cellStyle name="40% - 强调文字颜色 5 3 5 2" xfId="1482"/>
    <cellStyle name="强调文字颜色 4 6 3" xfId="1483"/>
    <cellStyle name="20% - 强调文字颜色 3 4 3 3" xfId="1484"/>
    <cellStyle name="20% - 强调文字颜色 2 7 4" xfId="1485"/>
    <cellStyle name="强调文字颜色 4 6 5 2" xfId="1486"/>
    <cellStyle name="标题 3 7 3" xfId="1487"/>
    <cellStyle name="20% - 强调文字颜色 3 4 3 3 2" xfId="1488"/>
    <cellStyle name="20% - 强调文字颜色 2 7 4 2" xfId="1489"/>
    <cellStyle name="标题 2 6 2 3" xfId="1490"/>
    <cellStyle name="20% - 强调文字颜色 6 9" xfId="1491"/>
    <cellStyle name="40% - 强调文字颜色 3 4 2 4" xfId="1492"/>
    <cellStyle name="20% - 强调文字颜色 4 2 2" xfId="1493"/>
    <cellStyle name="20% - 强调文字颜色 2 7 4 3" xfId="1494"/>
    <cellStyle name="20% - 着色 2 3 2 2" xfId="1495"/>
    <cellStyle name="计算 4 3 2 2" xfId="1496"/>
    <cellStyle name="20% - 强调文字颜色 3 4 3 4" xfId="1497"/>
    <cellStyle name="20% - 强调文字颜色 2 7 5" xfId="1498"/>
    <cellStyle name="强调文字颜色 4 6 5 3" xfId="1499"/>
    <cellStyle name="20% - 强调文字颜色 4 3 2" xfId="1500"/>
    <cellStyle name="20% - 强调文字颜色 2 7 5 3" xfId="1501"/>
    <cellStyle name="标题 2 6 3 4" xfId="1502"/>
    <cellStyle name="40% - 强调文字颜色 3 4 3 5" xfId="1503"/>
    <cellStyle name="20% - 强调文字颜色 3 4 3 5" xfId="1504"/>
    <cellStyle name="20% - 强调文字颜色 2 7 6" xfId="1505"/>
    <cellStyle name="20%-个性色5 2 2 2 2" xfId="1506"/>
    <cellStyle name="强调文字颜色 1 2" xfId="1507"/>
    <cellStyle name="标题 2 6 4 3" xfId="1508"/>
    <cellStyle name="60%-个性色2 2 2 2 3" xfId="1509"/>
    <cellStyle name="60% - 强调文字颜色 4 10" xfId="1510"/>
    <cellStyle name="20%-个性色5 2 2 2 2 2" xfId="1511"/>
    <cellStyle name="强调文字颜色 1 2 2" xfId="1512"/>
    <cellStyle name="20% - 强调文字颜色 2 7 6 2" xfId="1513"/>
    <cellStyle name="20%-个性色6 4 5" xfId="1514"/>
    <cellStyle name="40% - 强调文字颜色 5 4 6" xfId="1515"/>
    <cellStyle name="20% - 强调文字颜色 3 6 2 3 2" xfId="1516"/>
    <cellStyle name="60% - 强调文字颜色 1 4 2 3 2" xfId="1517"/>
    <cellStyle name="20% - 强调文字颜色 4 6 4 2" xfId="1518"/>
    <cellStyle name="40% - 强调文字颜色 5 3 2 4" xfId="1519"/>
    <cellStyle name="强调文字颜色 4 3 5" xfId="1520"/>
    <cellStyle name="20% - 强调文字颜色 2 7 7" xfId="1521"/>
    <cellStyle name="20%-个性色5 2 2 2 3" xfId="1522"/>
    <cellStyle name="强调文字颜色 1 3" xfId="1523"/>
    <cellStyle name="60% - 强调文字颜色 4 4 3 3" xfId="1524"/>
    <cellStyle name="20% - 强调文字颜色 2 8" xfId="1525"/>
    <cellStyle name="好_表5：天心区2017年建设资金预算 7 5" xfId="1526"/>
    <cellStyle name="60% - 强调文字颜色 6 8 3 3 2" xfId="1527"/>
    <cellStyle name="60%-个性色6 2 2 2" xfId="1528"/>
    <cellStyle name="20% - 强调文字颜色 3 8 2 2 3" xfId="1529"/>
    <cellStyle name="40% - 强调文字颜色 3 7 6" xfId="1530"/>
    <cellStyle name="40%-个性色1 4 3 2 2" xfId="1531"/>
    <cellStyle name="20% - 强调文字颜色 2 8 6" xfId="1532"/>
    <cellStyle name="标题 3 4 3 2 2" xfId="1533"/>
    <cellStyle name="20%-个性色5 2 2 3 2" xfId="1534"/>
    <cellStyle name="强调文字颜色 2 2" xfId="1535"/>
    <cellStyle name="20% - 强调文字颜色 3 9 2 2" xfId="1536"/>
    <cellStyle name="个性色6 3 2 3" xfId="1537"/>
    <cellStyle name="20% - 强调文字颜色 2 8 2 2 2" xfId="1538"/>
    <cellStyle name="个性色5 2 2 3 2" xfId="1539"/>
    <cellStyle name="60% - 强调文字颜色 1 7 2 3" xfId="1540"/>
    <cellStyle name="好_（方案三）附件1-3：2017年调整预算分科目表 2 2 2 3 2 2" xfId="1541"/>
    <cellStyle name="20% - 强调文字颜色 4 6 5 2" xfId="1542"/>
    <cellStyle name="常规 4 2_P020170310428866449584 (2)" xfId="1543"/>
    <cellStyle name="20% - 强调文字颜色 2 8 7" xfId="1544"/>
    <cellStyle name="20% - 强调文字颜色 3 9 2 3" xfId="1545"/>
    <cellStyle name="60% - 强调文字颜色 5 8 3 3 2" xfId="1546"/>
    <cellStyle name="20% - 强调文字颜色 2 8 2 2 3" xfId="1547"/>
    <cellStyle name="20% - 强调文字颜色 3 9 3 2" xfId="1548"/>
    <cellStyle name="20% - 强调文字颜色 2 8 2 3 2" xfId="1549"/>
    <cellStyle name="40%-个性色1 3 2 3" xfId="1550"/>
    <cellStyle name="强调文字颜色 3 9 3 2" xfId="1551"/>
    <cellStyle name="20% - 强调文字颜色 3 4 4 2" xfId="1552"/>
    <cellStyle name="强调文字颜色 4 7 2 2 2" xfId="1553"/>
    <cellStyle name="20% - 强调文字颜色 2 8 3" xfId="1554"/>
    <cellStyle name="20% - 强调文字颜色 2 8 3 2" xfId="1555"/>
    <cellStyle name="20% - 强调文字颜色 2 8 3 2 2" xfId="1556"/>
    <cellStyle name="20% - 强调文字颜色 2 8 3 2 3" xfId="1557"/>
    <cellStyle name="20% - 强调文字颜色 3 5 6 2" xfId="1558"/>
    <cellStyle name="20% - 强调文字颜色 2 8 3 3" xfId="1559"/>
    <cellStyle name="20% - 强调文字颜色 2 8 3 4" xfId="1560"/>
    <cellStyle name="20% - 强调文字颜色 2 8 3 5" xfId="1561"/>
    <cellStyle name="20%-个性色6 4 4 2" xfId="1562"/>
    <cellStyle name="40% - 强调文字颜色 5 4 5 2" xfId="1563"/>
    <cellStyle name="强调文字颜色 5 6 3" xfId="1564"/>
    <cellStyle name="20% - 强调文字颜色 5 2 2" xfId="1565"/>
    <cellStyle name="20% - 强调文字颜色 2 8 4 3" xfId="1566"/>
    <cellStyle name="40% - 强调文字颜色 6 3 6" xfId="1567"/>
    <cellStyle name="20% - 强调文字颜色 2 8 5 2" xfId="1568"/>
    <cellStyle name="标题 2 7 3 3" xfId="1569"/>
    <cellStyle name="好_（四舍五入）2017年调整预算分科目表 12" xfId="1570"/>
    <cellStyle name="40% - 强调文字颜色 3 5 3 4" xfId="1571"/>
    <cellStyle name="百分比 2" xfId="1572"/>
    <cellStyle name="检查单元格 6 3" xfId="1573"/>
    <cellStyle name="20% - 强调文字颜色 5 3 2" xfId="1574"/>
    <cellStyle name="20% - 强调文字颜色 2 8 5 3" xfId="1575"/>
    <cellStyle name="标题 2 7 3 4" xfId="1576"/>
    <cellStyle name="60% - 强调文字颜色 2 5 2 3 2" xfId="1577"/>
    <cellStyle name="40% - 强调文字颜色 3 5 3 5" xfId="1578"/>
    <cellStyle name="检查单元格 6 4" xfId="1579"/>
    <cellStyle name="40% - 强调文字颜色 6 4 6" xfId="1580"/>
    <cellStyle name="20% - 强调文字颜色 2 8 6 2" xfId="1581"/>
    <cellStyle name="20% - 强调文字颜色 2 9 5" xfId="1582"/>
    <cellStyle name="警告文本 6 2 2" xfId="1583"/>
    <cellStyle name="20% - 强调文字颜色 5 6 7" xfId="1584"/>
    <cellStyle name="差 2 3" xfId="1585"/>
    <cellStyle name="20% - 强调文字颜色 4 9 3 2" xfId="1586"/>
    <cellStyle name="60% - 着色 3 3 3" xfId="1587"/>
    <cellStyle name="差_（四舍五入）2017年调整预算分科目表 2 3 2 4" xfId="1588"/>
    <cellStyle name="20% - 强调文字颜色 3 10 2" xfId="1589"/>
    <cellStyle name="20%-个性色3 5" xfId="1590"/>
    <cellStyle name="强调文字颜色 1 7 4 2" xfId="1591"/>
    <cellStyle name="标题 3 5 3 4" xfId="1592"/>
    <cellStyle name="20% - 强调文字颜色 5 5 3 2 2" xfId="1593"/>
    <cellStyle name="20% - 强调文字颜色 3 6 5 3" xfId="1594"/>
    <cellStyle name="40% - 强调文字颜色 2 5" xfId="1595"/>
    <cellStyle name="60% - 强调文字颜色 1 4 5 3" xfId="1596"/>
    <cellStyle name="20% - 强调文字颜色 4 9 4" xfId="1597"/>
    <cellStyle name="20% - 强调文字颜色 3 11" xfId="1598"/>
    <cellStyle name="强调文字颜色 1 7 5" xfId="1599"/>
    <cellStyle name="20% - 强调文字颜色 3 2 2 2" xfId="1600"/>
    <cellStyle name="差_2018资本经营预算表(天心区）_2018预算附表1 2 4" xfId="1601"/>
    <cellStyle name="20% - 强调文字颜色 3 2 3" xfId="1602"/>
    <cellStyle name="20% - 强调文字颜色 5 4 3 2 3" xfId="1603"/>
    <cellStyle name="适中 8 3" xfId="1604"/>
    <cellStyle name="差_（方案三）附件1-3：2017年调整预算分科目表 10 3" xfId="1605"/>
    <cellStyle name="20% - 强调文字颜色 3 3 3" xfId="1606"/>
    <cellStyle name="好_2018资本经营预算表(天心区） 5" xfId="1607"/>
    <cellStyle name="40% - 强调文字颜色 6 11" xfId="1608"/>
    <cellStyle name="20% - 强调文字颜色 5 10" xfId="1609"/>
    <cellStyle name="链接单元格 6 2 2 2" xfId="1610"/>
    <cellStyle name="20% - 强调文字颜色 4 2 2 2" xfId="1611"/>
    <cellStyle name="好_天心区2016年建设资金预算表" xfId="1612"/>
    <cellStyle name="强调文字颜色 3 8 3" xfId="1613"/>
    <cellStyle name="20% - 强调文字颜色 3 3 4" xfId="1614"/>
    <cellStyle name="好_2018资本经营预算表(天心区） 6" xfId="1615"/>
    <cellStyle name="20% - 强调文字颜色 5 11" xfId="1616"/>
    <cellStyle name="20% - 强调文字颜色 3 3 5" xfId="1617"/>
    <cellStyle name="好_2018资本经营预算表(天心区） 7" xfId="1618"/>
    <cellStyle name="20% - 强调文字颜色 3 3 6" xfId="1619"/>
    <cellStyle name="40% - 着色 3 3 2" xfId="1620"/>
    <cellStyle name="20% - 强调文字颜色 5 4 3 3" xfId="1621"/>
    <cellStyle name="适中 9" xfId="1622"/>
    <cellStyle name="差_（方案三）附件1-3：2017年调整预算分科目表 11" xfId="1623"/>
    <cellStyle name="20% - 强调文字颜色 3 4" xfId="1624"/>
    <cellStyle name="40% - 强调文字颜色 1 8 2 2" xfId="1625"/>
    <cellStyle name="检查单元格 7 5 3" xfId="1626"/>
    <cellStyle name="40% - 着色 3 3 2 2" xfId="1627"/>
    <cellStyle name="20% - 强调文字颜色 5 4 3 3 2" xfId="1628"/>
    <cellStyle name="适中 9 2" xfId="1629"/>
    <cellStyle name="差_（方案三）附件1-3：2017年调整预算分科目表 11 2" xfId="1630"/>
    <cellStyle name="20% - 强调文字颜色 3 4 2" xfId="1631"/>
    <cellStyle name="40% - 强调文字颜色 4 4 7" xfId="1632"/>
    <cellStyle name="40% - 强调文字颜色 1 8 2 2 2" xfId="1633"/>
    <cellStyle name="20% - 强调文字颜色 3 4 3" xfId="1634"/>
    <cellStyle name="40% - 强调文字颜色 1 8 2 2 3" xfId="1635"/>
    <cellStyle name="适中 5 3 2 2" xfId="1636"/>
    <cellStyle name="强调文字颜色 3 9 2" xfId="1637"/>
    <cellStyle name="20% - 强调文字颜色 3 4 4" xfId="1638"/>
    <cellStyle name="强调文字颜色 4 7 2 2" xfId="1639"/>
    <cellStyle name="20% - 强调文字颜色 3 4 5" xfId="1640"/>
    <cellStyle name="强调文字颜色 4 7 2 3" xfId="1641"/>
    <cellStyle name="40% - 着色 3 3 3" xfId="1642"/>
    <cellStyle name="20% - 强调文字颜色 5 4 3 4" xfId="1643"/>
    <cellStyle name="差_（方案三）附件1-3：2017年调整预算分科目表 12" xfId="1644"/>
    <cellStyle name="20% - 着色 4 3 2 2" xfId="1645"/>
    <cellStyle name="计算 6 3 2 2" xfId="1646"/>
    <cellStyle name="20% - 强调文字颜色 3 5" xfId="1647"/>
    <cellStyle name="好_表5：天心区2017年建设资金预算 8 2" xfId="1648"/>
    <cellStyle name="40% - 强调文字颜色 1 8 2 3" xfId="1649"/>
    <cellStyle name="20% - 强调文字颜色 4 6 3 2 3" xfId="1650"/>
    <cellStyle name="链接单元格 5 5 2" xfId="1651"/>
    <cellStyle name="40% - 强调文字颜色 3 8 3 2" xfId="1652"/>
    <cellStyle name="40% - 强调文字颜色 4 5 7" xfId="1653"/>
    <cellStyle name="20% - 强调文字颜色 3 5 2" xfId="1654"/>
    <cellStyle name="好_表5：天心区2017年建设资金预算 8 2 2" xfId="1655"/>
    <cellStyle name="40% - 强调文字颜色 1 8 2 3 2" xfId="1656"/>
    <cellStyle name="60% - 强调文字颜色 1 3 2 2" xfId="1657"/>
    <cellStyle name="20% - 强调文字颜色 3 6 3" xfId="1658"/>
    <cellStyle name="20% - 强调文字颜色 3 5 2 2" xfId="1659"/>
    <cellStyle name="60% - 强调文字颜色 1 3 2 2 3" xfId="1660"/>
    <cellStyle name="20% - 强调文字颜色 3 6 3 3" xfId="1661"/>
    <cellStyle name="60% - 强调文字颜色 1 4 3 3" xfId="1662"/>
    <cellStyle name="20% - 强调文字颜色 4 7 4" xfId="1663"/>
    <cellStyle name="个性色2 4 3 2 2" xfId="1664"/>
    <cellStyle name="强调文字颜色 4 8 5 2" xfId="1665"/>
    <cellStyle name="60% - 强调文字颜色 6 5 3 3 2" xfId="1666"/>
    <cellStyle name="60%-个性色3 2 2 2" xfId="1667"/>
    <cellStyle name="20% - 强调文字颜色 3 5 2 2 3" xfId="1668"/>
    <cellStyle name="60% - 强调文字颜色 1 3 2 3" xfId="1669"/>
    <cellStyle name="20% - 强调文字颜色 3 6 4" xfId="1670"/>
    <cellStyle name="强调文字颜色 4 7 4 2" xfId="1671"/>
    <cellStyle name="20% - 强调文字颜色 3 5 2 3" xfId="1672"/>
    <cellStyle name="60% - 强调文字颜色 1 3 2 3 2" xfId="1673"/>
    <cellStyle name="20% - 强调文字颜色 3 6 4 2" xfId="1674"/>
    <cellStyle name="40% - 强调文字颜色 1 4" xfId="1675"/>
    <cellStyle name="标题 3 5 2 3" xfId="1676"/>
    <cellStyle name="40% - 强调文字颜色 4 3 2 4" xfId="1677"/>
    <cellStyle name="差_表5：天心区2017年建设资金预算 8" xfId="1678"/>
    <cellStyle name="60% - 强调文字颜色 1 4 4 2" xfId="1679"/>
    <cellStyle name="20% - 强调文字颜色 4 8 3" xfId="1680"/>
    <cellStyle name="适中 10" xfId="1681"/>
    <cellStyle name="20% - 强调文字颜色 3 5 2 3 2" xfId="1682"/>
    <cellStyle name="60% - 强调文字颜色 1 3 2 4" xfId="1683"/>
    <cellStyle name="20% - 强调文字颜色 3 6 5" xfId="1684"/>
    <cellStyle name="强调文字颜色 4 7 4 3" xfId="1685"/>
    <cellStyle name="标题 1 4 3 2 2" xfId="1686"/>
    <cellStyle name="20% - 强调文字颜色 3 5 2 4" xfId="1687"/>
    <cellStyle name="20%-个性色3 2 2 3 2" xfId="1688"/>
    <cellStyle name="20% - 强调文字颜色 3 5 3" xfId="1689"/>
    <cellStyle name="60% - 强调文字颜色 1 3 3 2" xfId="1690"/>
    <cellStyle name="20% - 强调文字颜色 3 7 3" xfId="1691"/>
    <cellStyle name="60% - 强调文字颜色 1 5 3" xfId="1692"/>
    <cellStyle name="40%-个性色2 3 4" xfId="1693"/>
    <cellStyle name="20% - 强调文字颜色 6 7 3 5" xfId="1694"/>
    <cellStyle name="40% - 强调文字颜色 3 8 3 3 2" xfId="1695"/>
    <cellStyle name="20% - 强调文字颜色 3 5 3 2" xfId="1696"/>
    <cellStyle name="20% - 强调文字颜色 3 7 3 2" xfId="1697"/>
    <cellStyle name="60% - 强调文字颜色 1 5 3 2" xfId="1698"/>
    <cellStyle name="20% - 强调文字颜色 5 7 3" xfId="1699"/>
    <cellStyle name="20% - 强调文字颜色 3 5 3 2 2" xfId="1700"/>
    <cellStyle name="汇总 4 2 4" xfId="1701"/>
    <cellStyle name="20% - 强调文字颜色 3 7 3 3" xfId="1702"/>
    <cellStyle name="60% - 强调文字颜色 1 5 3 3" xfId="1703"/>
    <cellStyle name="20% - 强调文字颜色 5 7 4" xfId="1704"/>
    <cellStyle name="好_表5：天心区2017年建设资金预算 2" xfId="1705"/>
    <cellStyle name="20% - 强调文字颜色 4 4 6 2" xfId="1706"/>
    <cellStyle name="60%-个性色3 3 2 2" xfId="1707"/>
    <cellStyle name="20% - 强调文字颜色 3 5 3 2 3" xfId="1708"/>
    <cellStyle name="20%-个性色4 2" xfId="1709"/>
    <cellStyle name="60% - 强调文字颜色 1 3 3 3" xfId="1710"/>
    <cellStyle name="20% - 强调文字颜色 3 7 4" xfId="1711"/>
    <cellStyle name="个性色2 4 2 2 2" xfId="1712"/>
    <cellStyle name="强调文字颜色 4 7 5 2" xfId="1713"/>
    <cellStyle name="20% - 强调文字颜色 3 5 3 3" xfId="1714"/>
    <cellStyle name="个性色2 4 2 2 2 2" xfId="1715"/>
    <cellStyle name="20% - 强调文字颜色 3 7 4 2" xfId="1716"/>
    <cellStyle name="好_P020170310428866449584 (2)" xfId="1717"/>
    <cellStyle name="标题 3 6 2 3" xfId="1718"/>
    <cellStyle name="40% - 强调文字颜色 4 4 2 4" xfId="1719"/>
    <cellStyle name="60% - 强调文字颜色 1 5 4 2" xfId="1720"/>
    <cellStyle name="20% - 强调文字颜色 5 8 3" xfId="1721"/>
    <cellStyle name="20%-个性色2 4 2 2 2 2" xfId="1722"/>
    <cellStyle name="强调文字颜色 2 6 4" xfId="1723"/>
    <cellStyle name="20% - 强调文字颜色 3 5 3 3 2" xfId="1724"/>
    <cellStyle name="汇总 4 3 4" xfId="1725"/>
    <cellStyle name="20% - 强调文字颜色 3 7 6" xfId="1726"/>
    <cellStyle name="20% - 强调文字颜色 6 3 2 2 3" xfId="1727"/>
    <cellStyle name="20% - 强调文字颜色 3 5 3 5" xfId="1728"/>
    <cellStyle name="20% - 强调文字颜色 3 5 4" xfId="1729"/>
    <cellStyle name="强调文字颜色 4 7 3 2" xfId="1730"/>
    <cellStyle name="60% - 强调文字颜色 1 3 4 2" xfId="1731"/>
    <cellStyle name="20% - 强调文字颜色 3 8 3" xfId="1732"/>
    <cellStyle name="40%-个性色1 4 2 3" xfId="1733"/>
    <cellStyle name="20% - 强调文字颜色 3 5 4 2" xfId="1734"/>
    <cellStyle name="好_2018资本经营预算表(天心区） 2 2 2 4" xfId="1735"/>
    <cellStyle name="强调文字颜色 4 7 3 2 2" xfId="1736"/>
    <cellStyle name="20% - 强调文字颜色 6 10" xfId="1737"/>
    <cellStyle name="60% - 强调文字颜色 1 3 4 3" xfId="1738"/>
    <cellStyle name="20% - 强调文字颜色 3 8 4" xfId="1739"/>
    <cellStyle name="个性色2 4 2 3 2" xfId="1740"/>
    <cellStyle name="强调文字颜色 4 7 6 2" xfId="1741"/>
    <cellStyle name="40%-个性色1 4 2 4" xfId="1742"/>
    <cellStyle name="20% - 强调文字颜色 3 5 4 3" xfId="1743"/>
    <cellStyle name="强调文字颜色 4 7 3 2 3" xfId="1744"/>
    <cellStyle name="60%-个性色6 4 2 3 2" xfId="1745"/>
    <cellStyle name="60% - 强调文字颜色 3 8 3 2 3" xfId="1746"/>
    <cellStyle name="20% - 强调文字颜色 4 7 2 2" xfId="1747"/>
    <cellStyle name="20% - 强调文字颜色 3 5 7" xfId="1748"/>
    <cellStyle name="强调文字颜色 4 7 3 5" xfId="1749"/>
    <cellStyle name="20% - 强调文字颜色 5 4 3 5" xfId="1750"/>
    <cellStyle name="20% - 强调文字颜色 3 6" xfId="1751"/>
    <cellStyle name="好_表5：天心区2017年建设资金预算 8 3" xfId="1752"/>
    <cellStyle name="40% - 强调文字颜色 1 8 2 4" xfId="1753"/>
    <cellStyle name="差_（四舍五入）2017年调整预算分科目表 5 3 2" xfId="1754"/>
    <cellStyle name="20% - 强调文字颜色 3 6 2" xfId="1755"/>
    <cellStyle name="40% - 强调文字颜色 4 6 7" xfId="1756"/>
    <cellStyle name="60% - 强调文字颜色 6 6 3 3 2" xfId="1757"/>
    <cellStyle name="60%-个性色4 2 2 2" xfId="1758"/>
    <cellStyle name="40%-个性色2 2" xfId="1759"/>
    <cellStyle name="20% - 强调文字颜色 3 6 2 2 3" xfId="1760"/>
    <cellStyle name="20% - 强调文字颜色 3 6 2 3" xfId="1761"/>
    <cellStyle name="20% - 强调文字颜色 3 6 2 4" xfId="1762"/>
    <cellStyle name="60% - 强调文字颜色 1 4 3 2 2" xfId="1763"/>
    <cellStyle name="20% - 强调文字颜色 4 7 3 2" xfId="1764"/>
    <cellStyle name="20% - 强调文字颜色 3 6 7" xfId="1765"/>
    <cellStyle name="20% - 强调文字颜色 6 2" xfId="1766"/>
    <cellStyle name="60% - 强调文字颜色 1 4 7" xfId="1767"/>
    <cellStyle name="链接单元格 8 2" xfId="1768"/>
    <cellStyle name="20% - 强调文字颜色 3 6 3 2 2" xfId="1769"/>
    <cellStyle name="20% - 强调文字颜色 6 3" xfId="1770"/>
    <cellStyle name="60% - 强调文字颜色 2 5 3 3" xfId="1771"/>
    <cellStyle name="解释性文本 3 2 2" xfId="1772"/>
    <cellStyle name="20% - 强调文字颜色 5 4 6 2" xfId="1773"/>
    <cellStyle name="60%-个性色4 3 2 2" xfId="1774"/>
    <cellStyle name="20% - 强调文字颜色 3 6 3 2 3" xfId="1775"/>
    <cellStyle name="20%-个性色1 4 2" xfId="1776"/>
    <cellStyle name="链接单元格 10 2" xfId="1777"/>
    <cellStyle name="链接单元格 8 3" xfId="1778"/>
    <cellStyle name="60% - 强调文字颜色 1 4 3 3 2" xfId="1779"/>
    <cellStyle name="20% - 强调文字颜色 4 7 4 2" xfId="1780"/>
    <cellStyle name="40% - 强调文字颜色 5 4 2 4" xfId="1781"/>
    <cellStyle name="输出 7 2" xfId="1782"/>
    <cellStyle name="强调文字颜色 5 3 5" xfId="1783"/>
    <cellStyle name="60%-个性色3 2 2 2 2" xfId="1784"/>
    <cellStyle name="20% - 强调文字颜色 3 7 7" xfId="1785"/>
    <cellStyle name="60% - 强调文字颜色 1 5 7" xfId="1786"/>
    <cellStyle name="链接单元格 9 2" xfId="1787"/>
    <cellStyle name="20% - 强调文字颜色 3 6 3 3 2" xfId="1788"/>
    <cellStyle name="20% - 强调文字颜色 3 6 3 4" xfId="1789"/>
    <cellStyle name="20% - 强调文字颜色 3 6 3 5" xfId="1790"/>
    <cellStyle name="标题 2 7 2 2 2" xfId="1791"/>
    <cellStyle name="差_预算科用汇总表（基本支出1123） 2 2" xfId="1792"/>
    <cellStyle name="40% - 强调文字颜色 3 5 2 3 2" xfId="1793"/>
    <cellStyle name="检查单元格 5 2 2" xfId="1794"/>
    <cellStyle name="20% - 强调文字颜色 3 6 4 3" xfId="1795"/>
    <cellStyle name="40% - 强调文字颜色 1 5" xfId="1796"/>
    <cellStyle name="40% - 强调文字颜色 4 3 2 5" xfId="1797"/>
    <cellStyle name="差_表5：天心区2017年建设资金预算 9" xfId="1798"/>
    <cellStyle name="60% - 强调文字颜色 1 3 2 5" xfId="1799"/>
    <cellStyle name="20% - 强调文字颜色 3 6 6" xfId="1800"/>
    <cellStyle name="60% - 强调文字颜色 4 4 4 2" xfId="1801"/>
    <cellStyle name="20% - 强调文字颜色 3 7" xfId="1802"/>
    <cellStyle name="好_表5：天心区2017年建设资金预算 8 4" xfId="1803"/>
    <cellStyle name="20% - 强调文字颜色 3 8 2 3 2" xfId="1804"/>
    <cellStyle name="40% - 强调文字颜色 3 8 5" xfId="1805"/>
    <cellStyle name="60% - 强调文字颜色 3 7 3 2 3" xfId="1806"/>
    <cellStyle name="20% - 强调文字颜色 3 7 2 2" xfId="1807"/>
    <cellStyle name="20% - 强调文字颜色 3 7 2 2 2" xfId="1808"/>
    <cellStyle name="60% - 强调文字颜色 6 7 3 3 2" xfId="1809"/>
    <cellStyle name="60%-个性色5 2 2 2" xfId="1810"/>
    <cellStyle name="20% - 强调文字颜色 3 7 2 2 3" xfId="1811"/>
    <cellStyle name="20% - 强调文字颜色 3 7 2 3" xfId="1812"/>
    <cellStyle name="20% - 强调文字颜色 3 7 2 3 2" xfId="1813"/>
    <cellStyle name="60%-个性色4 3 4" xfId="1814"/>
    <cellStyle name="20%-个性色1 6" xfId="1815"/>
    <cellStyle name="强调文字颜色 1 7 2 3" xfId="1816"/>
    <cellStyle name="20% - 强调文字颜色 3 7 2 4" xfId="1817"/>
    <cellStyle name="20% - 强调文字颜色 3 7 3 4" xfId="1818"/>
    <cellStyle name="40% - 强调文字颜色 6 3 5 2" xfId="1819"/>
    <cellStyle name="好_2018资本经营预算表(天心区）_2018预算附表1 4 2 3 3" xfId="1820"/>
    <cellStyle name="20% - 强调文字颜色 3 7 3 5" xfId="1821"/>
    <cellStyle name="差 10" xfId="1822"/>
    <cellStyle name="标题 2 7 3 2 2" xfId="1823"/>
    <cellStyle name="40% - 强调文字颜色 3 5 3 3 2" xfId="1824"/>
    <cellStyle name="检查单元格 6 2 2" xfId="1825"/>
    <cellStyle name="20% - 强调文字颜色 3 7 4 3" xfId="1826"/>
    <cellStyle name="20% - 强调文字颜色 3 7 5 3" xfId="1827"/>
    <cellStyle name="标题 3 6 3 4" xfId="1828"/>
    <cellStyle name="40%-个性色3 4 2 3 2" xfId="1829"/>
    <cellStyle name="40% - 强调文字颜色 4 4 3 5" xfId="1830"/>
    <cellStyle name="20% - 强调文字颜色 3 8 2 4" xfId="1831"/>
    <cellStyle name="20% - 强调文字颜色 3 8 3 2" xfId="1832"/>
    <cellStyle name="20% - 强调文字颜色 3 8 3 3" xfId="1833"/>
    <cellStyle name="20% - 强调文字颜色 3 8 3 4" xfId="1834"/>
    <cellStyle name="40% - 强调文字颜色 6 4 5 2" xfId="1835"/>
    <cellStyle name="20% - 强调文字颜色 3 8 3 5" xfId="1836"/>
    <cellStyle name="60% - 强调文字颜色 4 6 3" xfId="1837"/>
    <cellStyle name="40%-个性色5 4 4" xfId="1838"/>
    <cellStyle name="20% - 强调文字颜色 6 10 2" xfId="1839"/>
    <cellStyle name="好 7 6" xfId="1840"/>
    <cellStyle name="20% - 强调文字颜色 3 8 4 2" xfId="1841"/>
    <cellStyle name="标题 3 7 2 3" xfId="1842"/>
    <cellStyle name="40% - 强调文字颜色 4 5 2 4" xfId="1843"/>
    <cellStyle name="20% - 强调文字颜色 3 8 4 3" xfId="1844"/>
    <cellStyle name="20% - 强调文字颜色 6 11" xfId="1845"/>
    <cellStyle name="20%-个性色6 4 2 2" xfId="1846"/>
    <cellStyle name="40% - 强调文字颜色 5 4 3 2" xfId="1847"/>
    <cellStyle name="强调文字颜色 5 4 3" xfId="1848"/>
    <cellStyle name="20% - 强调文字颜色 3 8 5" xfId="1849"/>
    <cellStyle name="解释性文本 8 2 2 2" xfId="1850"/>
    <cellStyle name="20% - 强调文字颜色 3 8 5 2" xfId="1851"/>
    <cellStyle name="输出 3 2 5" xfId="1852"/>
    <cellStyle name="标题 3 7 3 3" xfId="1853"/>
    <cellStyle name="40% - 强调文字颜色 4 5 3 4" xfId="1854"/>
    <cellStyle name="20% - 强调文字颜色 3 8 5 3" xfId="1855"/>
    <cellStyle name="标题 3 7 3 4" xfId="1856"/>
    <cellStyle name="60% - 强调文字颜色 2 6 2 3 2" xfId="1857"/>
    <cellStyle name="40% - 强调文字颜色 4 5 3 5" xfId="1858"/>
    <cellStyle name="20% - 强调文字颜色 3 8 6" xfId="1859"/>
    <cellStyle name="20% - 强调文字颜色 3 8 6 2" xfId="1860"/>
    <cellStyle name="标题 1 10 2" xfId="1861"/>
    <cellStyle name="60% - 强调文字颜色 1 8 2 3" xfId="1862"/>
    <cellStyle name="20% - 强调文字颜色 4 7 5 2" xfId="1863"/>
    <cellStyle name="20%-个性色6 4 2 4" xfId="1864"/>
    <cellStyle name="40% - 强调文字颜色 5 4 3 4" xfId="1865"/>
    <cellStyle name="输出 8 2" xfId="1866"/>
    <cellStyle name="强调文字颜色 5 4 5" xfId="1867"/>
    <cellStyle name="60%-个性色3 2 2 3 2" xfId="1868"/>
    <cellStyle name="20% - 强调文字颜色 3 8 7" xfId="1869"/>
    <cellStyle name="40% - 强调文字颜色 5 5 2 2 2" xfId="1870"/>
    <cellStyle name="差_（四舍五入）2017年调整预算分科目表 2 2 3 2 2" xfId="1871"/>
    <cellStyle name="强调文字颜色 6 3 3 2" xfId="1872"/>
    <cellStyle name="20% - 强调文字颜色 3 9 5" xfId="1873"/>
    <cellStyle name="警告文本 7 2 2" xfId="1874"/>
    <cellStyle name="40%-个性色3 3 2 2" xfId="1875"/>
    <cellStyle name="20% - 强调文字颜色 6 8 3 3 2" xfId="1876"/>
    <cellStyle name="20% - 强调文字颜色 4 2" xfId="1877"/>
    <cellStyle name="20% - 强调文字颜色 4 2 3" xfId="1878"/>
    <cellStyle name="个性色3 4 2 2 2 2" xfId="1879"/>
    <cellStyle name="40%-个性色3 3 2 3" xfId="1880"/>
    <cellStyle name="20% - 强调文字颜色 4 4 3 2 2" xfId="1881"/>
    <cellStyle name="强调文字颜色 5 9 3 2" xfId="1882"/>
    <cellStyle name="20% - 强调文字颜色 5 4 4 2" xfId="1883"/>
    <cellStyle name="20% - 强调文字颜色 4 3" xfId="1884"/>
    <cellStyle name="20% - 强调文字颜色 4 3 4" xfId="1885"/>
    <cellStyle name="20% - 强调文字颜色 4 3 2 2" xfId="1886"/>
    <cellStyle name="强调文字颜色 4 8 3" xfId="1887"/>
    <cellStyle name="40%-个性色2 2 2 3" xfId="1888"/>
    <cellStyle name="20% - 强调文字颜色 4 5 4" xfId="1889"/>
    <cellStyle name="20% - 强调文字颜色 4 3 2 2 2" xfId="1890"/>
    <cellStyle name="强调文字颜色 4 8 3 2" xfId="1891"/>
    <cellStyle name="20% - 强调文字颜色 4 3 4 2" xfId="1892"/>
    <cellStyle name="40%-个性色2 2 2 4" xfId="1893"/>
    <cellStyle name="20% - 强调文字颜色 4 5 5" xfId="1894"/>
    <cellStyle name="20% - 强调文字颜色 4 3 2 2 3" xfId="1895"/>
    <cellStyle name="强调文字颜色 4 8 3 3" xfId="1896"/>
    <cellStyle name="20% - 强调文字颜色 4 3 4 3" xfId="1897"/>
    <cellStyle name="好_（方案三）附件1-3：2017年调整预算分科目表 2 2 2 2 2" xfId="1898"/>
    <cellStyle name="20% - 强调文字颜色 4 3 5" xfId="1899"/>
    <cellStyle name="20% - 强调文字颜色 4 3 2 3" xfId="1900"/>
    <cellStyle name="强调文字颜色 4 8 4" xfId="1901"/>
    <cellStyle name="60% - 强调文字颜色 1 4 2 3" xfId="1902"/>
    <cellStyle name="20% - 强调文字颜色 4 6 4" xfId="1903"/>
    <cellStyle name="20% - 强调文字颜色 4 3 2 3 2" xfId="1904"/>
    <cellStyle name="强调文字颜色 4 8 4 2" xfId="1905"/>
    <cellStyle name="20% - 强调文字颜色 4 3 5 2" xfId="1906"/>
    <cellStyle name="20% - 强调文字颜色 4 3 6" xfId="1907"/>
    <cellStyle name="20% - 强调文字颜色 4 3 2 4" xfId="1908"/>
    <cellStyle name="个性色2 4 3 2" xfId="1909"/>
    <cellStyle name="强调文字颜色 4 8 5" xfId="1910"/>
    <cellStyle name="20% - 强调文字颜色 4 3 3" xfId="1911"/>
    <cellStyle name="20% - 强调文字颜色 4 4 5" xfId="1912"/>
    <cellStyle name="强调文字颜色 4 8 2 3" xfId="1913"/>
    <cellStyle name="20% - 强调文字颜色 4 3 3 3" xfId="1914"/>
    <cellStyle name="强调文字颜色 4 9 4" xfId="1915"/>
    <cellStyle name="40% - 着色 3 4 2" xfId="1916"/>
    <cellStyle name="20% - 强调文字颜色 5 4 4 3" xfId="1917"/>
    <cellStyle name="好_（方案三）附件1-3：2017年调整预算分科目表 2 3 3 2 2" xfId="1918"/>
    <cellStyle name="20% - 强调文字颜色 4 4 3 2 3" xfId="1919"/>
    <cellStyle name="20% - 强调文字颜色 4 4" xfId="1920"/>
    <cellStyle name="40% - 强调文字颜色 1 8 3 2" xfId="1921"/>
    <cellStyle name="好_（四舍五入）2017年调整预算分科目表 2 4 2 2" xfId="1922"/>
    <cellStyle name="40%-个性色3 2 2 3" xfId="1923"/>
    <cellStyle name="20% - 强调文字颜色 4 4 2 2 2" xfId="1924"/>
    <cellStyle name="强调文字颜色 5 8 3 2" xfId="1925"/>
    <cellStyle name="20% - 强调文字颜色 5 3 4 2" xfId="1926"/>
    <cellStyle name="40%-个性色3 2 2 4" xfId="1927"/>
    <cellStyle name="20% - 强调文字颜色 4 4 2 2 3" xfId="1928"/>
    <cellStyle name="强调文字颜色 5 8 3 3" xfId="1929"/>
    <cellStyle name="40% - 着色 2 4 2" xfId="1930"/>
    <cellStyle name="20% - 强调文字颜色 5 3 4 3" xfId="1931"/>
    <cellStyle name="好_（方案三）附件1-3：2017年调整预算分科目表 2 3 2 2 2" xfId="1932"/>
    <cellStyle name="40% - 强调文字颜色 1 7 3 2" xfId="1933"/>
    <cellStyle name="好_（四舍五入）2017年调整预算分科目表 2 3 2 2" xfId="1934"/>
    <cellStyle name="60% - 强调文字颜色 2 4 2 3" xfId="1935"/>
    <cellStyle name="20% - 强调文字颜色 4 4 2 3 2" xfId="1936"/>
    <cellStyle name="强调文字颜色 5 8 4 2" xfId="1937"/>
    <cellStyle name="20% - 强调文字颜色 5 3 5 2" xfId="1938"/>
    <cellStyle name="20% - 强调文字颜色 5 4 5" xfId="1939"/>
    <cellStyle name="强调文字颜色 4 9 2 3" xfId="1940"/>
    <cellStyle name="20% - 强调文字颜色 4 4 3 3" xfId="1941"/>
    <cellStyle name="强调文字颜色 5 9 4" xfId="1942"/>
    <cellStyle name="20% - 强调文字颜色 5 3" xfId="1943"/>
    <cellStyle name="60% - 强调文字颜色 2 5 2 3" xfId="1944"/>
    <cellStyle name="20% - 强调文字颜色 4 4 3 3 2" xfId="1945"/>
    <cellStyle name="20% - 强调文字颜色 5 4 5 2" xfId="1946"/>
    <cellStyle name="20% - 强调文字颜色 5 4 6" xfId="1947"/>
    <cellStyle name="20% - 着色 3 3 2 2" xfId="1948"/>
    <cellStyle name="计算 5 3 2 2" xfId="1949"/>
    <cellStyle name="解释性文本 3 2" xfId="1950"/>
    <cellStyle name="20% - 强调文字颜色 4 4 3 4" xfId="1951"/>
    <cellStyle name="强调文字颜色 5 9 5" xfId="1952"/>
    <cellStyle name="20% - 强调文字颜色 5 4 7" xfId="1953"/>
    <cellStyle name="个性色5 3 2 2 2" xfId="1954"/>
    <cellStyle name="计算 5 3 2 3" xfId="1955"/>
    <cellStyle name="20% - 强调文字颜色 4 4 3 5" xfId="1956"/>
    <cellStyle name="解释性文本 3 3" xfId="1957"/>
    <cellStyle name="40%-个性色2 3 2 3" xfId="1958"/>
    <cellStyle name="20% - 强调文字颜色 5 5 4" xfId="1959"/>
    <cellStyle name="强调文字颜色 4 9 3 2" xfId="1960"/>
    <cellStyle name="20% - 强调文字颜色 4 4 4 2" xfId="1961"/>
    <cellStyle name="强调文字颜色 4 8 2 2 2" xfId="1962"/>
    <cellStyle name="20% - 强调文字颜色 5 5 5" xfId="1963"/>
    <cellStyle name="20% - 强调文字颜色 4 4 4 3" xfId="1964"/>
    <cellStyle name="好_（方案三）附件1-3：2017年调整预算分科目表 2 2 3 2 2" xfId="1965"/>
    <cellStyle name="强调文字颜色 4 8 2 2 3" xfId="1966"/>
    <cellStyle name="60% - 强调文字颜色 1 5 2 3" xfId="1967"/>
    <cellStyle name="20% - 强调文字颜色 5 6 4" xfId="1968"/>
    <cellStyle name="20% - 强调文字颜色 4 4 5 2" xfId="1969"/>
    <cellStyle name="强调文字颜色 4 8 2 3 2" xfId="1970"/>
    <cellStyle name="60% - 强调文字颜色 1 5 2 4" xfId="1971"/>
    <cellStyle name="20% - 强调文字颜色 5 6 5" xfId="1972"/>
    <cellStyle name="20% - 强调文字颜色 4 4 5 3" xfId="1973"/>
    <cellStyle name="差_部门经济分类 2" xfId="1974"/>
    <cellStyle name="好_（方案三）附件1-3：2017年调整预算分科目表 2 2 3 3 2" xfId="1975"/>
    <cellStyle name="强调文字颜色 2 4 2 2 2" xfId="1976"/>
    <cellStyle name="20% - 强调文字颜色 4 5" xfId="1977"/>
    <cellStyle name="好_表5：天心区2017年建设资金预算 9 2" xfId="1978"/>
    <cellStyle name="40% - 强调文字颜色 1 8 3 3" xfId="1979"/>
    <cellStyle name="40% - 强调文字颜色 5 5 7" xfId="1980"/>
    <cellStyle name="20% - 强调文字颜色 4 5 2" xfId="1981"/>
    <cellStyle name="好_表5：天心区2017年建设资金预算 9 2 2" xfId="1982"/>
    <cellStyle name="40% - 强调文字颜色 1 8 3 3 2" xfId="1983"/>
    <cellStyle name="40%-个性色4 2 2 3" xfId="1984"/>
    <cellStyle name="20% - 强调文字颜色 4 5 2 2 2" xfId="1985"/>
    <cellStyle name="强调文字颜色 6 8 3 2" xfId="1986"/>
    <cellStyle name="20% - 强调文字颜色 6 3 4 2" xfId="1987"/>
    <cellStyle name="40%-个性色4 2 2 4" xfId="1988"/>
    <cellStyle name="20% - 强调文字颜色 4 5 2 2 3" xfId="1989"/>
    <cellStyle name="强调文字颜色 6 8 3 3" xfId="1990"/>
    <cellStyle name="20% - 强调文字颜色 6 3 4 3" xfId="1991"/>
    <cellStyle name="好_（方案三）附件1-3：2017年调整预算分科目表 2 4 2 2 2" xfId="1992"/>
    <cellStyle name="40% - 强调文字颜色 2 7 3 2" xfId="1993"/>
    <cellStyle name="好_（四舍五入）2017年调整预算分科目表 3 3 2 2" xfId="1994"/>
    <cellStyle name="60% - 强调文字颜色 3 4 2 3" xfId="1995"/>
    <cellStyle name="20% - 强调文字颜色 4 5 2 3 2" xfId="1996"/>
    <cellStyle name="强调文字颜色 6 8 4 2" xfId="1997"/>
    <cellStyle name="20% - 强调文字颜色 6 3 5 2" xfId="1998"/>
    <cellStyle name="链接单元格 2" xfId="1999"/>
    <cellStyle name="标题 1 5 3 2 2" xfId="2000"/>
    <cellStyle name="20% - 强调文字颜色 6 3 6" xfId="2001"/>
    <cellStyle name="20% - 强调文字颜色 4 5 2 4" xfId="2002"/>
    <cellStyle name="强调文字颜色 6 8 5" xfId="2003"/>
    <cellStyle name="60%-个性色4 2 2 2 2 2" xfId="2004"/>
    <cellStyle name="40%-个性色2 2 2 2" xfId="2005"/>
    <cellStyle name="20% - 强调文字颜色 6 7 2 3 2" xfId="2006"/>
    <cellStyle name="20% - 强调文字颜色 4 5 3" xfId="2007"/>
    <cellStyle name="40%-个性色2 2 2 2 3" xfId="2008"/>
    <cellStyle name="20% - 强调文字颜色 4 5 3 3" xfId="2009"/>
    <cellStyle name="强调文字颜色 6 9 4" xfId="2010"/>
    <cellStyle name="20% - 强调文字颜色 6 4 5" xfId="2011"/>
    <cellStyle name="60% - 强调文字颜色 3 5 2 3" xfId="2012"/>
    <cellStyle name="20% - 强调文字颜色 4 5 3 3 2" xfId="2013"/>
    <cellStyle name="20% - 强调文字颜色 6 4 5 2" xfId="2014"/>
    <cellStyle name="20% - 强调文字颜色 6 4 6" xfId="2015"/>
    <cellStyle name="20% - 强调文字颜色 4 5 3 4" xfId="2016"/>
    <cellStyle name="强调文字颜色 6 9 5" xfId="2017"/>
    <cellStyle name="60% - 强调文字颜色 6 7 4 3" xfId="2018"/>
    <cellStyle name="60%-个性色5 3 2" xfId="2019"/>
    <cellStyle name="40% - 强调文字颜色 1 5 3 2 3" xfId="2020"/>
    <cellStyle name="差_（方案三）附件1-3：2017年调整预算分科目表 7" xfId="2021"/>
    <cellStyle name="20% - 强调文字颜色 6 4 2 2 2" xfId="2022"/>
    <cellStyle name="40%-个性色2 4 2 4" xfId="2023"/>
    <cellStyle name="20% - 强调文字颜色 6 5 5" xfId="2024"/>
    <cellStyle name="强调文字颜色 4 8 3 2 3" xfId="2025"/>
    <cellStyle name="20% - 强调文字颜色 4 5 4 3" xfId="2026"/>
    <cellStyle name="好_（方案三）附件1-3：2017年调整预算分科目表 2 2 4 2 2" xfId="2027"/>
    <cellStyle name="适中 3 7" xfId="2028"/>
    <cellStyle name="20% - 强调文字颜色 5 6 2 2 2" xfId="2029"/>
    <cellStyle name="强调文字颜色 3 4 6" xfId="2030"/>
    <cellStyle name="60% - 强调文字颜色 1 6 2 4" xfId="2031"/>
    <cellStyle name="20% - 强调文字颜色 6 6 5" xfId="2032"/>
    <cellStyle name="适中 4 7" xfId="2033"/>
    <cellStyle name="20% - 强调文字颜色 4 5 5 3" xfId="2034"/>
    <cellStyle name="强调文字颜色 2 4 3 2 2" xfId="2035"/>
    <cellStyle name="60% - 强调文字颜色 1 6 3 3" xfId="2036"/>
    <cellStyle name="20% - 强调文字颜色 6 7 4" xfId="2037"/>
    <cellStyle name="适中 5 6" xfId="2038"/>
    <cellStyle name="20% - 强调文字颜色 4 5 6 2" xfId="2039"/>
    <cellStyle name="20% - 强调文字颜色 4 8 2 2" xfId="2040"/>
    <cellStyle name="20% - 强调文字颜色 4 5 7" xfId="2041"/>
    <cellStyle name="强调文字颜色 4 8 3 5" xfId="2042"/>
    <cellStyle name="20% - 强调文字颜色 5 9 2 2" xfId="2043"/>
    <cellStyle name="40% - 强调文字颜色 3 9 4" xfId="2044"/>
    <cellStyle name="差_（四舍五入）2017年调整预算分科目表 5 4 2" xfId="2045"/>
    <cellStyle name="40% - 强调文字颜色 1 8 3 4" xfId="2046"/>
    <cellStyle name="20% - 强调文字颜色 4 6" xfId="2047"/>
    <cellStyle name="好_表5：天心区2017年建设资金预算 9 3" xfId="2048"/>
    <cellStyle name="40% - 强调文字颜色 5 6 7" xfId="2049"/>
    <cellStyle name="20% - 强调文字颜色 4 6 2" xfId="2050"/>
    <cellStyle name="好_表5：天心区2017年建设资金预算 5 5" xfId="2051"/>
    <cellStyle name="20% - 强调文字颜色 4 6 2 2 2" xfId="2052"/>
    <cellStyle name="40%-个性色5 2 2 3" xfId="2053"/>
    <cellStyle name="20% - 强调文字颜色 4 6 2 3" xfId="2054"/>
    <cellStyle name="20% - 强调文字颜色 4 6 2 4" xfId="2055"/>
    <cellStyle name="20% - 强调文字颜色 4 6 3" xfId="2056"/>
    <cellStyle name="40%-个性色2 2 3 2" xfId="2057"/>
    <cellStyle name="60% - 强调文字颜色 1 4 2 2" xfId="2058"/>
    <cellStyle name="差 4 3 5" xfId="2059"/>
    <cellStyle name="40%-个性色5 3 2 3" xfId="2060"/>
    <cellStyle name="20% - 强调文字颜色 4 6 3 2 2" xfId="2061"/>
    <cellStyle name="20% - 强调文字颜色 4 6 3 3" xfId="2062"/>
    <cellStyle name="60% - 强调文字颜色 1 4 2 2 3" xfId="2063"/>
    <cellStyle name="20% - 强调文字颜色 6 4 3 2 2" xfId="2064"/>
    <cellStyle name="60% - 强调文字颜色 6 8 4 3" xfId="2065"/>
    <cellStyle name="60%-个性色6 3 2" xfId="2066"/>
    <cellStyle name="20% - 强调文字颜色 4 6 3 4" xfId="2067"/>
    <cellStyle name="强调文字颜色 4 3 6" xfId="2068"/>
    <cellStyle name="40% - 强调文字颜色 5 3 2 5" xfId="2069"/>
    <cellStyle name="20% - 强调文字颜色 4 6 4 3" xfId="2070"/>
    <cellStyle name="强调文字颜色 4 8 4 3" xfId="2071"/>
    <cellStyle name="20% - 强调文字颜色 4 6 5" xfId="2072"/>
    <cellStyle name="60% - 强调文字颜色 1 4 2 4" xfId="2073"/>
    <cellStyle name="20% - 强调文字颜色 4 6 5 3" xfId="2074"/>
    <cellStyle name="60% - 强调文字颜色 1 7 2 4" xfId="2075"/>
    <cellStyle name="强调文字颜色 4 4 6" xfId="2076"/>
    <cellStyle name="20% - 强调文字颜色 5 6 3 2 2" xfId="2077"/>
    <cellStyle name="20% - 强调文字颜色 4 6 6" xfId="2078"/>
    <cellStyle name="20% - 强调文字颜色 4 6 6 2" xfId="2079"/>
    <cellStyle name="60% - 强调文字颜色 1 7 3 3" xfId="2080"/>
    <cellStyle name="适中 10 2" xfId="2081"/>
    <cellStyle name="20% - 强调文字颜色 4 8 3 2" xfId="2082"/>
    <cellStyle name="20% - 强调文字颜色 4 6 7" xfId="2083"/>
    <cellStyle name="40% - 强调文字颜色 3 9 5" xfId="2084"/>
    <cellStyle name="20% - 强调文字颜色 5 9 2 3" xfId="2085"/>
    <cellStyle name="差_（四舍五入）2017年调整预算分科目表 5 4 3" xfId="2086"/>
    <cellStyle name="40% - 强调文字颜色 1 8 3 5" xfId="2087"/>
    <cellStyle name="好_表5：天心区2017年建设资金预算 9 4" xfId="2088"/>
    <cellStyle name="20% - 强调文字颜色 4 7" xfId="2089"/>
    <cellStyle name="60% - 强调文字颜色 4 4 5 2" xfId="2090"/>
    <cellStyle name="20% - 强调文字颜色 4 7 2" xfId="2091"/>
    <cellStyle name="40% - 强调文字颜色 5 7 7" xfId="2092"/>
    <cellStyle name="60%-个性色6 4 2 3" xfId="2093"/>
    <cellStyle name="20% - 强调文字颜色 4 7 2 2 2" xfId="2094"/>
    <cellStyle name="40%-个性色6 2 2 3" xfId="2095"/>
    <cellStyle name="60% - 强调文字颜色 1 9 3" xfId="2096"/>
    <cellStyle name="强调文字颜色 1 5 3 2 3" xfId="2097"/>
    <cellStyle name="好_（四舍五入）2017年调整预算分科目表 5 3 2 2" xfId="2098"/>
    <cellStyle name="差_表5：天心区2017年建设资金预算 4 5 2" xfId="2099"/>
    <cellStyle name="40% - 强调文字颜色 4 7 3 2" xfId="2100"/>
    <cellStyle name="标题 4 7 5" xfId="2101"/>
    <cellStyle name="60%-个性色2 4 3 3" xfId="2102"/>
    <cellStyle name="20% - 强调文字颜色 4 7 2 2 3" xfId="2103"/>
    <cellStyle name="40%-个性色6 2 2 4" xfId="2104"/>
    <cellStyle name="60% - 强调文字颜色 1 9 4" xfId="2105"/>
    <cellStyle name="20% - 强调文字颜色 4 7 2 3" xfId="2106"/>
    <cellStyle name="20% - 强调文字颜色 4 7 2 3 2" xfId="2107"/>
    <cellStyle name="60% - 强调文字颜色 5 4 2 3" xfId="2108"/>
    <cellStyle name="20% - 强调文字颜色 4 7 2 4" xfId="2109"/>
    <cellStyle name="20% - 强调文字颜色 4 7 3 2 2" xfId="2110"/>
    <cellStyle name="40%-个性色6 3 2 3" xfId="2111"/>
    <cellStyle name="60% - 强调文字颜色 2 9 3" xfId="2112"/>
    <cellStyle name="差_表5：天心区2017年建设资金预算 5 5 2" xfId="2113"/>
    <cellStyle name="40% - 强调文字颜色 4 8 3 2" xfId="2114"/>
    <cellStyle name="20% - 强调文字颜色 4 7 3 2 3" xfId="2115"/>
    <cellStyle name="60% - 强调文字颜色 2 9 4" xfId="2116"/>
    <cellStyle name="40% - 强调文字颜色 6 3 2 2 2" xfId="2117"/>
    <cellStyle name="20% - 强调文字颜色 4 7 3 3" xfId="2118"/>
    <cellStyle name="60% - 强调文字颜色 1 4 3 2 3" xfId="2119"/>
    <cellStyle name="20% - 强调文字颜色 4 7 3 3 2" xfId="2120"/>
    <cellStyle name="60% - 强调文字颜色 5 5 2 3" xfId="2121"/>
    <cellStyle name="20% - 强调文字颜色 4 7 3 4" xfId="2122"/>
    <cellStyle name="40% - 强调文字颜色 6 3 2 2 3" xfId="2123"/>
    <cellStyle name="20% - 强调文字颜色 4 7 4 3" xfId="2124"/>
    <cellStyle name="40% - 强调文字颜色 6 3 2 3 2" xfId="2125"/>
    <cellStyle name="强调文字颜色 4 8 5 3" xfId="2126"/>
    <cellStyle name="20% - 强调文字颜色 4 7 5" xfId="2127"/>
    <cellStyle name="60% - 强调文字颜色 1 4 3 4" xfId="2128"/>
    <cellStyle name="好_（方案三）附件1-3：2017年调整预算分科目表 2 2 2 4 2" xfId="2129"/>
    <cellStyle name="标题 1 10" xfId="2130"/>
    <cellStyle name="强调文字颜色 5 4 6" xfId="2131"/>
    <cellStyle name="输出 8 3" xfId="2132"/>
    <cellStyle name="40% - 强调文字颜色 5 4 3 5" xfId="2133"/>
    <cellStyle name="20% - 强调文字颜色 4 7 5 3" xfId="2134"/>
    <cellStyle name="60% - 强调文字颜色 1 8 2 4" xfId="2135"/>
    <cellStyle name="20% - 强调文字颜色 4 7 6" xfId="2136"/>
    <cellStyle name="60% - 强调文字颜色 1 4 3 5" xfId="2137"/>
    <cellStyle name="好_（方案三）附件1-3：2017年调整预算分科目表 6 2 3 2" xfId="2138"/>
    <cellStyle name="标题 1 11" xfId="2139"/>
    <cellStyle name="好_（方案三）附件1-3：2017年调整预算分科目表 2 2 2 4 3" xfId="2140"/>
    <cellStyle name="20% - 强调文字颜色 4 7 6 2" xfId="2141"/>
    <cellStyle name="60% - 强调文字颜色 1 8 3 3" xfId="2142"/>
    <cellStyle name="强调文字颜色 6 3 5" xfId="2143"/>
    <cellStyle name="差_（四舍五入）2017年调整预算分科目表 2 2 3 4" xfId="2144"/>
    <cellStyle name="40% - 强调文字颜色 5 5 2 4" xfId="2145"/>
    <cellStyle name="20% - 强调文字颜色 4 8 4 2" xfId="2146"/>
    <cellStyle name="20% - 强调文字颜色 4 7 7" xfId="2147"/>
    <cellStyle name="20% - 强调文字颜色 6 8 4" xfId="2148"/>
    <cellStyle name="60% - 强调文字颜色 1 6 4 3" xfId="2149"/>
    <cellStyle name="20% - 强调文字颜色 4 8 2 2 2" xfId="2150"/>
    <cellStyle name="标题 3 10" xfId="2151"/>
    <cellStyle name="20% - 强调文字颜色 6 8 5" xfId="2152"/>
    <cellStyle name="20% - 强调文字颜色 4 8 2 2 3" xfId="2153"/>
    <cellStyle name="标题 3 11" xfId="2154"/>
    <cellStyle name="20% - 强调文字颜色 4 8 2 3" xfId="2155"/>
    <cellStyle name="20% - 强调文字颜色 6 9 4" xfId="2156"/>
    <cellStyle name="60% - 强调文字颜色 1 6 5 3" xfId="2157"/>
    <cellStyle name="20% - 强调文字颜色 4 8 2 3 2" xfId="2158"/>
    <cellStyle name="60% - 强调文字颜色 6 4 2 3" xfId="2159"/>
    <cellStyle name="20% - 强调文字颜色 4 8 2 4" xfId="2160"/>
    <cellStyle name="60%-个性色2 2" xfId="2161"/>
    <cellStyle name="20% - 强调文字颜色 4 8 3 2 2" xfId="2162"/>
    <cellStyle name="20% - 强调文字颜色 4 8 3 2 3" xfId="2163"/>
    <cellStyle name="20% - 强调文字颜色 4 8 3 3" xfId="2164"/>
    <cellStyle name="20% - 强调文字颜色 4 8 3 3 2" xfId="2165"/>
    <cellStyle name="60% - 强调文字颜色 6 5 2 3" xfId="2166"/>
    <cellStyle name="20% - 强调文字颜色 4 8 3 4" xfId="2167"/>
    <cellStyle name="60%-个性色3 2" xfId="2168"/>
    <cellStyle name="适中 11" xfId="2169"/>
    <cellStyle name="强调文字颜色 4 8 6 2" xfId="2170"/>
    <cellStyle name="20% - 强调文字颜色 4 8 4" xfId="2171"/>
    <cellStyle name="60% - 强调文字颜色 1 4 4 3" xfId="2172"/>
    <cellStyle name="20% - 强调文字颜色 4 8 4 3" xfId="2173"/>
    <cellStyle name="解释性文本 8 3 2 2" xfId="2174"/>
    <cellStyle name="20% - 强调文字颜色 4 8 5" xfId="2175"/>
    <cellStyle name="强调文字颜色 6 4 3 2" xfId="2176"/>
    <cellStyle name="40% - 强调文字颜色 5 5 3 2 2" xfId="2177"/>
    <cellStyle name="20% - 强调文字颜色 4 8 7" xfId="2178"/>
    <cellStyle name="强调文字颜色 6 4 5" xfId="2179"/>
    <cellStyle name="40% - 强调文字颜色 5 5 3 4" xfId="2180"/>
    <cellStyle name="20% - 强调文字颜色 4 8 5 2" xfId="2181"/>
    <cellStyle name="40%-个性色6 2 2 2 3" xfId="2182"/>
    <cellStyle name="60% - 强调文字颜色 1 9 2 3" xfId="2183"/>
    <cellStyle name="强调文字颜色 6 4 6" xfId="2184"/>
    <cellStyle name="40% - 强调文字颜色 5 5 3 5" xfId="2185"/>
    <cellStyle name="标题 4 7 3 4" xfId="2186"/>
    <cellStyle name="60% - 强调文字颜色 2 7 2 3 2" xfId="2187"/>
    <cellStyle name="20% - 强调文字颜色 4 8 5 3" xfId="2188"/>
    <cellStyle name="20% - 强调文字颜色 4 8 6" xfId="2189"/>
    <cellStyle name="20% - 强调文字颜色 4 8 6 2" xfId="2190"/>
    <cellStyle name="20% - 强调文字颜色 5 5 7" xfId="2191"/>
    <cellStyle name="强调文字颜色 1 7 3 2" xfId="2192"/>
    <cellStyle name="40% - 强调文字颜色 4 10 2" xfId="2193"/>
    <cellStyle name="20%-个性色2 5" xfId="2194"/>
    <cellStyle name="60%-个性色4 4 3" xfId="2195"/>
    <cellStyle name="20% - 强调文字颜色 4 9 2 2" xfId="2196"/>
    <cellStyle name="强调文字颜色 1 7 3 3" xfId="2197"/>
    <cellStyle name="好_（四舍五入）2017年调整预算分科目表 2 2" xfId="2198"/>
    <cellStyle name="20%-个性色2 6" xfId="2199"/>
    <cellStyle name="60%-个性色4 4 4" xfId="2200"/>
    <cellStyle name="20% - 强调文字颜色 4 9 2 3" xfId="2201"/>
    <cellStyle name="警告文本 8 2 2" xfId="2202"/>
    <cellStyle name="20% - 强调文字颜色 4 9 5" xfId="2203"/>
    <cellStyle name="20% - 强调文字颜色 5 2" xfId="2204"/>
    <cellStyle name="40% - 强调文字颜色 2 7" xfId="2205"/>
    <cellStyle name="20% - 强调文字颜色 5 2 2 2" xfId="2206"/>
    <cellStyle name="20% - 强调文字颜色 5 2 3" xfId="2207"/>
    <cellStyle name="20% - 强调文字颜色 5 3 2 2" xfId="2208"/>
    <cellStyle name="个性色4 4 3 2" xfId="2209"/>
    <cellStyle name="20% - 强调文字颜色 6 3 2 4" xfId="2210"/>
    <cellStyle name="好_（方案三）附件1-3：2017年调整预算分科目表 5 4 2" xfId="2211"/>
    <cellStyle name="20% - 强调文字颜色 5 3 2 2 3" xfId="2212"/>
    <cellStyle name="20% - 强调文字颜色 5 3 2 3" xfId="2213"/>
    <cellStyle name="40% - 着色 2 2 2" xfId="2214"/>
    <cellStyle name="个性色6 5 2" xfId="2215"/>
    <cellStyle name="40% - 强调文字颜色 2 7 2 2" xfId="2216"/>
    <cellStyle name="20% - 强调文字颜色 6 3 3 3" xfId="2217"/>
    <cellStyle name="20% - 强调文字颜色 5 3 2 3 2" xfId="2218"/>
    <cellStyle name="个性色3 4 3 2" xfId="2219"/>
    <cellStyle name="20% - 强调文字颜色 5 3 2 4" xfId="2220"/>
    <cellStyle name="差_（方案三）附件1-3：2017年调整预算分科目表 2 4 5 2" xfId="2221"/>
    <cellStyle name="20% - 强调文字颜色 5 3 3 2" xfId="2222"/>
    <cellStyle name="强调文字颜色 5 8 2 2" xfId="2223"/>
    <cellStyle name="20% - 强调文字颜色 6 8 2 2 3" xfId="2224"/>
    <cellStyle name="检查单元格 6 5 3" xfId="2225"/>
    <cellStyle name="40% - 强调文字颜色 1 7 2 2" xfId="2226"/>
    <cellStyle name="差_2018资本经营预算表(天心区）_2018预算附表1 3" xfId="2227"/>
    <cellStyle name="20% - 强调文字颜色 5 3 3 3" xfId="2228"/>
    <cellStyle name="40% - 着色 2 3 2" xfId="2229"/>
    <cellStyle name="40% - 强调文字颜色 1 8 4 2" xfId="2230"/>
    <cellStyle name="20% - 强调文字颜色 5 4" xfId="2231"/>
    <cellStyle name="强调文字颜色 2 5 2 2 2" xfId="2232"/>
    <cellStyle name="20% - 强调文字颜色 5 4 5 3" xfId="2233"/>
    <cellStyle name="40% - 着色 3 5 2" xfId="2234"/>
    <cellStyle name="60% - 强调文字颜色 2 5 2 4" xfId="2235"/>
    <cellStyle name="20% - 强调文字颜色 5 4 2" xfId="2236"/>
    <cellStyle name="40% - 强调文字颜色 6 4 7" xfId="2237"/>
    <cellStyle name="20% - 强调文字颜色 5 4 3" xfId="2238"/>
    <cellStyle name="20% - 强调文字颜色 6 7 3 2 2" xfId="2239"/>
    <cellStyle name="40% - 强调文字颜色 1 8 4 3" xfId="2240"/>
    <cellStyle name="20% - 强调文字颜色 5 5" xfId="2241"/>
    <cellStyle name="20% - 强调文字颜色 5 5 2" xfId="2242"/>
    <cellStyle name="40% - 强调文字颜色 6 5 7" xfId="2243"/>
    <cellStyle name="20% - 强调文字颜色 5 5 2 2" xfId="2244"/>
    <cellStyle name="20% - 强调文字颜色 5 5 2 3" xfId="2245"/>
    <cellStyle name="40% - 着色 4 2 2" xfId="2246"/>
    <cellStyle name="20% - 强调文字颜色 5 5 2 3 2" xfId="2247"/>
    <cellStyle name="差_（方案三）附件1-3：2017年调整预算分科目表 2 6 5 2" xfId="2248"/>
    <cellStyle name="40% - 强调文字颜色 2 4 3 3 2" xfId="2249"/>
    <cellStyle name="20%-个性色3 4 2 3 2" xfId="2250"/>
    <cellStyle name="20% - 强调文字颜色 5 5 2 4" xfId="2251"/>
    <cellStyle name="标题 1 6 3 2 2" xfId="2252"/>
    <cellStyle name="20% - 强调文字颜色 5 5 3" xfId="2253"/>
    <cellStyle name="20% - 强调文字颜色 6 7 3 3 2" xfId="2254"/>
    <cellStyle name="40%-个性色2 3 2 2" xfId="2255"/>
    <cellStyle name="20% - 强调文字颜色 5 5 3 2" xfId="2256"/>
    <cellStyle name="40%-个性色2 3 2 2 2" xfId="2257"/>
    <cellStyle name="40% - 强调文字颜色 2 6" xfId="2258"/>
    <cellStyle name="20% - 强调文字颜色 5 5 3 2 3" xfId="2259"/>
    <cellStyle name="检查单元格 8 5 3" xfId="2260"/>
    <cellStyle name="40% - 强调文字颜色 1 9 2 2" xfId="2261"/>
    <cellStyle name="20% - 强调文字颜色 5 5 3 3" xfId="2262"/>
    <cellStyle name="40% - 着色 4 3 2" xfId="2263"/>
    <cellStyle name="40% - 强调文字颜色 3 5" xfId="2264"/>
    <cellStyle name="20% - 强调文字颜色 5 5 3 3 2" xfId="2265"/>
    <cellStyle name="40% - 着色 4 3 2 2" xfId="2266"/>
    <cellStyle name="好_（四舍五入）2017年调整预算分科目表 5 4 2" xfId="2267"/>
    <cellStyle name="差_表5：天心区2017年建设资金预算 5 5" xfId="2268"/>
    <cellStyle name="40% - 强调文字颜色 4 8 3" xfId="2269"/>
    <cellStyle name="40% - 强调文字颜色 1 6 3 2 3" xfId="2270"/>
    <cellStyle name="好_（方案三）附件1-3：2017年调整预算分科目表 2 6 3 2" xfId="2271"/>
    <cellStyle name="20% - 强调文字颜色 6 5 2 2 2" xfId="2272"/>
    <cellStyle name="40% - 强调文字颜色 1 9 2 3" xfId="2273"/>
    <cellStyle name="20% - 强调文字颜色 5 5 3 4" xfId="2274"/>
    <cellStyle name="40% - 着色 4 3 3" xfId="2275"/>
    <cellStyle name="好_2018资本经营预算表(天心区） 4 2 2 4" xfId="2276"/>
    <cellStyle name="20% - 强调文字颜色 5 5 4 2" xfId="2277"/>
    <cellStyle name="40%-个性色3 4 2 3" xfId="2278"/>
    <cellStyle name="40% - 强调文字颜色 1 9 3 2" xfId="2279"/>
    <cellStyle name="20% - 强调文字颜色 5 5 4 3" xfId="2280"/>
    <cellStyle name="40% - 着色 4 4 2" xfId="2281"/>
    <cellStyle name="40%-个性色3 4 2 4" xfId="2282"/>
    <cellStyle name="20% - 强调文字颜色 5 5 5 2" xfId="2283"/>
    <cellStyle name="好_（方案三）附件1-3：2017年调整预算分科目表 2 2 3 2 2 2" xfId="2284"/>
    <cellStyle name="40%-个性色3 4 3 3" xfId="2285"/>
    <cellStyle name="60% - 强调文字颜色 2 6 2 3" xfId="2286"/>
    <cellStyle name="强调文字颜色 2 5 3 2 2" xfId="2287"/>
    <cellStyle name="20% - 强调文字颜色 5 5 5 3" xfId="2288"/>
    <cellStyle name="40% - 着色 4 5 2" xfId="2289"/>
    <cellStyle name="60% - 强调文字颜色 2 6 2 4" xfId="2290"/>
    <cellStyle name="20% - 强调文字颜色 5 7 2 2 2" xfId="2291"/>
    <cellStyle name="计算 5 3 3 2" xfId="2292"/>
    <cellStyle name="20% - 强调文字颜色 5 5 6" xfId="2293"/>
    <cellStyle name="20% - 强调文字颜色 5 5 6 2" xfId="2294"/>
    <cellStyle name="解释性文本 4 2 2" xfId="2295"/>
    <cellStyle name="60% - 强调文字颜色 2 6 3 3" xfId="2296"/>
    <cellStyle name="20% - 强调文字颜色 5 9 3 2" xfId="2297"/>
    <cellStyle name="20% - 强调文字颜色 5 6" xfId="2298"/>
    <cellStyle name="差_（四舍五入）2017年调整预算分科目表 5 5 2" xfId="2299"/>
    <cellStyle name="60% - 强调文字颜色 6 3 2 2 2" xfId="2300"/>
    <cellStyle name="20% - 强调文字颜色 5 6 2" xfId="2301"/>
    <cellStyle name="40% - 强调文字颜色 6 6 7" xfId="2302"/>
    <cellStyle name="20% - 强调文字颜色 5 6 2 2" xfId="2303"/>
    <cellStyle name="强调文字颜色 3 4 7" xfId="2304"/>
    <cellStyle name="差_2018资本经营预算表(天心区）_2018预算附表1 2 3 2" xfId="2305"/>
    <cellStyle name="20% - 强调文字颜色 5 6 2 2 3" xfId="2306"/>
    <cellStyle name="20% - 强调文字颜色 6 6 6" xfId="2307"/>
    <cellStyle name="20% - 强调文字颜色 5 6 2 3" xfId="2308"/>
    <cellStyle name="40% - 着色 5 2 2" xfId="2309"/>
    <cellStyle name="强调文字颜色 3 5 6" xfId="2310"/>
    <cellStyle name="20% - 强调文字颜色 5 6 2 3 2" xfId="2311"/>
    <cellStyle name="20% - 强调文字颜色 6 7 5" xfId="2312"/>
    <cellStyle name="60% - 强调文字颜色 1 6 3 4" xfId="2313"/>
    <cellStyle name="20% - 强调文字颜色 5 6 2 4" xfId="2314"/>
    <cellStyle name="20% - 强调文字颜色 5 6 3" xfId="2315"/>
    <cellStyle name="40%-个性色2 3 3 2" xfId="2316"/>
    <cellStyle name="60% - 强调文字颜色 1 5 2 2" xfId="2317"/>
    <cellStyle name="20% - 强调文字颜色 5 6 3 2" xfId="2318"/>
    <cellStyle name="60% - 强调文字颜色 1 5 2 2 2" xfId="2319"/>
    <cellStyle name="强调文字颜色 4 4 7" xfId="2320"/>
    <cellStyle name="差_2018资本经营预算表(天心区）_2018预算附表1 3 3 2" xfId="2321"/>
    <cellStyle name="20% - 强调文字颜色 5 6 3 2 3" xfId="2322"/>
    <cellStyle name="20% - 强调文字颜色 5 6 3 3" xfId="2323"/>
    <cellStyle name="40% - 着色 5 3 2" xfId="2324"/>
    <cellStyle name="60% - 强调文字颜色 1 5 2 2 3" xfId="2325"/>
    <cellStyle name="强调文字颜色 4 5 6" xfId="2326"/>
    <cellStyle name="20% - 强调文字颜色 5 6 3 3 2" xfId="2327"/>
    <cellStyle name="40% - 着色 5 3 2 2" xfId="2328"/>
    <cellStyle name="好_（方案三）附件1-3：2017年调整预算分科目表 2 7 3 2" xfId="2329"/>
    <cellStyle name="20% - 强调文字颜色 6 5 3 2 2" xfId="2330"/>
    <cellStyle name="40%-个性色2 4 2 2 2 2" xfId="2331"/>
    <cellStyle name="20% - 强调文字颜色 5 6 3 4" xfId="2332"/>
    <cellStyle name="40% - 着色 5 3 3" xfId="2333"/>
    <cellStyle name="20% - 强调文字颜色 5 6 4 2" xfId="2334"/>
    <cellStyle name="60% - 强调文字颜色 1 5 2 3 2" xfId="2335"/>
    <cellStyle name="20% - 强调文字颜色 5 6 4 3" xfId="2336"/>
    <cellStyle name="40% - 着色 5 4 2" xfId="2337"/>
    <cellStyle name="20% - 强调文字颜色 5 6 5 2" xfId="2338"/>
    <cellStyle name="差_部门经济分类 2 2" xfId="2339"/>
    <cellStyle name="60% - 强调文字颜色 2 7 2 3" xfId="2340"/>
    <cellStyle name="20% - 强调文字颜色 5 6 5 3" xfId="2341"/>
    <cellStyle name="40% - 着色 5 5 2" xfId="2342"/>
    <cellStyle name="60% - 强调文字颜色 2 7 2 4" xfId="2343"/>
    <cellStyle name="20% - 强调文字颜色 5 7 3 2 2" xfId="2344"/>
    <cellStyle name="差 2 2" xfId="2345"/>
    <cellStyle name="20% - 强调文字颜色 5 6 6" xfId="2346"/>
    <cellStyle name="差 2 2 2" xfId="2347"/>
    <cellStyle name="20% - 强调文字颜色 5 6 6 2" xfId="2348"/>
    <cellStyle name="解释性文本 5 2 2" xfId="2349"/>
    <cellStyle name="60% - 强调文字颜色 2 7 3 3" xfId="2350"/>
    <cellStyle name="好_（四舍五入）2017年调整预算分科目表 5" xfId="2351"/>
    <cellStyle name="差_部门经济分类 3 2" xfId="2352"/>
    <cellStyle name="20% - 强调文字颜色 5 7" xfId="2353"/>
    <cellStyle name="60% - 强调文字颜色 4 4 6 2" xfId="2354"/>
    <cellStyle name="60% - 强调文字颜色 6 3 2 2 3" xfId="2355"/>
    <cellStyle name="20% - 强调文字颜色 5 7 2" xfId="2356"/>
    <cellStyle name="40% - 强调文字颜色 6 7 7" xfId="2357"/>
    <cellStyle name="好_（四舍五入）2017年调整预算分科目表 2 5 3" xfId="2358"/>
    <cellStyle name="40% - 强调文字颜色 1 9 4" xfId="2359"/>
    <cellStyle name="20% - 强调文字颜色 5 7 2 2" xfId="2360"/>
    <cellStyle name="20% - 强调文字颜色 5 7 2 2 3" xfId="2361"/>
    <cellStyle name="40% - 强调文字颜色 1 9 5" xfId="2362"/>
    <cellStyle name="20% - 强调文字颜色 5 7 2 3" xfId="2363"/>
    <cellStyle name="40% - 着色 6 2 2" xfId="2364"/>
    <cellStyle name="差_（方案三）附件1-3：2017年调整预算分科目表 2 3 2 3" xfId="2365"/>
    <cellStyle name="20% - 强调文字颜色 5 7 2 3 2" xfId="2366"/>
    <cellStyle name="20% - 强调文字颜色 5 7 2 4" xfId="2367"/>
    <cellStyle name="20% - 强调文字颜色 5 7 3 2" xfId="2368"/>
    <cellStyle name="60% - 强调文字颜色 1 5 3 2 2" xfId="2369"/>
    <cellStyle name="20% - 强调文字颜色 5 7 3 2 3" xfId="2370"/>
    <cellStyle name="40% - 强调文字颜色 6 4 2 2 2" xfId="2371"/>
    <cellStyle name="20% - 强调文字颜色 5 7 3 3" xfId="2372"/>
    <cellStyle name="40% - 着色 6 3 2" xfId="2373"/>
    <cellStyle name="60% - 强调文字颜色 1 5 3 2 3" xfId="2374"/>
    <cellStyle name="差_（方案三）附件1-3：2017年调整预算分科目表 2 4 2 3" xfId="2375"/>
    <cellStyle name="20% - 强调文字颜色 5 7 3 3 2" xfId="2376"/>
    <cellStyle name="40% - 着色 6 3 2 2" xfId="2377"/>
    <cellStyle name="40% - 强调文字颜色 6 4 2 2 3" xfId="2378"/>
    <cellStyle name="20% - 强调文字颜色 5 7 3 4" xfId="2379"/>
    <cellStyle name="40% - 着色 6 3 3" xfId="2380"/>
    <cellStyle name="好_表5：天心区2017年建设资金预算 2 2" xfId="2381"/>
    <cellStyle name="20% - 强调文字颜色 5 7 4 2" xfId="2382"/>
    <cellStyle name="60% - 强调文字颜色 1 5 3 3 2" xfId="2383"/>
    <cellStyle name="40% - 强调文字颜色 6 4 2 3 2" xfId="2384"/>
    <cellStyle name="好_表5：天心区2017年建设资金预算 2 3" xfId="2385"/>
    <cellStyle name="20% - 强调文字颜色 5 7 4 3" xfId="2386"/>
    <cellStyle name="40% - 着色 6 4 2" xfId="2387"/>
    <cellStyle name="好_表5：天心区2017年建设资金预算 3" xfId="2388"/>
    <cellStyle name="20% - 强调文字颜色 5 7 5" xfId="2389"/>
    <cellStyle name="60% - 强调文字颜色 1 5 3 4" xfId="2390"/>
    <cellStyle name="好_表5：天心区2017年建设资金预算 3 2" xfId="2391"/>
    <cellStyle name="20% - 强调文字颜色 5 7 5 2" xfId="2392"/>
    <cellStyle name="60% - 强调文字颜色 2 8 2 3" xfId="2393"/>
    <cellStyle name="好_表5：天心区2017年建设资金预算 3 3" xfId="2394"/>
    <cellStyle name="20% - 强调文字颜色 5 7 5 3" xfId="2395"/>
    <cellStyle name="40% - 着色 6 5 2" xfId="2396"/>
    <cellStyle name="60% - 强调文字颜色 2 8 2 4" xfId="2397"/>
    <cellStyle name="好_表5：天心区2017年建设资金预算 4" xfId="2398"/>
    <cellStyle name="差 3 2" xfId="2399"/>
    <cellStyle name="20% - 强调文字颜色 5 7 6" xfId="2400"/>
    <cellStyle name="60% - 强调文字颜色 1 5 3 5" xfId="2401"/>
    <cellStyle name="好_表5：天心区2017年建设资金预算 4 2" xfId="2402"/>
    <cellStyle name="差 3 2 2" xfId="2403"/>
    <cellStyle name="20% - 强调文字颜色 5 7 6 2" xfId="2404"/>
    <cellStyle name="解释性文本 6 2 2" xfId="2405"/>
    <cellStyle name="60% - 强调文字颜色 2 8 3 3" xfId="2406"/>
    <cellStyle name="好_表5：天心区2017年建设资金预算 5" xfId="2407"/>
    <cellStyle name="差 3 3" xfId="2408"/>
    <cellStyle name="20% - 强调文字颜色 5 7 7" xfId="2409"/>
    <cellStyle name="差_2018资本经营预算表(天心区）_2018预算附表1 2 2 2 2 2" xfId="2410"/>
    <cellStyle name="20% - 强调文字颜色 5 8" xfId="2411"/>
    <cellStyle name="40% - 强调文字颜色 2 9 4" xfId="2412"/>
    <cellStyle name="标题 2 5" xfId="2413"/>
    <cellStyle name="20% - 强调文字颜色 5 8 2 2" xfId="2414"/>
    <cellStyle name="20% - 强调文字颜色 5 8 2 2 2" xfId="2415"/>
    <cellStyle name="标题 2 5 2" xfId="2416"/>
    <cellStyle name="强调文字颜色 2 6 3 2 2" xfId="2417"/>
    <cellStyle name="20% - 强调文字颜色 6 5 5 3" xfId="2418"/>
    <cellStyle name="60% - 强调文字颜色 3 6 2 4" xfId="2419"/>
    <cellStyle name="20% - 强调文字颜色 5 8 2 2 3" xfId="2420"/>
    <cellStyle name="标题 2 5 3" xfId="2421"/>
    <cellStyle name="40% - 强调文字颜色 2 9 5" xfId="2422"/>
    <cellStyle name="标题 2 6" xfId="2423"/>
    <cellStyle name="20% - 强调文字颜色 5 8 2 3" xfId="2424"/>
    <cellStyle name="差_（方案三）附件1-3：2017年调整预算分科目表 3 3 2 3" xfId="2425"/>
    <cellStyle name="20% - 强调文字颜色 5 8 2 3 2" xfId="2426"/>
    <cellStyle name="标题 2 6 2" xfId="2427"/>
    <cellStyle name="20% - 强调文字颜色 5 8 2 4" xfId="2428"/>
    <cellStyle name="标题 2 7" xfId="2429"/>
    <cellStyle name="20% - 强调文字颜色 5 8 3 2" xfId="2430"/>
    <cellStyle name="标题 3 5" xfId="2431"/>
    <cellStyle name="20% - 强调文字颜色 5 8 3 2 2" xfId="2432"/>
    <cellStyle name="标题 3 5 2" xfId="2433"/>
    <cellStyle name="常规 9" xfId="2434"/>
    <cellStyle name="20% - 强调文字颜色 6 6 5 3" xfId="2435"/>
    <cellStyle name="40%-个性色1 5 2" xfId="2436"/>
    <cellStyle name="输出 4 8" xfId="2437"/>
    <cellStyle name="60% - 强调文字颜色 3 7 2 4" xfId="2438"/>
    <cellStyle name="20% - 强调文字颜色 5 8 3 2 3" xfId="2439"/>
    <cellStyle name="标题 3 5 3" xfId="2440"/>
    <cellStyle name="40% - 强调文字颜色 6 4 3 2 2" xfId="2441"/>
    <cellStyle name="20% - 强调文字颜色 5 8 3 3" xfId="2442"/>
    <cellStyle name="标题 3 6" xfId="2443"/>
    <cellStyle name="差_（方案三）附件1-3：2017年调整预算分科目表 3 4 2 3" xfId="2444"/>
    <cellStyle name="20% - 强调文字颜色 5 8 3 3 2" xfId="2445"/>
    <cellStyle name="标题 3 6 2" xfId="2446"/>
    <cellStyle name="40% - 强调文字颜色 6 4 3 2 3" xfId="2447"/>
    <cellStyle name="20% - 强调文字颜色 5 8 3 4" xfId="2448"/>
    <cellStyle name="标题 3 7" xfId="2449"/>
    <cellStyle name="20% - 强调文字颜色 5 8 4" xfId="2450"/>
    <cellStyle name="60% - 强调文字颜色 1 5 4 3" xfId="2451"/>
    <cellStyle name="标题 4 5" xfId="2452"/>
    <cellStyle name="20% - 强调文字颜色 5 8 4 2" xfId="2453"/>
    <cellStyle name="标题 4 6" xfId="2454"/>
    <cellStyle name="20% - 强调文字颜色 5 8 4 3" xfId="2455"/>
    <cellStyle name="40% - 强调文字颜色 6 4 3 3 2" xfId="2456"/>
    <cellStyle name="20% - 强调文字颜色 5 8 5" xfId="2457"/>
    <cellStyle name="差 4 2" xfId="2458"/>
    <cellStyle name="20% - 强调文字颜色 5 8 6" xfId="2459"/>
    <cellStyle name="差 4 2 2" xfId="2460"/>
    <cellStyle name="20% - 强调文字颜色 5 8 6 2" xfId="2461"/>
    <cellStyle name="差 4 3" xfId="2462"/>
    <cellStyle name="20% - 强调文字颜色 5 8 7" xfId="2463"/>
    <cellStyle name="20% - 强调文字颜色 5 9 4" xfId="2464"/>
    <cellStyle name="60% - 强调文字颜色 1 5 5 3" xfId="2465"/>
    <cellStyle name="警告文本 9 2 2" xfId="2466"/>
    <cellStyle name="60%-个性色1 4 2 2 2 2" xfId="2467"/>
    <cellStyle name="20% - 强调文字颜色 5 9 5" xfId="2468"/>
    <cellStyle name="标题 4 4 6" xfId="2469"/>
    <cellStyle name="20% - 强调文字颜色 6 3 2 3 2" xfId="2470"/>
    <cellStyle name="差_表5：天心区2017年建设资金预算 4 2 3" xfId="2471"/>
    <cellStyle name="60% - 强调文字颜色 5 7 5 3" xfId="2472"/>
    <cellStyle name="差_（方案三）附件1-3：2017年调整预算分科目表 2 2 2 3" xfId="2473"/>
    <cellStyle name="40% - 强调文字颜色 1 8 5 2" xfId="2474"/>
    <cellStyle name="20% - 强调文字颜色 6 4" xfId="2475"/>
    <cellStyle name="20% - 强调文字颜色 6 5 6" xfId="2476"/>
    <cellStyle name="20% - 强调文字颜色 6 4 2 3 2" xfId="2477"/>
    <cellStyle name="60% - 强调文字颜色 6 7 5 3" xfId="2478"/>
    <cellStyle name="60% - 着色 4 2 2" xfId="2479"/>
    <cellStyle name="60%-个性色5 4 2" xfId="2480"/>
    <cellStyle name="40% - 强调文字颜色 2 5 2 3 2" xfId="2481"/>
    <cellStyle name="20% - 强调文字颜色 6 4 2 4" xfId="2482"/>
    <cellStyle name="60% - 着色 4 3" xfId="2483"/>
    <cellStyle name="60%-个性色5 5" xfId="2484"/>
    <cellStyle name="标题 1 7 2 2 2" xfId="2485"/>
    <cellStyle name="40% - 强调文字颜色 2 8 2 2" xfId="2486"/>
    <cellStyle name="标题 1 3 2" xfId="2487"/>
    <cellStyle name="20% - 强调文字颜色 6 4 3 3" xfId="2488"/>
    <cellStyle name="强调文字颜色 6 9 2 3" xfId="2489"/>
    <cellStyle name="60% - 着色 5 2" xfId="2490"/>
    <cellStyle name="60%-个性色6 4" xfId="2491"/>
    <cellStyle name="强调文字颜色 1 5" xfId="2492"/>
    <cellStyle name="40% - 强调文字颜色 2 8 2 2 2" xfId="2493"/>
    <cellStyle name="标题 1 3 2 2" xfId="2494"/>
    <cellStyle name="20% - 强调文字颜色 6 4 3 3 2" xfId="2495"/>
    <cellStyle name="60% - 强调文字颜色 6 8 5 3" xfId="2496"/>
    <cellStyle name="60% - 着色 5 2 2" xfId="2497"/>
    <cellStyle name="60%-个性色6 4 2" xfId="2498"/>
    <cellStyle name="40% - 强调文字颜色 2 8 2 3" xfId="2499"/>
    <cellStyle name="标题 1 3 3" xfId="2500"/>
    <cellStyle name="20% - 强调文字颜色 6 4 3 4" xfId="2501"/>
    <cellStyle name="计算 7 3 2 2" xfId="2502"/>
    <cellStyle name="20% - 着色 5 3 2 2" xfId="2503"/>
    <cellStyle name="60% - 着色 5 3" xfId="2504"/>
    <cellStyle name="60%-个性色6 5" xfId="2505"/>
    <cellStyle name="40% - 强调文字颜色 2 8 2 4" xfId="2506"/>
    <cellStyle name="标题 1 3 4" xfId="2507"/>
    <cellStyle name="20% - 强调文字颜色 6 4 3 5" xfId="2508"/>
    <cellStyle name="着色 4 3 2" xfId="2509"/>
    <cellStyle name="计算 7 3 2 3" xfId="2510"/>
    <cellStyle name="60% - 着色 5 4" xfId="2511"/>
    <cellStyle name="60%-个性色6 6" xfId="2512"/>
    <cellStyle name="解释性文本 3 2 4" xfId="2513"/>
    <cellStyle name="60% - 强调文字颜色 2 5 3 5" xfId="2514"/>
    <cellStyle name="40% - 强调文字颜色 5 2 2" xfId="2515"/>
    <cellStyle name="好_2018资本经营预算表(天心区） 3 2 2" xfId="2516"/>
    <cellStyle name="40% - 强调文字颜色 1 8 5 3" xfId="2517"/>
    <cellStyle name="差_（方案三）附件1-3：2017年调整预算分科目表 2 2 2 4" xfId="2518"/>
    <cellStyle name="20% - 强调文字颜色 6 5" xfId="2519"/>
    <cellStyle name="好_（四舍五入）2017年调整预算分科目表 5 5 2" xfId="2520"/>
    <cellStyle name="差_表5：天心区2017年建设资金预算 6 5" xfId="2521"/>
    <cellStyle name="40% - 强调文字颜色 4 9 3" xfId="2522"/>
    <cellStyle name="标题 2 2 2 2" xfId="2523"/>
    <cellStyle name="20%-个性色2 2 4" xfId="2524"/>
    <cellStyle name="好_（方案三）附件1-3：2017年调整预算分科目表 2 6 4 2" xfId="2525"/>
    <cellStyle name="20% - 强调文字颜色 6 5 2 3 2" xfId="2526"/>
    <cellStyle name="好_（方案三）附件1-3：2017年调整预算分科目表 2 6 5" xfId="2527"/>
    <cellStyle name="40% - 强调文字颜色 2 5 3 3 2" xfId="2528"/>
    <cellStyle name="20% - 强调文字颜色 6 5 2 4" xfId="2529"/>
    <cellStyle name="标题 1 7 3 2 2" xfId="2530"/>
    <cellStyle name="好_（四舍五入）2017年调整预算分科目表 6 5" xfId="2531"/>
    <cellStyle name="差_2018资本经营预算表(天心区） 2 2 4" xfId="2532"/>
    <cellStyle name="40% - 强调文字颜色 2 9 2 2" xfId="2533"/>
    <cellStyle name="标题 2 3 2" xfId="2534"/>
    <cellStyle name="好_（方案三）附件1-3：2017年调整预算分科目表 2 7 4" xfId="2535"/>
    <cellStyle name="20% - 强调文字颜色 6 5 3 3" xfId="2536"/>
    <cellStyle name="40%-个性色2 4 2 2 3" xfId="2537"/>
    <cellStyle name="20%-个性色3 2 4" xfId="2538"/>
    <cellStyle name="好_（方案三）附件1-3：2017年调整预算分科目表 2 7 4 2" xfId="2539"/>
    <cellStyle name="20% - 强调文字颜色 6 5 3 3 2" xfId="2540"/>
    <cellStyle name="40% - 强调文字颜色 1 7 3 2 3" xfId="2541"/>
    <cellStyle name="20% - 强调文字颜色 6 6 2 2 2" xfId="2542"/>
    <cellStyle name="强调文字颜色 3 4 3 2 2" xfId="2543"/>
    <cellStyle name="好 4 2" xfId="2544"/>
    <cellStyle name="常规 12" xfId="2545"/>
    <cellStyle name="20%-个性色6 2 2 2 2 2" xfId="2546"/>
    <cellStyle name="好_（四舍五入）2017年调整预算分科目表 6 6" xfId="2547"/>
    <cellStyle name="40% - 强调文字颜色 2 9 2 3" xfId="2548"/>
    <cellStyle name="标题 2 3 3" xfId="2549"/>
    <cellStyle name="好_（方案三）附件1-3：2017年调整预算分科目表 2 7 5" xfId="2550"/>
    <cellStyle name="20% - 强调文字颜色 6 5 3 4" xfId="2551"/>
    <cellStyle name="好_（方案三）附件1-3：2017年调整预算分科目表 2 8 3" xfId="2552"/>
    <cellStyle name="20% - 强调文字颜色 6 5 4 2" xfId="2553"/>
    <cellStyle name="40%-个性色2 4 2 3 2" xfId="2554"/>
    <cellStyle name="40%-个性色4 4 2 3" xfId="2555"/>
    <cellStyle name="好_（四舍五入）2017年调整预算分科目表 7 5" xfId="2556"/>
    <cellStyle name="40% - 强调文字颜色 2 9 3 2" xfId="2557"/>
    <cellStyle name="标题 2 4 2" xfId="2558"/>
    <cellStyle name="好_（方案三）附件1-3：2017年调整预算分科目表 2 8 4" xfId="2559"/>
    <cellStyle name="20% - 强调文字颜色 6 5 4 3" xfId="2560"/>
    <cellStyle name="好_（张夙）预算科用汇总表 3 2 2" xfId="2561"/>
    <cellStyle name="40%-个性色4 4 2 4" xfId="2562"/>
    <cellStyle name="好_（方案三）附件1-3：2017年调整预算分科目表 2 9 3" xfId="2563"/>
    <cellStyle name="20% - 强调文字颜色 6 5 5 2" xfId="2564"/>
    <cellStyle name="40%-个性色4 4 3 3" xfId="2565"/>
    <cellStyle name="60% - 强调文字颜色 3 6 2 3" xfId="2566"/>
    <cellStyle name="40% - 强调文字颜色 5 2 3" xfId="2567"/>
    <cellStyle name="20%-个性色6 2 2" xfId="2568"/>
    <cellStyle name="20% - 强调文字颜色 6 6" xfId="2569"/>
    <cellStyle name="好_2018资本经营预算表(天心区） 3 2 3" xfId="2570"/>
    <cellStyle name="差_（方案三）附件1-3：2017年调整预算分科目表 2 2 2 5" xfId="2571"/>
    <cellStyle name="60% - 强调文字颜色 6 3 2 3 2" xfId="2572"/>
    <cellStyle name="20% - 强调文字颜色 6 6 2 3 2" xfId="2573"/>
    <cellStyle name="40%-个性色1 2 2 2" xfId="2574"/>
    <cellStyle name="20% - 强调文字颜色 6 6 2 4" xfId="2575"/>
    <cellStyle name="40%-个性色1 2 3" xfId="2576"/>
    <cellStyle name="20% - 强调文字颜色 6 6 3 4" xfId="2577"/>
    <cellStyle name="40%-个性色1 3 3" xfId="2578"/>
    <cellStyle name="20% - 强调文字颜色 6 6 3 2 2" xfId="2579"/>
    <cellStyle name="20% - 强调文字颜色 6 6 3 3" xfId="2580"/>
    <cellStyle name="40%-个性色1 3 2" xfId="2581"/>
    <cellStyle name="60% - 强调文字颜色 1 6 2 2 3" xfId="2582"/>
    <cellStyle name="20% - 强调文字颜色 6 6 3 3 2" xfId="2583"/>
    <cellStyle name="40%-个性色1 3 2 2" xfId="2584"/>
    <cellStyle name="20% - 强调文字颜色 6 6 4 2" xfId="2585"/>
    <cellStyle name="60% - 强调文字颜色 1 6 2 3 2" xfId="2586"/>
    <cellStyle name="输出 3 7" xfId="2587"/>
    <cellStyle name="20% - 强调文字颜色 6 6 4 3" xfId="2588"/>
    <cellStyle name="40%-个性色1 4 2" xfId="2589"/>
    <cellStyle name="常规 8" xfId="2590"/>
    <cellStyle name="20% - 强调文字颜色 6 6 5 2" xfId="2591"/>
    <cellStyle name="输出 4 7" xfId="2592"/>
    <cellStyle name="60% - 强调文字颜色 3 7 2 3" xfId="2593"/>
    <cellStyle name="40% - 强调文字颜色 3 4 2 2" xfId="2594"/>
    <cellStyle name="20% - 强调文字颜色 6 7" xfId="2595"/>
    <cellStyle name="20%-个性色6 2 3" xfId="2596"/>
    <cellStyle name="20% - 强调文字颜色 6 7 2 2" xfId="2597"/>
    <cellStyle name="20% - 强调文字颜色 6 7 2 3" xfId="2598"/>
    <cellStyle name="40%-个性色2 2 2" xfId="2599"/>
    <cellStyle name="60%-个性色4 2 2 2 2" xfId="2600"/>
    <cellStyle name="20%-个性色5 4 2 2 2 2" xfId="2601"/>
    <cellStyle name="20% - 强调文字颜色 6 7 2 4" xfId="2602"/>
    <cellStyle name="40%-个性色2 2 3" xfId="2603"/>
    <cellStyle name="60% - 强调文字颜色 1 4 2" xfId="2604"/>
    <cellStyle name="60%-个性色4 2 2 2 3" xfId="2605"/>
    <cellStyle name="40% - 强调文字颜色 3 4 2 2 3" xfId="2606"/>
    <cellStyle name="20% - 强调文字颜色 6 7 3" xfId="2607"/>
    <cellStyle name="40%-个性色2 4 4 2" xfId="2608"/>
    <cellStyle name="60% - 强调文字颜色 1 6 3 2" xfId="2609"/>
    <cellStyle name="20% - 强调文字颜色 6 7 3 2" xfId="2610"/>
    <cellStyle name="60% - 强调文字颜色 1 6 3 2 2" xfId="2611"/>
    <cellStyle name="40% - 强调文字颜色 6 5 2 2 2" xfId="2612"/>
    <cellStyle name="适中 5 5 3" xfId="2613"/>
    <cellStyle name="20% - 强调文字颜色 6 7 3 3" xfId="2614"/>
    <cellStyle name="40%-个性色2 3 2" xfId="2615"/>
    <cellStyle name="60% - 强调文字颜色 1 6 3 2 3" xfId="2616"/>
    <cellStyle name="60%-个性色4 2 2 3 2" xfId="2617"/>
    <cellStyle name="40% - 强调文字颜色 6 5 2 2 3" xfId="2618"/>
    <cellStyle name="20% - 强调文字颜色 6 7 3 4" xfId="2619"/>
    <cellStyle name="40%-个性色2 3 3" xfId="2620"/>
    <cellStyle name="60% - 强调文字颜色 1 5 2" xfId="2621"/>
    <cellStyle name="20% - 强调文字颜色 6 7 4 2" xfId="2622"/>
    <cellStyle name="60% - 强调文字颜色 1 6 3 3 2" xfId="2623"/>
    <cellStyle name="40% - 强调文字颜色 6 5 2 3 2" xfId="2624"/>
    <cellStyle name="20% - 强调文字颜色 6 7 4 3" xfId="2625"/>
    <cellStyle name="40%-个性色2 4 2" xfId="2626"/>
    <cellStyle name="20% - 强调文字颜色 6 7 5 2" xfId="2627"/>
    <cellStyle name="60% - 强调文字颜色 3 8 2 3" xfId="2628"/>
    <cellStyle name="20% - 强调文字颜色 6 7 6" xfId="2629"/>
    <cellStyle name="60% - 强调文字颜色 1 6 3 5" xfId="2630"/>
    <cellStyle name="强调文字颜色 3 10" xfId="2631"/>
    <cellStyle name="20% - 强调文字颜色 6 7 7" xfId="2632"/>
    <cellStyle name="40% - 强调文字颜色 3 4 2 3" xfId="2633"/>
    <cellStyle name="20% - 强调文字颜色 6 8" xfId="2634"/>
    <cellStyle name="差_（方案三）附件1-3：2017年调整预算分科目表 3 3 2 3 2" xfId="2635"/>
    <cellStyle name="标题 2 6 2 2" xfId="2636"/>
    <cellStyle name="20%-个性色6 2 4" xfId="2637"/>
    <cellStyle name="20% - 强调文字颜色 6 8 2 2" xfId="2638"/>
    <cellStyle name="20% - 强调文字颜色 6 8 2 2 2" xfId="2639"/>
    <cellStyle name="20% - 强调文字颜色 6 8 2 3" xfId="2640"/>
    <cellStyle name="40%-个性色3 2 2" xfId="2641"/>
    <cellStyle name="20% - 强调文字颜色 6 8 2 3 2" xfId="2642"/>
    <cellStyle name="40%-个性色3 2 2 2" xfId="2643"/>
    <cellStyle name="20% - 强调文字颜色 6 8 2 4" xfId="2644"/>
    <cellStyle name="40%-个性色3 2 3" xfId="2645"/>
    <cellStyle name="60% - 强调文字颜色 2 4 2" xfId="2646"/>
    <cellStyle name="20% - 强调文字颜色 6 8 3" xfId="2647"/>
    <cellStyle name="60% - 强调文字颜色 1 6 4 2" xfId="2648"/>
    <cellStyle name="20% - 强调文字颜色 6 8 4 2" xfId="2649"/>
    <cellStyle name="40% - 强调文字颜色 6 5 3 3 2" xfId="2650"/>
    <cellStyle name="20% - 强调文字颜色 6 8 4 3" xfId="2651"/>
    <cellStyle name="40%-个性色3 4 2" xfId="2652"/>
    <cellStyle name="20% - 强调文字颜色 6 8 5 2" xfId="2653"/>
    <cellStyle name="40%-个性色6 4 2 2 3" xfId="2654"/>
    <cellStyle name="60% - 强调文字颜色 3 9 2 3" xfId="2655"/>
    <cellStyle name="20% - 强调文字颜色 6 8 5 3" xfId="2656"/>
    <cellStyle name="40%-个性色3 5 2" xfId="2657"/>
    <cellStyle name="20% - 强调文字颜色 6 8 6" xfId="2658"/>
    <cellStyle name="20% - 强调文字颜色 6 8 7" xfId="2659"/>
    <cellStyle name="20% - 强调文字颜色 6 9 2" xfId="2660"/>
    <cellStyle name="20% - 强调文字颜色 6 9 2 2" xfId="2661"/>
    <cellStyle name="20% - 强调文字颜色 6 9 2 3" xfId="2662"/>
    <cellStyle name="40%-个性色4 2 2" xfId="2663"/>
    <cellStyle name="20% - 强调文字颜色 6 9 3" xfId="2664"/>
    <cellStyle name="60% - 强调文字颜色 1 6 5 2" xfId="2665"/>
    <cellStyle name="20% - 强调文字颜色 6 9 3 2" xfId="2666"/>
    <cellStyle name="60%-个性色6" xfId="2667"/>
    <cellStyle name="计算 5" xfId="2668"/>
    <cellStyle name="20% - 着色 3" xfId="2669"/>
    <cellStyle name="计算 6" xfId="2670"/>
    <cellStyle name="20% - 着色 4" xfId="2671"/>
    <cellStyle name="计算 7" xfId="2672"/>
    <cellStyle name="20% - 着色 5" xfId="2673"/>
    <cellStyle name="60% - 强调文字颜色 4 8 2" xfId="2674"/>
    <cellStyle name="强调文字颜色 5 4 4 2" xfId="2675"/>
    <cellStyle name="着色 2" xfId="2676"/>
    <cellStyle name="40% - 强调文字颜色 5 4 3 3 2" xfId="2677"/>
    <cellStyle name="20%-个性色6 4 2 3 2" xfId="2678"/>
    <cellStyle name="60% - 强调文字颜色 1 8 2 2 2" xfId="2679"/>
    <cellStyle name="计算 8" xfId="2680"/>
    <cellStyle name="20% - 着色 6" xfId="2681"/>
    <cellStyle name="60% - 强调文字颜色 4 8 3" xfId="2682"/>
    <cellStyle name="40% - 强调文字颜色 3 8 2 3" xfId="2683"/>
    <cellStyle name="链接单元格 5 4 3" xfId="2684"/>
    <cellStyle name="20% - 着色 6 3 2 2" xfId="2685"/>
    <cellStyle name="计算 8 3 2 2" xfId="2686"/>
    <cellStyle name="着色 6 3" xfId="2687"/>
    <cellStyle name="计算 8 3 3" xfId="2688"/>
    <cellStyle name="60% - 强调文字颜色 2 4 3 2 2" xfId="2689"/>
    <cellStyle name="20% - 着色 6 3 3" xfId="2690"/>
    <cellStyle name="汇总 6 6" xfId="2691"/>
    <cellStyle name="40% - 强调文字颜色 2 6 3 4" xfId="2692"/>
    <cellStyle name="计算 8 4 2" xfId="2693"/>
    <cellStyle name="20% - 着色 6 4 2" xfId="2694"/>
    <cellStyle name="标题 1 8 3 3" xfId="2695"/>
    <cellStyle name="计算 8 5" xfId="2696"/>
    <cellStyle name="20% - 着色 6 5" xfId="2697"/>
    <cellStyle name="60% - 强调文字颜色 4 8 3 5" xfId="2698"/>
    <cellStyle name="计算 8 5 2" xfId="2699"/>
    <cellStyle name="20% - 着色 6 5 2" xfId="2700"/>
    <cellStyle name="标题 1 8 4 3" xfId="2701"/>
    <cellStyle name="计算 8 6" xfId="2702"/>
    <cellStyle name="20% - 着色 6 6" xfId="2703"/>
    <cellStyle name="40% - 强调文字颜色 3 9 2 3" xfId="2704"/>
    <cellStyle name="20%-个性色1" xfId="2705"/>
    <cellStyle name="20%-个性色1 2" xfId="2706"/>
    <cellStyle name="链接单元格 6 3" xfId="2707"/>
    <cellStyle name="20%-个性色1 2 2" xfId="2708"/>
    <cellStyle name="输出 8 2 5" xfId="2709"/>
    <cellStyle name="强调文字颜色 4 3 3 3" xfId="2710"/>
    <cellStyle name="40% - 强调文字颜色 5 3 2 2 3" xfId="2711"/>
    <cellStyle name="链接单元格 6 3 2" xfId="2712"/>
    <cellStyle name="20%-个性色1 2 2 2" xfId="2713"/>
    <cellStyle name="链接单元格 6 3 4" xfId="2714"/>
    <cellStyle name="警告文本 6 5 2" xfId="2715"/>
    <cellStyle name="20%-个性色1 2 2 4" xfId="2716"/>
    <cellStyle name="链接单元格 6 3 2 2" xfId="2717"/>
    <cellStyle name="警告文本 6 7" xfId="2718"/>
    <cellStyle name="20%-个性色1 2 2 2 2" xfId="2719"/>
    <cellStyle name="20%-个性色1 2 2 2 2 2" xfId="2720"/>
    <cellStyle name="20%-个性色1 2 2 2 3" xfId="2721"/>
    <cellStyle name="警告文本 6 6" xfId="2722"/>
    <cellStyle name="汇总 6 5 2" xfId="2723"/>
    <cellStyle name="40% - 强调文字颜色 2 6 3 3 2" xfId="2724"/>
    <cellStyle name="链接单元格 6 3 3" xfId="2725"/>
    <cellStyle name="标题 1 8 3 2 2" xfId="2726"/>
    <cellStyle name="20%-个性色1 2 2 3" xfId="2727"/>
    <cellStyle name="20%-个性色2" xfId="2728"/>
    <cellStyle name="警告文本 7 7" xfId="2729"/>
    <cellStyle name="20%-个性色1 2 2 3 2" xfId="2730"/>
    <cellStyle name="40% - 强调文字颜色 3 9 2" xfId="2731"/>
    <cellStyle name="链接单元格 6 4" xfId="2732"/>
    <cellStyle name="40% - 强调文字颜色 1 6 2 3 2" xfId="2733"/>
    <cellStyle name="20%-个性色1 2 3" xfId="2734"/>
    <cellStyle name="好_（四舍五入）2017年调整预算分科目表 4 5 2" xfId="2735"/>
    <cellStyle name="40% - 强调文字颜色 3 9 3" xfId="2736"/>
    <cellStyle name="链接单元格 6 5" xfId="2737"/>
    <cellStyle name="20%-个性色1 2 4" xfId="2738"/>
    <cellStyle name="20%-个性色1 3" xfId="2739"/>
    <cellStyle name="40% - 强调文字颜色 1 5 2 2 2" xfId="2740"/>
    <cellStyle name="60% - 强调文字颜色 6 6 4 2" xfId="2741"/>
    <cellStyle name="链接单元格 7 3" xfId="2742"/>
    <cellStyle name="20%-个性色1 3 2" xfId="2743"/>
    <cellStyle name="输出 8 3 5" xfId="2744"/>
    <cellStyle name="链接单元格 7 3 2" xfId="2745"/>
    <cellStyle name="20%-个性色1 3 2 2" xfId="2746"/>
    <cellStyle name="链接单元格 7 3 2 2" xfId="2747"/>
    <cellStyle name="20%-个性色1 3 2 2 2" xfId="2748"/>
    <cellStyle name="个性色6 4" xfId="2749"/>
    <cellStyle name="60% - 强调文字颜色 3 7 6" xfId="2750"/>
    <cellStyle name="20%-个性色2 2 2 4" xfId="2751"/>
    <cellStyle name="链接单元格 7 4" xfId="2752"/>
    <cellStyle name="差_（四舍五入）2017年调整预算分科目表 3 3 2 2" xfId="2753"/>
    <cellStyle name="20%-个性色1 3 3" xfId="2754"/>
    <cellStyle name="链接单元格 7 4 2" xfId="2755"/>
    <cellStyle name="20%-个性色1 3 3 2" xfId="2756"/>
    <cellStyle name="好 8 3 4" xfId="2757"/>
    <cellStyle name="60% - 强调文字颜色 1 7 2 2 3" xfId="2758"/>
    <cellStyle name="链接单元格 7 5" xfId="2759"/>
    <cellStyle name="20%-个性色1 3 4" xfId="2760"/>
    <cellStyle name="链接单元格 10" xfId="2761"/>
    <cellStyle name="20%-个性色1 4" xfId="2762"/>
    <cellStyle name="适中 2 3 2 2" xfId="2763"/>
    <cellStyle name="60% - 强调文字颜色 6 6 4 3" xfId="2764"/>
    <cellStyle name="40% - 强调文字颜色 1 5 2 2 3" xfId="2765"/>
    <cellStyle name="60%-个性色4 3 2" xfId="2766"/>
    <cellStyle name="链接单元格 8 4" xfId="2767"/>
    <cellStyle name="好_2017年市本级一般公共预算支出表（刘、李、叶）(1) 2" xfId="2768"/>
    <cellStyle name="20%-个性色1 4 3" xfId="2769"/>
    <cellStyle name="40% - 强调文字颜色 6 6 2 2" xfId="2770"/>
    <cellStyle name="好_2018预算附表1 2 2" xfId="2771"/>
    <cellStyle name="60%-个性色4 3 2 3" xfId="2772"/>
    <cellStyle name="链接单元格 8 5" xfId="2773"/>
    <cellStyle name="20%-个性色1 4 4" xfId="2774"/>
    <cellStyle name="40% - 强调文字颜色 6 6 2 3" xfId="2775"/>
    <cellStyle name="链接单元格 8 6" xfId="2776"/>
    <cellStyle name="20%-个性色1 4 5" xfId="2777"/>
    <cellStyle name="40% - 强调文字颜色 6 6 2 4" xfId="2778"/>
    <cellStyle name="强调文字颜色 1 7 2 2" xfId="2779"/>
    <cellStyle name="链接单元格 11" xfId="2780"/>
    <cellStyle name="20%-个性色1 5" xfId="2781"/>
    <cellStyle name="60% - 强调文字颜色 5 10 2" xfId="2782"/>
    <cellStyle name="60%-个性色4 3 3" xfId="2783"/>
    <cellStyle name="强调文字颜色 1 7 2 2 2" xfId="2784"/>
    <cellStyle name="链接单元格 9 3" xfId="2785"/>
    <cellStyle name="20%-个性色1 5 2" xfId="2786"/>
    <cellStyle name="60%-个性色4 3 3 2" xfId="2787"/>
    <cellStyle name="20%-个性色2 2" xfId="2788"/>
    <cellStyle name="差_表5：天心区2017年建设资金预算 6 3" xfId="2789"/>
    <cellStyle name="40% - 强调文字颜色 4 3 2 2 3" xfId="2790"/>
    <cellStyle name="个性色6" xfId="2791"/>
    <cellStyle name="40% - 强调文字颜色 1 2 3" xfId="2792"/>
    <cellStyle name="20%-个性色2 2 2" xfId="2793"/>
    <cellStyle name="强调文字颜色 5 3 3 3" xfId="2794"/>
    <cellStyle name="40% - 强调文字颜色 5 4 2 2 3" xfId="2795"/>
    <cellStyle name="个性色6 2" xfId="2796"/>
    <cellStyle name="60% - 强调文字颜色 3 7 4" xfId="2797"/>
    <cellStyle name="20%-个性色2 2 2 2" xfId="2798"/>
    <cellStyle name="个性色6 2 2" xfId="2799"/>
    <cellStyle name="60% - 强调文字颜色 3 7 4 2" xfId="2800"/>
    <cellStyle name="差_（方案三）附件1-3：2017年调整预算分科目表 5 2 4" xfId="2801"/>
    <cellStyle name="20%-个性色2 2 2 2 2" xfId="2802"/>
    <cellStyle name="个性色6 2 2 2" xfId="2803"/>
    <cellStyle name="20%-个性色2 2 2 2 2 2" xfId="2804"/>
    <cellStyle name="个性色6 2 3" xfId="2805"/>
    <cellStyle name="60% - 强调文字颜色 3 7 4 3" xfId="2806"/>
    <cellStyle name="20%-个性色2 2 2 2 3" xfId="2807"/>
    <cellStyle name="40% - 强调文字颜色 2 7 3 3 2" xfId="2808"/>
    <cellStyle name="个性色6 3" xfId="2809"/>
    <cellStyle name="60% - 强调文字颜色 3 7 5" xfId="2810"/>
    <cellStyle name="20%-个性色2 2 2 3" xfId="2811"/>
    <cellStyle name="个性色6 3 2" xfId="2812"/>
    <cellStyle name="60% - 强调文字颜色 3 7 5 2" xfId="2813"/>
    <cellStyle name="差_（方案三）附件1-3：2017年调整预算分科目表 5 3 4" xfId="2814"/>
    <cellStyle name="20%-个性色2 2 2 3 2" xfId="2815"/>
    <cellStyle name="差_表5：天心区2017年建设资金预算 6 4" xfId="2816"/>
    <cellStyle name="40% - 强调文字颜色 4 9 2" xfId="2817"/>
    <cellStyle name="40% - 强调文字颜色 1 6 3 3 2" xfId="2818"/>
    <cellStyle name="20%-个性色2 2 3" xfId="2819"/>
    <cellStyle name="差_表5：天心区2017年建设资金预算 6 4 2" xfId="2820"/>
    <cellStyle name="40% - 强调文字颜色 4 9 2 2" xfId="2821"/>
    <cellStyle name="强调文字颜色 5 3 4 3" xfId="2822"/>
    <cellStyle name="60% - 着色 2" xfId="2823"/>
    <cellStyle name="20%-个性色2 2 3 2" xfId="2824"/>
    <cellStyle name="60% - 强调文字颜色 3 8 4" xfId="2825"/>
    <cellStyle name="20%-个性色2 3" xfId="2826"/>
    <cellStyle name="40% - 强调文字颜色 1 5 2 3 2" xfId="2827"/>
    <cellStyle name="60% - 强调文字颜色 6 6 5 2" xfId="2828"/>
    <cellStyle name="40% - 强调文字颜色 1 3 3" xfId="2829"/>
    <cellStyle name="20%-个性色2 3 2" xfId="2830"/>
    <cellStyle name="强调文字颜色 5 4 3 3" xfId="2831"/>
    <cellStyle name="40% - 强调文字颜色 5 4 3 2 3" xfId="2832"/>
    <cellStyle name="20%-个性色6 4 2 2 3" xfId="2833"/>
    <cellStyle name="40% - 强调文字颜色 1 3 3 2" xfId="2834"/>
    <cellStyle name="20%-个性色2 3 2 2" xfId="2835"/>
    <cellStyle name="60% - 强调文字颜色 4 7 4" xfId="2836"/>
    <cellStyle name="20%-个性色2 3 2 2 2" xfId="2837"/>
    <cellStyle name="60% - 强调文字颜色 4 7 4 2" xfId="2838"/>
    <cellStyle name="40% - 强调文字颜色 1 3 3 3" xfId="2839"/>
    <cellStyle name="20%-个性色2 3 2 3" xfId="2840"/>
    <cellStyle name="60% - 强调文字颜色 4 7 5" xfId="2841"/>
    <cellStyle name="40% - 强调文字颜色 1 3 4" xfId="2842"/>
    <cellStyle name="20%-个性色2 3 3" xfId="2843"/>
    <cellStyle name="60% - 强调文字颜色 1 8 2 2 3" xfId="2844"/>
    <cellStyle name="计算 9" xfId="2845"/>
    <cellStyle name="40% - 强调文字颜色 1 3 4 2" xfId="2846"/>
    <cellStyle name="20%-个性色2 3 3 2" xfId="2847"/>
    <cellStyle name="60% - 强调文字颜色 4 8 4" xfId="2848"/>
    <cellStyle name="40% - 强调文字颜色 1 3 5" xfId="2849"/>
    <cellStyle name="20%-个性色2 3 4" xfId="2850"/>
    <cellStyle name="20%-个性色2 4" xfId="2851"/>
    <cellStyle name="60% - 强调文字颜色 6 6 5 3" xfId="2852"/>
    <cellStyle name="60% - 着色 3 2 2" xfId="2853"/>
    <cellStyle name="60%-个性色4 4 2" xfId="2854"/>
    <cellStyle name="40% - 强调文字颜色 1 4 3" xfId="2855"/>
    <cellStyle name="20%-个性色2 4 2" xfId="2856"/>
    <cellStyle name="60%-个性色4 4 2 2" xfId="2857"/>
    <cellStyle name="40% - 强调文字颜色 1 4 3 2" xfId="2858"/>
    <cellStyle name="20%-个性色2 4 2 2" xfId="2859"/>
    <cellStyle name="60% - 强调文字颜色 5 7 4" xfId="2860"/>
    <cellStyle name="60%-个性色4 4 2 2 2" xfId="2861"/>
    <cellStyle name="40% - 强调文字颜色 1 4 3 2 2" xfId="2862"/>
    <cellStyle name="20%-个性色2 4 2 2 2" xfId="2863"/>
    <cellStyle name="60% - 强调文字颜色 5 7 4 2" xfId="2864"/>
    <cellStyle name="标题 4 3 5" xfId="2865"/>
    <cellStyle name="60%-个性色4 4 2 2 2 2" xfId="2866"/>
    <cellStyle name="差_表5：天心区2017年建设资金预算 4 2" xfId="2867"/>
    <cellStyle name="40% - 强调文字颜色 1 4 3 3" xfId="2868"/>
    <cellStyle name="20%-个性色2 4 2 3" xfId="2869"/>
    <cellStyle name="60% - 强调文字颜色 5 7 5" xfId="2870"/>
    <cellStyle name="60%-个性色4 4 2 2 3" xfId="2871"/>
    <cellStyle name="差_表5：天心区2017年建设资金预算 4 2 2" xfId="2872"/>
    <cellStyle name="40% - 强调文字颜色 1 4 3 3 2" xfId="2873"/>
    <cellStyle name="20%-个性色2 4 2 3 2" xfId="2874"/>
    <cellStyle name="60% - 强调文字颜色 5 7 5 2" xfId="2875"/>
    <cellStyle name="差_表5：天心区2017年建设资金预算 4 3" xfId="2876"/>
    <cellStyle name="40% - 强调文字颜色 1 4 3 4" xfId="2877"/>
    <cellStyle name="20%-个性色2 4 2 4" xfId="2878"/>
    <cellStyle name="60% - 强调文字颜色 5 7 6" xfId="2879"/>
    <cellStyle name="40% - 强调文字颜色 1 4 4" xfId="2880"/>
    <cellStyle name="20%-个性色2 4 3" xfId="2881"/>
    <cellStyle name="40% - 强调文字颜色 6 7 2 2" xfId="2882"/>
    <cellStyle name="60%-个性色4 4 2 3" xfId="2883"/>
    <cellStyle name="40% - 强调文字颜色 1 4 4 2" xfId="2884"/>
    <cellStyle name="20%-个性色2 4 3 2" xfId="2885"/>
    <cellStyle name="40% - 强调文字颜色 6 7 2 2 2" xfId="2886"/>
    <cellStyle name="60% - 强调文字颜色 5 8 4" xfId="2887"/>
    <cellStyle name="60% - 强调文字颜色 1 8 3 2 3" xfId="2888"/>
    <cellStyle name="60%-个性色4 4 2 3 2" xfId="2889"/>
    <cellStyle name="20%-个性色2 4 3 2 2" xfId="2890"/>
    <cellStyle name="60% - 强调文字颜色 5 8 4 2" xfId="2891"/>
    <cellStyle name="差_表5：天心区2017年建设资金预算 5 2" xfId="2892"/>
    <cellStyle name="40% - 强调文字颜色 1 4 4 3" xfId="2893"/>
    <cellStyle name="20%-个性色2 4 3 3" xfId="2894"/>
    <cellStyle name="40% - 强调文字颜色 6 7 2 2 3" xfId="2895"/>
    <cellStyle name="60% - 强调文字颜色 5 8 5" xfId="2896"/>
    <cellStyle name="40% - 强调文字颜色 1 4 5" xfId="2897"/>
    <cellStyle name="20%-个性色2 4 4" xfId="2898"/>
    <cellStyle name="40% - 强调文字颜色 6 7 2 3" xfId="2899"/>
    <cellStyle name="60%-个性色4 4 2 4" xfId="2900"/>
    <cellStyle name="40% - 强调文字颜色 1 4 5 2" xfId="2901"/>
    <cellStyle name="20%-个性色2 4 4 2" xfId="2902"/>
    <cellStyle name="40% - 强调文字颜色 6 7 2 3 2" xfId="2903"/>
    <cellStyle name="60% - 强调文字颜色 5 9 4" xfId="2904"/>
    <cellStyle name="40% - 强调文字颜色 1 4 6" xfId="2905"/>
    <cellStyle name="20%-个性色2 4 5" xfId="2906"/>
    <cellStyle name="40% - 强调文字颜色 6 7 2 4" xfId="2907"/>
    <cellStyle name="强调文字颜色 1 7 3 2 2" xfId="2908"/>
    <cellStyle name="40% - 强调文字颜色 1 5 3" xfId="2909"/>
    <cellStyle name="20%-个性色2 5 2" xfId="2910"/>
    <cellStyle name="60%-个性色4 4 3 2" xfId="2911"/>
    <cellStyle name="20%-个性色3" xfId="2912"/>
    <cellStyle name="60% - 强调文字颜色 6 5 4 2" xfId="2913"/>
    <cellStyle name="20%-个性色3 2" xfId="2914"/>
    <cellStyle name="个性色1 6" xfId="2915"/>
    <cellStyle name="40% - 强调文字颜色 2 2 3" xfId="2916"/>
    <cellStyle name="20%-个性色3 2 2" xfId="2917"/>
    <cellStyle name="强调文字颜色 6 3 3 3" xfId="2918"/>
    <cellStyle name="40% - 强调文字颜色 5 5 2 2 3" xfId="2919"/>
    <cellStyle name="20%-个性色3 2 2 2" xfId="2920"/>
    <cellStyle name="20%-个性色3 2 2 2 3" xfId="2921"/>
    <cellStyle name="20%-个性色3 2 2 3" xfId="2922"/>
    <cellStyle name="40% - 强调文字颜色 2 8 3 3 2" xfId="2923"/>
    <cellStyle name="标题 1 4 3 2" xfId="2924"/>
    <cellStyle name="20%-个性色3 2 3" xfId="2925"/>
    <cellStyle name="20%-个性色3 2 3 2" xfId="2926"/>
    <cellStyle name="20%-个性色3 3" xfId="2927"/>
    <cellStyle name="差_（四舍五入）2017年调整预算分科目表 2 3 2 2" xfId="2928"/>
    <cellStyle name="60% - 强调文字颜色 6 6 6 2" xfId="2929"/>
    <cellStyle name="个性色2 6" xfId="2930"/>
    <cellStyle name="40% - 强调文字颜色 2 3 3" xfId="2931"/>
    <cellStyle name="20%-个性色3 3 2" xfId="2932"/>
    <cellStyle name="强调文字颜色 6 4 3 3" xfId="2933"/>
    <cellStyle name="40% - 强调文字颜色 5 5 3 2 3" xfId="2934"/>
    <cellStyle name="40% - 强调文字颜色 2 3 3 2" xfId="2935"/>
    <cellStyle name="20%-个性色3 3 2 2" xfId="2936"/>
    <cellStyle name="强调文字颜色 6 7 5" xfId="2937"/>
    <cellStyle name="20%-个性色3 3 2 2 2" xfId="2938"/>
    <cellStyle name="40% - 强调文字颜色 2 3 3 3" xfId="2939"/>
    <cellStyle name="20%-个性色3 3 2 3" xfId="2940"/>
    <cellStyle name="标题 1 5 3 2" xfId="2941"/>
    <cellStyle name="40% - 强调文字颜色 2 3 4" xfId="2942"/>
    <cellStyle name="20%-个性色3 3 3" xfId="2943"/>
    <cellStyle name="40% - 强调文字颜色 2 3 4 2" xfId="2944"/>
    <cellStyle name="20%-个性色3 3 3 2" xfId="2945"/>
    <cellStyle name="40% - 强调文字颜色 2 3 5" xfId="2946"/>
    <cellStyle name="20%-个性色3 3 4" xfId="2947"/>
    <cellStyle name="20%-个性色3 4" xfId="2948"/>
    <cellStyle name="差_（四舍五入）2017年调整预算分科目表 2 3 2 3" xfId="2949"/>
    <cellStyle name="60% - 着色 3 3 2" xfId="2950"/>
    <cellStyle name="60%-个性色4 5 2" xfId="2951"/>
    <cellStyle name="个性色3 6" xfId="2952"/>
    <cellStyle name="40% - 强调文字颜色 2 4 3" xfId="2953"/>
    <cellStyle name="20%-个性色3 4 2" xfId="2954"/>
    <cellStyle name="60% - 着色 3 3 2 2" xfId="2955"/>
    <cellStyle name="差_（方案三）附件1-3：2017年调整预算分科目表 2 6 4" xfId="2956"/>
    <cellStyle name="40% - 强调文字颜色 2 4 3 2" xfId="2957"/>
    <cellStyle name="20%-个性色3 4 2 2" xfId="2958"/>
    <cellStyle name="差_（方案三）附件1-3：2017年调整预算分科目表 2 6 4 2" xfId="2959"/>
    <cellStyle name="40% - 强调文字颜色 2 4 3 2 2" xfId="2960"/>
    <cellStyle name="20%-个性色3 4 2 2 2" xfId="2961"/>
    <cellStyle name="40%-个性色6 5" xfId="2962"/>
    <cellStyle name="20%-个性色3 4 2 2 2 2" xfId="2963"/>
    <cellStyle name="40%-个性色6 5 2" xfId="2964"/>
    <cellStyle name="60% - 强调文字颜色 4 9" xfId="2965"/>
    <cellStyle name="好_表5：天心区2017年建设资金预算 3 5 2" xfId="2966"/>
    <cellStyle name="差_（方案三）附件1-3：2017年调整预算分科目表 2 6 4 3" xfId="2967"/>
    <cellStyle name="40% - 强调文字颜色 2 4 3 2 3" xfId="2968"/>
    <cellStyle name="20%-个性色3 4 2 2 3" xfId="2969"/>
    <cellStyle name="好 5 2 3 2" xfId="2970"/>
    <cellStyle name="40%-个性色6 6" xfId="2971"/>
    <cellStyle name="差_（方案三）附件1-3：2017年调整预算分科目表 2 6 5" xfId="2972"/>
    <cellStyle name="40% - 强调文字颜色 2 4 3 3" xfId="2973"/>
    <cellStyle name="20%-个性色3 4 2 3" xfId="2974"/>
    <cellStyle name="标题 1 6 3 2" xfId="2975"/>
    <cellStyle name="40% - 强调文字颜色 2 4 4" xfId="2976"/>
    <cellStyle name="20%-个性色3 4 3" xfId="2977"/>
    <cellStyle name="40% - 强调文字颜色 6 8 2 2" xfId="2978"/>
    <cellStyle name="差_（方案三）附件1-3：2017年调整预算分科目表 2 7 4" xfId="2979"/>
    <cellStyle name="40% - 强调文字颜色 2 4 4 2" xfId="2980"/>
    <cellStyle name="20%-个性色3 4 3 2" xfId="2981"/>
    <cellStyle name="40% - 强调文字颜色 6 8 2 2 2" xfId="2982"/>
    <cellStyle name="20%-个性色3 4 3 2 2" xfId="2983"/>
    <cellStyle name="差_（方案三）附件1-3：2017年调整预算分科目表 2 7 5" xfId="2984"/>
    <cellStyle name="40% - 强调文字颜色 2 4 4 3" xfId="2985"/>
    <cellStyle name="20%-个性色3 4 3 3" xfId="2986"/>
    <cellStyle name="40% - 强调文字颜色 6 8 2 2 3" xfId="2987"/>
    <cellStyle name="标题 1 6 4 2" xfId="2988"/>
    <cellStyle name="40% - 强调文字颜色 2 4 5" xfId="2989"/>
    <cellStyle name="20%-个性色3 4 4" xfId="2990"/>
    <cellStyle name="40% - 强调文字颜色 6 8 2 3" xfId="2991"/>
    <cellStyle name="差_（方案三）附件1-3：2017年调整预算分科目表 2 8 4" xfId="2992"/>
    <cellStyle name="40% - 强调文字颜色 2 4 5 2" xfId="2993"/>
    <cellStyle name="20%-个性色3 4 4 2" xfId="2994"/>
    <cellStyle name="40% - 强调文字颜色 6 8 2 3 2" xfId="2995"/>
    <cellStyle name="个性色4 6" xfId="2996"/>
    <cellStyle name="40% - 强调文字颜色 2 5 3" xfId="2997"/>
    <cellStyle name="20%-个性色3 5 2" xfId="2998"/>
    <cellStyle name="强调文字颜色 6 10" xfId="2999"/>
    <cellStyle name="好_（四舍五入）2017年调整预算分科目表 3 2" xfId="3000"/>
    <cellStyle name="20%-个性色3 6" xfId="3001"/>
    <cellStyle name="强调文字颜色 1 7 4 3" xfId="3002"/>
    <cellStyle name="适中 2 2 2 2" xfId="3003"/>
    <cellStyle name="20%-个性色4" xfId="3004"/>
    <cellStyle name="60% - 强调文字颜色 6 5 4 3" xfId="3005"/>
    <cellStyle name="60%-个性色3 3 2" xfId="3006"/>
    <cellStyle name="40% - 强调文字颜色 3 2 3" xfId="3007"/>
    <cellStyle name="20%-个性色4 2 2" xfId="3008"/>
    <cellStyle name="60%-个性色3 3 2 2 2" xfId="3009"/>
    <cellStyle name="40% - 强调文字颜色 5 6 2 2 3" xfId="3010"/>
    <cellStyle name="40% - 强调文字颜色 3 3 4" xfId="3011"/>
    <cellStyle name="20%-个性色4 3 3" xfId="3012"/>
    <cellStyle name="20%-个性色4 2 2 2" xfId="3013"/>
    <cellStyle name="40% - 强调文字颜色 4 4 4" xfId="3014"/>
    <cellStyle name="20%-个性色5 4 3" xfId="3015"/>
    <cellStyle name="20%-个性色4 2 2 2 2" xfId="3016"/>
    <cellStyle name="40% - 强调文字颜色 3 3 4 2" xfId="3017"/>
    <cellStyle name="20%-个性色4 3 3 2" xfId="3018"/>
    <cellStyle name="40% - 强调文字颜色 4 4 4 2" xfId="3019"/>
    <cellStyle name="20%-个性色5 4 3 2" xfId="3020"/>
    <cellStyle name="20%-个性色4 2 2 2 2 2" xfId="3021"/>
    <cellStyle name="输出 2 3 3" xfId="3022"/>
    <cellStyle name="标题 1 8 5" xfId="3023"/>
    <cellStyle name="40% - 强调文字颜色 4 4 5" xfId="3024"/>
    <cellStyle name="20%-个性色5 4 4" xfId="3025"/>
    <cellStyle name="20%-个性色4 2 2 2 3" xfId="3026"/>
    <cellStyle name="40% - 强调文字颜色 3 3 4 3" xfId="3027"/>
    <cellStyle name="标题 2 5 4 2" xfId="3028"/>
    <cellStyle name="40% - 强调文字颜色 3 3 5" xfId="3029"/>
    <cellStyle name="20%-个性色4 3 4" xfId="3030"/>
    <cellStyle name="20%-个性色4 2 2 3" xfId="3031"/>
    <cellStyle name="标题 2 4 3 2" xfId="3032"/>
    <cellStyle name="20%-个性色4 2 2 3 2" xfId="3033"/>
    <cellStyle name="差_表5：天心区2017年建设资金预算 2 6" xfId="3034"/>
    <cellStyle name="40% - 强调文字颜色 4 5 4" xfId="3035"/>
    <cellStyle name="标题 2 4 3 2 2" xfId="3036"/>
    <cellStyle name="40% - 强调文字颜色 3 3 5 2" xfId="3037"/>
    <cellStyle name="40% - 强调文字颜色 3 2 2 2" xfId="3038"/>
    <cellStyle name="40% - 强调文字颜色 6 9 2" xfId="3039"/>
    <cellStyle name="20%-个性色4 2 3" xfId="3040"/>
    <cellStyle name="40% - 强调文字颜色 3 4 4" xfId="3041"/>
    <cellStyle name="20%-个性色4 4 3" xfId="3042"/>
    <cellStyle name="40% - 强调文字颜色 6 9 2 2" xfId="3043"/>
    <cellStyle name="20%-个性色4 2 3 2" xfId="3044"/>
    <cellStyle name="20%-个性色4 2 4" xfId="3045"/>
    <cellStyle name="差_（四舍五入）2017年调整预算分科目表 2 3 3 2" xfId="3046"/>
    <cellStyle name="40% - 强调文字颜色 5 6 2 2" xfId="3047"/>
    <cellStyle name="20%-个性色4 3" xfId="3048"/>
    <cellStyle name="60%-个性色3 3 2 3" xfId="3049"/>
    <cellStyle name="40% - 强调文字颜色 5 6 2 2 2" xfId="3050"/>
    <cellStyle name="40% - 强调文字颜色 3 3 3" xfId="3051"/>
    <cellStyle name="20%-个性色4 3 2" xfId="3052"/>
    <cellStyle name="好_2018资本经营预算表(天心区）_2018预算附表1 2 2 2 3" xfId="3053"/>
    <cellStyle name="40% - 强调文字颜色 4 3 4 2" xfId="3054"/>
    <cellStyle name="20%-个性色5 3 3 2" xfId="3055"/>
    <cellStyle name="40% - 强调文字颜色 3 2" xfId="3056"/>
    <cellStyle name="20%-个性色4 3 2 2 2" xfId="3057"/>
    <cellStyle name="标题 4 8 2 2" xfId="3058"/>
    <cellStyle name="20%-个性色4 4" xfId="3059"/>
    <cellStyle name="计算 10 2" xfId="3060"/>
    <cellStyle name="差_（四舍五入）2017年调整预算分科目表 2 3 3 3" xfId="3061"/>
    <cellStyle name="40% - 强调文字颜色 5 6 2 3" xfId="3062"/>
    <cellStyle name="60% - 着色 3 4 2" xfId="3063"/>
    <cellStyle name="40% - 强调文字颜色 5 6 2 3 2" xfId="3064"/>
    <cellStyle name="标题 4 8 2 2 2" xfId="3065"/>
    <cellStyle name="40% - 强调文字颜色 3 4 3" xfId="3066"/>
    <cellStyle name="20%-个性色4 4 2" xfId="3067"/>
    <cellStyle name="40% - 强调文字颜色 5 3 4" xfId="3068"/>
    <cellStyle name="20%-个性色6 3 3" xfId="3069"/>
    <cellStyle name="40% - 强调文字颜色 3 4 3 2" xfId="3070"/>
    <cellStyle name="20%-个性色4 4 2 2" xfId="3071"/>
    <cellStyle name="强调文字颜色 4 5 3" xfId="3072"/>
    <cellStyle name="好_2018资本经营预算表(天心区）_2018预算附表1 3 2 2 3" xfId="3073"/>
    <cellStyle name="40% - 强调文字颜色 5 3 4 2" xfId="3074"/>
    <cellStyle name="20%-个性色6 3 3 2" xfId="3075"/>
    <cellStyle name="40% - 强调文字颜色 3 4 3 2 2" xfId="3076"/>
    <cellStyle name="20%-个性色4 4 2 2 2" xfId="3077"/>
    <cellStyle name="强调文字颜色 4 5 4" xfId="3078"/>
    <cellStyle name="差_（方案三）附件1-3：2017年调整预算分科目表" xfId="3079"/>
    <cellStyle name="40% - 强调文字颜色 5 3 4 3" xfId="3080"/>
    <cellStyle name="40% - 强调文字颜色 3 4 3 2 3" xfId="3081"/>
    <cellStyle name="20%-个性色4 4 2 2 3" xfId="3082"/>
    <cellStyle name="60% - 强调文字颜色 1 7 3 2" xfId="3083"/>
    <cellStyle name="40% - 强调文字颜色 5 3 5" xfId="3084"/>
    <cellStyle name="20%-个性色6 3 4" xfId="3085"/>
    <cellStyle name="40% - 强调文字颜色 3 4 3 3" xfId="3086"/>
    <cellStyle name="20%-个性色4 4 2 3" xfId="3087"/>
    <cellStyle name="标题 2 6 3 2" xfId="3088"/>
    <cellStyle name="40% - 强调文字颜色 5 4 4" xfId="3089"/>
    <cellStyle name="20%-个性色6 4 3" xfId="3090"/>
    <cellStyle name="40% - 强调文字颜色 3 4 4 2" xfId="3091"/>
    <cellStyle name="20%-个性色4 4 3 2" xfId="3092"/>
    <cellStyle name="强调文字颜色 5 5 3" xfId="3093"/>
    <cellStyle name="40% - 强调文字颜色 5 4 4 2" xfId="3094"/>
    <cellStyle name="20%-个性色6 4 3 2" xfId="3095"/>
    <cellStyle name="20%-个性色4 4 3 2 2" xfId="3096"/>
    <cellStyle name="40% - 强调文字颜色 5 4 5" xfId="3097"/>
    <cellStyle name="20%-个性色6 4 4" xfId="3098"/>
    <cellStyle name="40% - 强调文字颜色 3 4 4 3" xfId="3099"/>
    <cellStyle name="20%-个性色4 4 3 3" xfId="3100"/>
    <cellStyle name="60%-个性色2 2 2 2 2" xfId="3101"/>
    <cellStyle name="标题 2 6 4 2" xfId="3102"/>
    <cellStyle name="40% - 强调文字颜色 3 4 5" xfId="3103"/>
    <cellStyle name="20%-个性色4 4 4" xfId="3104"/>
    <cellStyle name="40% - 强调文字颜色 6 9 2 3" xfId="3105"/>
    <cellStyle name="差_（四舍五入）2017年调整预算分科目表 2 2 5" xfId="3106"/>
    <cellStyle name="40% - 强调文字颜色 5 5 4" xfId="3107"/>
    <cellStyle name="40% - 强调文字颜色 3 4 5 2" xfId="3108"/>
    <cellStyle name="20%-个性色4 4 4 2" xfId="3109"/>
    <cellStyle name="40% - 强调文字颜色 5 6 2 4" xfId="3110"/>
    <cellStyle name="强调文字颜色 1 7 5 2" xfId="3111"/>
    <cellStyle name="标题 4 8 2 3" xfId="3112"/>
    <cellStyle name="20%-个性色4 5" xfId="3113"/>
    <cellStyle name="40% - 强调文字颜色 3 5 3" xfId="3114"/>
    <cellStyle name="20%-个性色4 5 2" xfId="3115"/>
    <cellStyle name="强调文字颜色 1 7 5 3" xfId="3116"/>
    <cellStyle name="60% - 强调文字颜色 2 7 3 2 2" xfId="3117"/>
    <cellStyle name="好_（四舍五入）2017年调整预算分科目表 4 2" xfId="3118"/>
    <cellStyle name="20%-个性色4 6" xfId="3119"/>
    <cellStyle name="20%-个性色5" xfId="3120"/>
    <cellStyle name="60%-个性色3 3 3" xfId="3121"/>
    <cellStyle name="20%-个性色5 2" xfId="3122"/>
    <cellStyle name="60%-个性色3 3 3 2" xfId="3123"/>
    <cellStyle name="40% - 强调文字颜色 4 2 3" xfId="3124"/>
    <cellStyle name="20%-个性色5 2 2" xfId="3125"/>
    <cellStyle name="40% - 强调文字颜色 3 3 2 2" xfId="3126"/>
    <cellStyle name="20%-个性色5 2 3" xfId="3127"/>
    <cellStyle name="40% - 强调文字颜色 3 3 2 2 2" xfId="3128"/>
    <cellStyle name="20%-个性色5 2 3 2" xfId="3129"/>
    <cellStyle name="40% - 强调文字颜色 3 3 2 3" xfId="3130"/>
    <cellStyle name="好_2018资本经营预算表(天心区） 2 2 5" xfId="3131"/>
    <cellStyle name="标题 2 5 2 2" xfId="3132"/>
    <cellStyle name="20%-个性色5 2 4" xfId="3133"/>
    <cellStyle name="强调文字颜色 1 6 2 2 3" xfId="3134"/>
    <cellStyle name="差_（四舍五入）2017年调整预算分科目表 2 3 4 2" xfId="3135"/>
    <cellStyle name="好_（四舍五入）2017年调整预算分科目表 6 2 2 2" xfId="3136"/>
    <cellStyle name="40% - 强调文字颜色 5 6 3 2" xfId="3137"/>
    <cellStyle name="20%-个性色5 3" xfId="3138"/>
    <cellStyle name="40% - 强调文字颜色 4 3 3 2" xfId="3139"/>
    <cellStyle name="20%-个性色5 3 2 2" xfId="3140"/>
    <cellStyle name="40% - 强调文字颜色 2 2" xfId="3141"/>
    <cellStyle name="40% - 强调文字颜色 5 7 3 2 3" xfId="3142"/>
    <cellStyle name="个性色1 5" xfId="3143"/>
    <cellStyle name="40% - 强调文字颜色 2 2 2" xfId="3144"/>
    <cellStyle name="40% - 强调文字颜色 1 5 5 3" xfId="3145"/>
    <cellStyle name="20%-个性色5 3 2 2 2" xfId="3146"/>
    <cellStyle name="60% - 强调文字颜色 6 9 5" xfId="3147"/>
    <cellStyle name="40% - 强调文字颜色 4 3 3 3" xfId="3148"/>
    <cellStyle name="20%-个性色5 3 2 3" xfId="3149"/>
    <cellStyle name="标题 3 5 3 2" xfId="3150"/>
    <cellStyle name="40% - 强调文字颜色 2 3" xfId="3151"/>
    <cellStyle name="40% - 强调文字颜色 5 6 3 3" xfId="3152"/>
    <cellStyle name="标题 4 8 3 2" xfId="3153"/>
    <cellStyle name="20%-个性色5 4" xfId="3154"/>
    <cellStyle name="好_2018资本经营预算表(天心区）_2018预算附表1 7" xfId="3155"/>
    <cellStyle name="40% - 强调文字颜色 5 6 3 3 2" xfId="3156"/>
    <cellStyle name="标题 4 8 3 2 2" xfId="3157"/>
    <cellStyle name="40% - 强调文字颜色 4 4 3" xfId="3158"/>
    <cellStyle name="20%-个性色5 4 2" xfId="3159"/>
    <cellStyle name="40% - 强调文字颜色 4 4 3 2" xfId="3160"/>
    <cellStyle name="20%-个性色5 4 2 2" xfId="3161"/>
    <cellStyle name="标题 1 7 5" xfId="3162"/>
    <cellStyle name="40% - 强调文字颜色 4 4 3 2 2" xfId="3163"/>
    <cellStyle name="20%-个性色5 4 2 2 2" xfId="3164"/>
    <cellStyle name="60% - 强调文字颜色 1 4" xfId="3165"/>
    <cellStyle name="40% - 强调文字颜色 2 5 5 3" xfId="3166"/>
    <cellStyle name="标题 1 7 5 2" xfId="3167"/>
    <cellStyle name="40% - 强调文字颜色 4 4 3 2 3" xfId="3168"/>
    <cellStyle name="20%-个性色5 4 2 2 3" xfId="3169"/>
    <cellStyle name="60% - 强调文字颜色 1 5" xfId="3170"/>
    <cellStyle name="40% - 强调文字颜色 4 4 3 3" xfId="3171"/>
    <cellStyle name="20%-个性色5 4 2 3" xfId="3172"/>
    <cellStyle name="标题 1 7 6" xfId="3173"/>
    <cellStyle name="标题 3 6 3 2" xfId="3174"/>
    <cellStyle name="40% - 强调文字颜色 4 4 3 3 2" xfId="3175"/>
    <cellStyle name="20%-个性色5 4 2 3 2" xfId="3176"/>
    <cellStyle name="60% - 强调文字颜色 2 4" xfId="3177"/>
    <cellStyle name="标题 3 6 3 2 2" xfId="3178"/>
    <cellStyle name="汇总 8 5" xfId="3179"/>
    <cellStyle name="40% - 强调文字颜色 2 6 5 3" xfId="3180"/>
    <cellStyle name="20%-个性色5 4 3 2 2" xfId="3181"/>
    <cellStyle name="标题 1 8 5 2" xfId="3182"/>
    <cellStyle name="40% - 强调文字颜色 4 4 4 3" xfId="3183"/>
    <cellStyle name="20%-个性色5 4 3 3" xfId="3184"/>
    <cellStyle name="60%-个性色2 3 2 2 2" xfId="3185"/>
    <cellStyle name="标题 3 6 4 2" xfId="3186"/>
    <cellStyle name="标题 1 8 6" xfId="3187"/>
    <cellStyle name="40% - 强调文字颜色 5 6 3 4" xfId="3188"/>
    <cellStyle name="强调文字颜色 1 7 6 2" xfId="3189"/>
    <cellStyle name="标题 4 8 3 3" xfId="3190"/>
    <cellStyle name="20%-个性色5 5" xfId="3191"/>
    <cellStyle name="差_表5：天心区2017年建设资金预算 2 5" xfId="3192"/>
    <cellStyle name="40% - 强调文字颜色 4 5 3" xfId="3193"/>
    <cellStyle name="20%-个性色5 5 2" xfId="3194"/>
    <cellStyle name="40% - 强调文字颜色 5 6 3 5" xfId="3195"/>
    <cellStyle name="解释性文本 5 2 2 2" xfId="3196"/>
    <cellStyle name="60% - 强调文字颜色 2 7 3 3 2" xfId="3197"/>
    <cellStyle name="好_（四舍五入）2017年调整预算分科目表 5 2" xfId="3198"/>
    <cellStyle name="标题 4 8 3 4" xfId="3199"/>
    <cellStyle name="20%-个性色5 6" xfId="3200"/>
    <cellStyle name="20%-个性色6" xfId="3201"/>
    <cellStyle name="60%-个性色3 3 4" xfId="3202"/>
    <cellStyle name="20%-个性色6 2" xfId="3203"/>
    <cellStyle name="40% - 强调文字颜色 5 6 4 2" xfId="3204"/>
    <cellStyle name="20%-个性色6 3" xfId="3205"/>
    <cellStyle name="40% - 强调文字颜色 5 3 3" xfId="3206"/>
    <cellStyle name="20%-个性色6 3 2" xfId="3207"/>
    <cellStyle name="强调文字颜色 4 4 3 2" xfId="3208"/>
    <cellStyle name="好_表5：天心区2017年建设资金预算 5 2 4" xfId="3209"/>
    <cellStyle name="20%-个性色6 3 2 2 2" xfId="3210"/>
    <cellStyle name="强调文字颜色 4 4 4" xfId="3211"/>
    <cellStyle name="40% - 强调文字颜色 5 3 3 3" xfId="3212"/>
    <cellStyle name="20%-个性色6 3 2 3" xfId="3213"/>
    <cellStyle name="40% - 强调文字颜色 5 6 4 3" xfId="3214"/>
    <cellStyle name="标题 4 8 4 2" xfId="3215"/>
    <cellStyle name="20%-个性色6 4" xfId="3216"/>
    <cellStyle name="40% - 强调文字颜色 5 4 3" xfId="3217"/>
    <cellStyle name="20%-个性色6 4 2" xfId="3218"/>
    <cellStyle name="强调文字颜色 5 4 3 2" xfId="3219"/>
    <cellStyle name="40% - 强调文字颜色 5 4 3 2 2" xfId="3220"/>
    <cellStyle name="20%-个性色6 4 2 2 2" xfId="3221"/>
    <cellStyle name="40% - 强调文字颜色 3 7 3 2 3" xfId="3222"/>
    <cellStyle name="60% - 强调文字颜色 4 7 3 2" xfId="3223"/>
    <cellStyle name="强调文字颜色 5 4 3 2 2" xfId="3224"/>
    <cellStyle name="20%-个性色6 4 2 2 2 2" xfId="3225"/>
    <cellStyle name="强调文字颜色 5 4 4" xfId="3226"/>
    <cellStyle name="40% - 强调文字颜色 5 4 3 3" xfId="3227"/>
    <cellStyle name="20%-个性色6 4 2 3" xfId="3228"/>
    <cellStyle name="强调文字颜色 5 5 3 2" xfId="3229"/>
    <cellStyle name="20%-个性色6 4 3 2 2" xfId="3230"/>
    <cellStyle name="强调文字颜色 5 5 4" xfId="3231"/>
    <cellStyle name="40% - 强调文字颜色 5 4 4 3" xfId="3232"/>
    <cellStyle name="20%-个性色6 4 3 3" xfId="3233"/>
    <cellStyle name="标题 4 6 4 2" xfId="3234"/>
    <cellStyle name="60%-个性色2 4 2 2 2" xfId="3235"/>
    <cellStyle name="标题 4 8 4 3" xfId="3236"/>
    <cellStyle name="20%-个性色6 5" xfId="3237"/>
    <cellStyle name="差_（四舍五入）2017年调整预算分科目表 2 2 4" xfId="3238"/>
    <cellStyle name="40% - 强调文字颜色 5 5 3" xfId="3239"/>
    <cellStyle name="20%-个性色6 5 2" xfId="3240"/>
    <cellStyle name="好_（四舍五入）2017年调整预算分科目表 6 2" xfId="3241"/>
    <cellStyle name="20%-个性色6 6" xfId="3242"/>
    <cellStyle name="汇总 4 5 2" xfId="3243"/>
    <cellStyle name="60% - 强调文字颜色 2 11" xfId="3244"/>
    <cellStyle name="个性色5 4 3 2" xfId="3245"/>
    <cellStyle name="40% - 强调文字颜色 1 10" xfId="3246"/>
    <cellStyle name="个性色5 4 3 3" xfId="3247"/>
    <cellStyle name="40% - 强调文字颜色 1 11" xfId="3248"/>
    <cellStyle name="差_表5：天心区2017年建设资金预算 6" xfId="3249"/>
    <cellStyle name="40% - 强调文字颜色 4 3 2 2" xfId="3250"/>
    <cellStyle name="40% - 强调文字颜色 1 2" xfId="3251"/>
    <cellStyle name="差_表5：天心区2017年建设资金预算 6 2" xfId="3252"/>
    <cellStyle name="40% - 强调文字颜色 1 4 5 3" xfId="3253"/>
    <cellStyle name="40% - 强调文字颜色 4 3 2 2 2" xfId="3254"/>
    <cellStyle name="60% - 强调文字颜色 5 9 5" xfId="3255"/>
    <cellStyle name="个性色5" xfId="3256"/>
    <cellStyle name="40% - 强调文字颜色 1 2 2" xfId="3257"/>
    <cellStyle name="个性色5 2" xfId="3258"/>
    <cellStyle name="40%-个性色4 4 5" xfId="3259"/>
    <cellStyle name="60% - 强调文字颜色 3 6 4" xfId="3260"/>
    <cellStyle name="40% - 强调文字颜色 1 2 2 2" xfId="3261"/>
    <cellStyle name="差_表5：天心区2017年建设资金预算 7" xfId="3262"/>
    <cellStyle name="40% - 强调文字颜色 4 3 2 3" xfId="3263"/>
    <cellStyle name="标题 3 5 2 2" xfId="3264"/>
    <cellStyle name="40% - 强调文字颜色 1 3" xfId="3265"/>
    <cellStyle name="差_表5：天心区2017年建设资金预算 7 2" xfId="3266"/>
    <cellStyle name="40% - 强调文字颜色 4 3 2 3 2" xfId="3267"/>
    <cellStyle name="标题 3 5 2 2 2" xfId="3268"/>
    <cellStyle name="40% - 强调文字颜色 1 3 2" xfId="3269"/>
    <cellStyle name="40% - 强调文字颜色 1 3 2 2" xfId="3270"/>
    <cellStyle name="40%-个性色5 4 5" xfId="3271"/>
    <cellStyle name="60% - 强调文字颜色 4 6 4" xfId="3272"/>
    <cellStyle name="40% - 强调文字颜色 1 3 2 2 2" xfId="3273"/>
    <cellStyle name="60% - 强调文字颜色 4 6 4 2" xfId="3274"/>
    <cellStyle name="40% - 强调文字颜色 1 3 2 2 3" xfId="3275"/>
    <cellStyle name="60% - 强调文字颜色 4 6 4 3" xfId="3276"/>
    <cellStyle name="40% - 强调文字颜色 1 3 2 3" xfId="3277"/>
    <cellStyle name="60% - 强调文字颜色 4 6 5" xfId="3278"/>
    <cellStyle name="40% - 强调文字颜色 1 3 2 3 2" xfId="3279"/>
    <cellStyle name="60% - 强调文字颜色 4 6 5 2" xfId="3280"/>
    <cellStyle name="好 8 3 3 2" xfId="3281"/>
    <cellStyle name="60% - 强调文字颜色 4 6 6" xfId="3282"/>
    <cellStyle name="40% - 强调文字颜色 1 3 2 4" xfId="3283"/>
    <cellStyle name="40% - 强调文字颜色 3 6 2" xfId="3284"/>
    <cellStyle name="40% - 强调文字颜色 1 3 2 5" xfId="3285"/>
    <cellStyle name="60% - 强调文字颜色 4 6 7" xfId="3286"/>
    <cellStyle name="40% - 强调文字颜色 1 3 4 3" xfId="3287"/>
    <cellStyle name="60% - 强调文字颜色 4 8 5" xfId="3288"/>
    <cellStyle name="40% - 强调文字颜色 1 3 5 2" xfId="3289"/>
    <cellStyle name="60% - 强调文字颜色 4 9 4" xfId="3290"/>
    <cellStyle name="40% - 强调文字颜色 1 4 2" xfId="3291"/>
    <cellStyle name="60% - 强调文字颜色 2 4 7" xfId="3292"/>
    <cellStyle name="40% - 强调文字颜色 1 4 2 2" xfId="3293"/>
    <cellStyle name="40%-个性色6 4 5" xfId="3294"/>
    <cellStyle name="60% - 强调文字颜色 5 6 4" xfId="3295"/>
    <cellStyle name="40% - 强调文字颜色 1 4 2 2 2" xfId="3296"/>
    <cellStyle name="60% - 强调文字颜色 5 6 4 2" xfId="3297"/>
    <cellStyle name="标题 3 3 5" xfId="3298"/>
    <cellStyle name="40% - 强调文字颜色 1 4 2 2 3" xfId="3299"/>
    <cellStyle name="60% - 强调文字颜色 5 6 4 3" xfId="3300"/>
    <cellStyle name="差_表5：天心区2017年建设资金预算 3 2" xfId="3301"/>
    <cellStyle name="40% - 强调文字颜色 1 4 2 3" xfId="3302"/>
    <cellStyle name="60% - 强调文字颜色 5 6 5" xfId="3303"/>
    <cellStyle name="差_表5：天心区2017年建设资金预算 3 2 2" xfId="3304"/>
    <cellStyle name="40% - 强调文字颜色 1 4 2 3 2" xfId="3305"/>
    <cellStyle name="60% - 强调文字颜色 5 6 5 2" xfId="3306"/>
    <cellStyle name="标题 3 4 5" xfId="3307"/>
    <cellStyle name="差_表5：天心区2017年建设资金预算 3 3" xfId="3308"/>
    <cellStyle name="40% - 强调文字颜色 1 4 2 4" xfId="3309"/>
    <cellStyle name="60% - 强调文字颜色 5 6 6" xfId="3310"/>
    <cellStyle name="差_表5：天心区2017年建设资金预算 4 4" xfId="3311"/>
    <cellStyle name="40% - 强调文字颜色 4 7 2" xfId="3312"/>
    <cellStyle name="40% - 强调文字颜色 1 4 3 5" xfId="3313"/>
    <cellStyle name="60% - 强调文字颜色 5 7 7" xfId="3314"/>
    <cellStyle name="40% - 强调文字颜色 1 4 6 2" xfId="3315"/>
    <cellStyle name="60% - 强调文字颜色 5 8 2 4" xfId="3316"/>
    <cellStyle name="40% - 强调文字颜色 1 4 7" xfId="3317"/>
    <cellStyle name="40% - 强调文字颜色 1 5 2" xfId="3318"/>
    <cellStyle name="60% - 强调文字颜色 2 5 7" xfId="3319"/>
    <cellStyle name="检查单元格 4 5 3" xfId="3320"/>
    <cellStyle name="40% - 强调文字颜色 1 5 2 2" xfId="3321"/>
    <cellStyle name="60% - 强调文字颜色 6 6 4" xfId="3322"/>
    <cellStyle name="40% - 强调文字颜色 1 5 2 3" xfId="3323"/>
    <cellStyle name="60% - 强调文字颜色 6 6 5" xfId="3324"/>
    <cellStyle name="60% - 强调文字颜色 4 7 2 3 2" xfId="3325"/>
    <cellStyle name="差_（四舍五入）2017年调整预算分科目表 2 3 2" xfId="3326"/>
    <cellStyle name="60% - 强调文字颜色 6 6 6" xfId="3327"/>
    <cellStyle name="40% - 强调文字颜色 1 5 2 4" xfId="3328"/>
    <cellStyle name="40% - 强调文字颜色 1 5 3 2" xfId="3329"/>
    <cellStyle name="60% - 强调文字颜色 6 7 4" xfId="3330"/>
    <cellStyle name="60%-个性色4 4 3 2 2" xfId="3331"/>
    <cellStyle name="差_（方案三）附件1-3：2017年调整预算分科目表 6" xfId="3332"/>
    <cellStyle name="40% - 强调文字颜色 1 5 3 2 2" xfId="3333"/>
    <cellStyle name="60% - 强调文字颜色 6 7 4 2" xfId="3334"/>
    <cellStyle name="40% - 强调文字颜色 1 5 3 3" xfId="3335"/>
    <cellStyle name="60% - 强调文字颜色 6 7 5" xfId="3336"/>
    <cellStyle name="40% - 强调文字颜色 1 5 3 3 2" xfId="3337"/>
    <cellStyle name="60% - 强调文字颜色 6 7 5 2" xfId="3338"/>
    <cellStyle name="差_（四舍五入）2017年调整预算分科目表 2 4 2" xfId="3339"/>
    <cellStyle name="60% - 强调文字颜色 6 7 6" xfId="3340"/>
    <cellStyle name="40% - 强调文字颜色 1 5 3 4" xfId="3341"/>
    <cellStyle name="60% - 强调文字颜色 2 3 2 3 2" xfId="3342"/>
    <cellStyle name="差_（四舍五入）2017年调整预算分科目表 2 4 3" xfId="3343"/>
    <cellStyle name="60% - 强调文字颜色 6 7 7" xfId="3344"/>
    <cellStyle name="40% - 强调文字颜色 5 7 2" xfId="3345"/>
    <cellStyle name="40% - 强调文字颜色 1 5 3 5" xfId="3346"/>
    <cellStyle name="强调文字颜色 1 7 3 2 3" xfId="3347"/>
    <cellStyle name="40% - 强调文字颜色 1 5 4" xfId="3348"/>
    <cellStyle name="40% - 强调文字颜色 6 7 3 2" xfId="3349"/>
    <cellStyle name="60%-个性色4 4 3 3" xfId="3350"/>
    <cellStyle name="40% - 强调文字颜色 1 5 4 2" xfId="3351"/>
    <cellStyle name="40% - 强调文字颜色 6 7 3 2 2" xfId="3352"/>
    <cellStyle name="60% - 强调文字颜色 6 8 4" xfId="3353"/>
    <cellStyle name="40% - 强调文字颜色 1 5 4 3" xfId="3354"/>
    <cellStyle name="40% - 强调文字颜色 6 7 3 2 3" xfId="3355"/>
    <cellStyle name="60% - 强调文字颜色 6 8 5" xfId="3356"/>
    <cellStyle name="40% - 强调文字颜色 1 5 5" xfId="3357"/>
    <cellStyle name="40% - 强调文字颜色 6 7 3 3" xfId="3358"/>
    <cellStyle name="40% - 强调文字颜色 1 5 5 2" xfId="3359"/>
    <cellStyle name="40% - 强调文字颜色 6 7 3 3 2" xfId="3360"/>
    <cellStyle name="60% - 强调文字颜色 6 9 4" xfId="3361"/>
    <cellStyle name="40% - 强调文字颜色 1 5 6" xfId="3362"/>
    <cellStyle name="40% - 强调文字颜色 6 7 3 4" xfId="3363"/>
    <cellStyle name="40% - 强调文字颜色 1 5 6 2" xfId="3364"/>
    <cellStyle name="好_表5：天心区2017年建设资金预算 5 2 2" xfId="3365"/>
    <cellStyle name="40% - 强调文字颜色 1 5 7" xfId="3366"/>
    <cellStyle name="40% - 强调文字颜色 6 7 3 5" xfId="3367"/>
    <cellStyle name="40% - 强调文字颜色 1 6" xfId="3368"/>
    <cellStyle name="40% - 强调文字颜色 1 6 2" xfId="3369"/>
    <cellStyle name="60% - 强调文字颜色 2 6 7" xfId="3370"/>
    <cellStyle name="40% - 强调文字颜色 3 8" xfId="3371"/>
    <cellStyle name="40% - 着色 1 3 2" xfId="3372"/>
    <cellStyle name="检查单元格 5 5 3" xfId="3373"/>
    <cellStyle name="40% - 强调文字颜色 1 6 2 2" xfId="3374"/>
    <cellStyle name="40% - 强调文字颜色 3 8 2" xfId="3375"/>
    <cellStyle name="40% - 着色 1 3 2 2" xfId="3376"/>
    <cellStyle name="60% - 强调文字颜色 4 8 7" xfId="3377"/>
    <cellStyle name="链接单元格 5 4" xfId="3378"/>
    <cellStyle name="40% - 强调文字颜色 1 6 2 2 2" xfId="3379"/>
    <cellStyle name="着色 6" xfId="3380"/>
    <cellStyle name="好_（四舍五入）2017年调整预算分科目表 4 4 2" xfId="3381"/>
    <cellStyle name="40% - 强调文字颜色 3 8 3" xfId="3382"/>
    <cellStyle name="差_（方案三）附件1-3：2017年调整预算分科目表 7 3 3 2" xfId="3383"/>
    <cellStyle name="链接单元格 5 5" xfId="3384"/>
    <cellStyle name="40% - 强调文字颜色 1 6 2 2 3" xfId="3385"/>
    <cellStyle name="强调文字颜色 1 7 3 3 2" xfId="3386"/>
    <cellStyle name="好_（四舍五入）2017年调整预算分科目表 2 2 2" xfId="3387"/>
    <cellStyle name="40% - 强调文字颜色 1 6 3" xfId="3388"/>
    <cellStyle name="60%-个性色4 4 4 2" xfId="3389"/>
    <cellStyle name="40% - 强调文字颜色 4 8" xfId="3390"/>
    <cellStyle name="40% - 着色 1 4 2" xfId="3391"/>
    <cellStyle name="好_（四舍五入）2017年调整预算分科目表 2 2 2 2" xfId="3392"/>
    <cellStyle name="40% - 强调文字颜色 1 6 3 2" xfId="3393"/>
    <cellStyle name="差_表5：天心区2017年建设资金预算 5 4" xfId="3394"/>
    <cellStyle name="40% - 强调文字颜色 4 8 2" xfId="3395"/>
    <cellStyle name="60% - 强调文字颜色 5 8 7" xfId="3396"/>
    <cellStyle name="好_（四舍五入）2017年调整预算分科目表 2 2 2 2 2" xfId="3397"/>
    <cellStyle name="40% - 强调文字颜色 1 6 3 2 2" xfId="3398"/>
    <cellStyle name="好_（四舍五入）2017年调整预算分科目表 2 2 2 4" xfId="3399"/>
    <cellStyle name="40% - 强调文字颜色 1 6 3 4" xfId="3400"/>
    <cellStyle name="差_（四舍五入）2017年调整预算分科目表 3 4 2" xfId="3401"/>
    <cellStyle name="差_（四舍五入）2017年调整预算分科目表 3 4 3" xfId="3402"/>
    <cellStyle name="输入 7 2 3 2" xfId="3403"/>
    <cellStyle name="40% - 强调文字颜色 1 6 3 5" xfId="3404"/>
    <cellStyle name="40% - 强调文字颜色 6 7 2" xfId="3405"/>
    <cellStyle name="好_（四舍五入）2017年调整预算分科目表 2 2 3 2" xfId="3406"/>
    <cellStyle name="40% - 强调文字颜色 1 6 4 2" xfId="3407"/>
    <cellStyle name="好_2018资本经营预算表(天心区）_2018预算附表1 2 2 2 2 2" xfId="3408"/>
    <cellStyle name="好_（四舍五入）2017年调整预算分科目表 2 2 3 3" xfId="3409"/>
    <cellStyle name="40% - 强调文字颜色 1 6 4 3" xfId="3410"/>
    <cellStyle name="好_（四舍五入）2017年调整预算分科目表 2 2 4 2" xfId="3411"/>
    <cellStyle name="40% - 强调文字颜色 1 6 5 2" xfId="3412"/>
    <cellStyle name="40% - 强调文字颜色 3 2 2" xfId="3413"/>
    <cellStyle name="40% - 强调文字颜色 6 9" xfId="3414"/>
    <cellStyle name="好_（四舍五入）2017年调整预算分科目表 2 2 4 3" xfId="3415"/>
    <cellStyle name="40% - 强调文字颜色 1 6 5 3" xfId="3416"/>
    <cellStyle name="好_（四舍五入）2017年调整预算分科目表 2 2 5" xfId="3417"/>
    <cellStyle name="差_（方案三）附件1-3：2017年调整预算分科目表 2 8 2 2" xfId="3418"/>
    <cellStyle name="40% - 强调文字颜色 1 6 6" xfId="3419"/>
    <cellStyle name="好_（四舍五入）2017年调整预算分科目表 2 2 5 2" xfId="3420"/>
    <cellStyle name="40% - 强调文字颜色 1 6 6 2" xfId="3421"/>
    <cellStyle name="好_表5：天心区2017年建设资金预算 5 3 2" xfId="3422"/>
    <cellStyle name="好_（四舍五入）2017年调整预算分科目表 2 2 6" xfId="3423"/>
    <cellStyle name="40% - 强调文字颜色 1 6 7" xfId="3424"/>
    <cellStyle name="40% - 强调文字颜色 1 7" xfId="3425"/>
    <cellStyle name="40% - 强调文字颜色 1 7 2" xfId="3426"/>
    <cellStyle name="60% - 强调文字颜色 2 7 7" xfId="3427"/>
    <cellStyle name="差_2018资本经营预算表(天心区）_2018预算附表1 3 2" xfId="3428"/>
    <cellStyle name="40% - 强调文字颜色 1 7 2 2 2" xfId="3429"/>
    <cellStyle name="差_2018资本经营预算表(天心区）_2018预算附表1 3 3" xfId="3430"/>
    <cellStyle name="适中 4 3 2 2" xfId="3431"/>
    <cellStyle name="40% - 强调文字颜色 1 7 2 2 3" xfId="3432"/>
    <cellStyle name="差_2018资本经营预算表(天心区）_2018预算附表1 4 2" xfId="3433"/>
    <cellStyle name="40% - 强调文字颜色 1 7 2 3 2" xfId="3434"/>
    <cellStyle name="好_（四舍五入）2017年调整预算分科目表 2 3 2" xfId="3435"/>
    <cellStyle name="40% - 强调文字颜色 1 7 3" xfId="3436"/>
    <cellStyle name="解释性文本 8 7" xfId="3437"/>
    <cellStyle name="好_（四舍五入）2017年调整预算分科目表 2 3 2 2 2" xfId="3438"/>
    <cellStyle name="40% - 强调文字颜色 1 7 3 2 2" xfId="3439"/>
    <cellStyle name="40% - 强调文字颜色 1 7 3 3 2" xfId="3440"/>
    <cellStyle name="好_（四舍五入）2017年调整预算分科目表 2 3 2 4" xfId="3441"/>
    <cellStyle name="40% - 强调文字颜色 1 7 3 4" xfId="3442"/>
    <cellStyle name="差_（四舍五入）2017年调整预算分科目表 4 4 2" xfId="3443"/>
    <cellStyle name="差_（四舍五入）2017年调整预算分科目表 4 4 3" xfId="3444"/>
    <cellStyle name="输入 7 3 3 2" xfId="3445"/>
    <cellStyle name="40% - 强调文字颜色 1 7 3 5" xfId="3446"/>
    <cellStyle name="60% - 强调文字颜色 4 3 5 2" xfId="3447"/>
    <cellStyle name="好_（四舍五入）2017年调整预算分科目表 2 3 3 2" xfId="3448"/>
    <cellStyle name="40% - 强调文字颜色 1 7 4 2" xfId="3449"/>
    <cellStyle name="好_（四舍五入）2017年调整预算分科目表 2 3 3 3" xfId="3450"/>
    <cellStyle name="40% - 强调文字颜色 1 7 4 3" xfId="3451"/>
    <cellStyle name="好_（四舍五入）2017年调整预算分科目表 2 3 4" xfId="3452"/>
    <cellStyle name="40% - 强调文字颜色 1 7 5" xfId="3453"/>
    <cellStyle name="40% - 强调文字颜色 6 7 5 3" xfId="3454"/>
    <cellStyle name="好_（四舍五入）2017年调整预算分科目表 2 3 4 2" xfId="3455"/>
    <cellStyle name="40% - 强调文字颜色 1 7 5 2" xfId="3456"/>
    <cellStyle name="40% - 强调文字颜色 4 2 2" xfId="3457"/>
    <cellStyle name="60% - 强调文字颜色 2 4 3 5" xfId="3458"/>
    <cellStyle name="好_2018资本经营预算表(天心区） 2 2 2" xfId="3459"/>
    <cellStyle name="40% - 强调文字颜色 1 7 5 3" xfId="3460"/>
    <cellStyle name="好_（四舍五入）2017年调整预算分科目表 2 3 5" xfId="3461"/>
    <cellStyle name="40% - 强调文字颜色 1 7 6" xfId="3462"/>
    <cellStyle name="40% - 强调文字颜色 1 7 6 2" xfId="3463"/>
    <cellStyle name="好_表5：天心区2017年建设资金预算 5 4 2" xfId="3464"/>
    <cellStyle name="好_（四舍五入）2017年调整预算分科目表 2 3 6" xfId="3465"/>
    <cellStyle name="40% - 强调文字颜色 1 7 7" xfId="3466"/>
    <cellStyle name="40%-个性色5 2 2 2 2" xfId="3467"/>
    <cellStyle name="40% - 强调文字颜色 1 8" xfId="3468"/>
    <cellStyle name="40% - 强调文字颜色 1 8 2" xfId="3469"/>
    <cellStyle name="60% - 强调文字颜色 2 8 7" xfId="3470"/>
    <cellStyle name="好_（四舍五入）2017年调整预算分科目表 2 4 2" xfId="3471"/>
    <cellStyle name="40% - 强调文字颜色 1 8 3" xfId="3472"/>
    <cellStyle name="好_（四舍五入）2017年调整预算分科目表 2 4 3" xfId="3473"/>
    <cellStyle name="40% - 强调文字颜色 1 8 4" xfId="3474"/>
    <cellStyle name="40% - 强调文字颜色 6 7 6 2" xfId="3475"/>
    <cellStyle name="好_（四舍五入）2017年调整预算分科目表 2 4 4" xfId="3476"/>
    <cellStyle name="40% - 强调文字颜色 1 8 5" xfId="3477"/>
    <cellStyle name="40% - 强调文字颜色 1 8 6" xfId="3478"/>
    <cellStyle name="差_（方案三）附件1-3：2017年调整预算分科目表 2 2 3 3" xfId="3479"/>
    <cellStyle name="40% - 强调文字颜色 1 8 6 2" xfId="3480"/>
    <cellStyle name="好_表5：天心区2017年建设资金预算 5 5 2" xfId="3481"/>
    <cellStyle name="40% - 强调文字颜色 1 8 7" xfId="3482"/>
    <cellStyle name="40%-个性色5 2 2 3 2" xfId="3483"/>
    <cellStyle name="个性色3 3 2 2" xfId="3484"/>
    <cellStyle name="40% - 强调文字颜色 1 9" xfId="3485"/>
    <cellStyle name="差_（方案三）附件1-3：2017年调整预算分科目表 2 3 4 2" xfId="3486"/>
    <cellStyle name="40% - 强调文字颜色 4 8 3 5" xfId="3487"/>
    <cellStyle name="40% - 着色 4 3" xfId="3488"/>
    <cellStyle name="个性色3 3 2 2 2" xfId="3489"/>
    <cellStyle name="40% - 强调文字颜色 1 9 2" xfId="3490"/>
    <cellStyle name="好_（四舍五入）2017年调整预算分科目表 2 5 2" xfId="3491"/>
    <cellStyle name="40% - 强调文字颜色 1 9 3" xfId="3492"/>
    <cellStyle name="差 8 3 2 3" xfId="3493"/>
    <cellStyle name="60% - 强调文字颜色 3 11" xfId="3494"/>
    <cellStyle name="40% - 强调文字颜色 2 10" xfId="3495"/>
    <cellStyle name="40% - 强调文字颜色 2 10 2" xfId="3496"/>
    <cellStyle name="个性色1 5 2" xfId="3497"/>
    <cellStyle name="40% - 强调文字颜色 2 2 2 2" xfId="3498"/>
    <cellStyle name="个性色2 5" xfId="3499"/>
    <cellStyle name="40% - 强调文字颜色 2 3 2" xfId="3500"/>
    <cellStyle name="个性色2 5 2" xfId="3501"/>
    <cellStyle name="40% - 强调文字颜色 2 3 2 2" xfId="3502"/>
    <cellStyle name="强调文字颜色 5 7 5" xfId="3503"/>
    <cellStyle name="40% - 强调文字颜色 2 3 2 2 2" xfId="3504"/>
    <cellStyle name="强调文字颜色 5 7 6" xfId="3505"/>
    <cellStyle name="40% - 强调文字颜色 2 3 2 2 3" xfId="3506"/>
    <cellStyle name="解释性文本 2" xfId="3507"/>
    <cellStyle name="40% - 强调文字颜色 2 3 2 3" xfId="3508"/>
    <cellStyle name="标题 1 5 2 2" xfId="3509"/>
    <cellStyle name="40% - 强调文字颜色 2 3 4 3" xfId="3510"/>
    <cellStyle name="标题 1 5 4 2" xfId="3511"/>
    <cellStyle name="40% - 强调文字颜色 2 3 5 2" xfId="3512"/>
    <cellStyle name="个性色3 5" xfId="3513"/>
    <cellStyle name="60% - 强调文字颜色 3 4 7" xfId="3514"/>
    <cellStyle name="40% - 强调文字颜色 2 4 2" xfId="3515"/>
    <cellStyle name="个性色3 5 2" xfId="3516"/>
    <cellStyle name="差_（方案三）附件1-3：2017年调整预算分科目表 2 5 4" xfId="3517"/>
    <cellStyle name="40% - 强调文字颜色 2 4 2 2" xfId="3518"/>
    <cellStyle name="差_（方案三）附件1-3：2017年调整预算分科目表 2 5 5" xfId="3519"/>
    <cellStyle name="40% - 强调文字颜色 2 4 2 3" xfId="3520"/>
    <cellStyle name="差_（方案三）附件1-3：2017年调整预算分科目表 3 2 2 3 2" xfId="3521"/>
    <cellStyle name="标题 1 6 2 2" xfId="3522"/>
    <cellStyle name="40% - 强调文字颜色 4 4 2 2 2" xfId="3523"/>
    <cellStyle name="40% - 强调文字颜色 2 4 5 3" xfId="3524"/>
    <cellStyle name="标题 1 6 5 2" xfId="3525"/>
    <cellStyle name="40% - 强调文字颜色 2 4 6 2" xfId="3526"/>
    <cellStyle name="60% - 强调文字颜色 6 8 2 4" xfId="3527"/>
    <cellStyle name="好 8 2 2 3" xfId="3528"/>
    <cellStyle name="个性色4 5" xfId="3529"/>
    <cellStyle name="60% - 强调文字颜色 3 5 7" xfId="3530"/>
    <cellStyle name="40% - 强调文字颜色 2 5 2" xfId="3531"/>
    <cellStyle name="个性色4 5 2" xfId="3532"/>
    <cellStyle name="40% - 强调文字颜色 2 5 2 2" xfId="3533"/>
    <cellStyle name="40% - 强调文字颜色 2 5 2 2 2" xfId="3534"/>
    <cellStyle name="60% - 着色 3 3" xfId="3535"/>
    <cellStyle name="60%-个性色4 5" xfId="3536"/>
    <cellStyle name="标题 4 8 2" xfId="3537"/>
    <cellStyle name="40% - 强调文字颜色 2 5 2 2 3" xfId="3538"/>
    <cellStyle name="计算 10" xfId="3539"/>
    <cellStyle name="60% - 着色 3 4" xfId="3540"/>
    <cellStyle name="60%-个性色4 6" xfId="3541"/>
    <cellStyle name="40% - 强调文字颜色 2 5 2 3" xfId="3542"/>
    <cellStyle name="差_（方案三）附件1-3：2017年调整预算分科目表 3 2 3 3 2" xfId="3543"/>
    <cellStyle name="标题 1 7 2 2" xfId="3544"/>
    <cellStyle name="40% - 强调文字颜色 2 5 3 2" xfId="3545"/>
    <cellStyle name="好_（方案三）附件1-3：2017年调整预算分科目表 2 5 5" xfId="3546"/>
    <cellStyle name="40% - 强调文字颜色 2 5 3 2 2" xfId="3547"/>
    <cellStyle name="好_（方案三）附件1-3：2017年调整预算分科目表 2 5 6" xfId="3548"/>
    <cellStyle name="40% - 强调文字颜色 2 5 3 2 3" xfId="3549"/>
    <cellStyle name="40% - 强调文字颜色 2 5 3 3" xfId="3550"/>
    <cellStyle name="标题 1 7 3 2" xfId="3551"/>
    <cellStyle name="40% - 强调文字颜色 2 5 4" xfId="3552"/>
    <cellStyle name="40% - 强调文字颜色 6 8 3 2" xfId="3553"/>
    <cellStyle name="40% - 强调文字颜色 2 5 4 2" xfId="3554"/>
    <cellStyle name="40% - 强调文字颜色 6 8 3 2 2" xfId="3555"/>
    <cellStyle name="40% - 强调文字颜色 2 5 4 3" xfId="3556"/>
    <cellStyle name="40% - 强调文字颜色 6 8 3 2 3" xfId="3557"/>
    <cellStyle name="标题 1 7 4 2" xfId="3558"/>
    <cellStyle name="40% - 强调文字颜色 2 5 5" xfId="3559"/>
    <cellStyle name="40% - 强调文字颜色 6 8 3 3" xfId="3560"/>
    <cellStyle name="40% - 强调文字颜色 2 5 5 2" xfId="3561"/>
    <cellStyle name="40% - 强调文字颜色 6 8 3 3 2" xfId="3562"/>
    <cellStyle name="60% - 强调文字颜色 1 3" xfId="3563"/>
    <cellStyle name="40% - 强调文字颜色 2 5 6" xfId="3564"/>
    <cellStyle name="40% - 强调文字颜色 6 8 3 4" xfId="3565"/>
    <cellStyle name="个性色5 5" xfId="3566"/>
    <cellStyle name="60% - 强调文字颜色 3 6 7" xfId="3567"/>
    <cellStyle name="40% - 强调文字颜色 2 6 2" xfId="3568"/>
    <cellStyle name="汇总 5 4" xfId="3569"/>
    <cellStyle name="40% - 强调文字颜色 2 6 2 2" xfId="3570"/>
    <cellStyle name="个性色5 5 2" xfId="3571"/>
    <cellStyle name="汇总 5 4 2" xfId="3572"/>
    <cellStyle name="40% - 强调文字颜色 2 6 2 2 2" xfId="3573"/>
    <cellStyle name="汇总 5 4 3" xfId="3574"/>
    <cellStyle name="40% - 强调文字颜色 2 6 2 2 3" xfId="3575"/>
    <cellStyle name="汇总 5 5 2" xfId="3576"/>
    <cellStyle name="40% - 强调文字颜色 2 6 2 3 2" xfId="3577"/>
    <cellStyle name="40% - 强调文字颜色 6 10" xfId="3578"/>
    <cellStyle name="链接单元格 5 3 3" xfId="3579"/>
    <cellStyle name="标题 1 8 2 2 2" xfId="3580"/>
    <cellStyle name="强调文字颜色 6 10 2" xfId="3581"/>
    <cellStyle name="好_（四舍五入）2017年调整预算分科目表 3 2 2" xfId="3582"/>
    <cellStyle name="40% - 强调文字颜色 2 6 3" xfId="3583"/>
    <cellStyle name="个性色5 6" xfId="3584"/>
    <cellStyle name="强调文字颜色 1 3 2 2 3" xfId="3585"/>
    <cellStyle name="汇总 6 4" xfId="3586"/>
    <cellStyle name="好_（四舍五入）2017年调整预算分科目表 3 2 2 2" xfId="3587"/>
    <cellStyle name="40% - 强调文字颜色 2 6 3 2" xfId="3588"/>
    <cellStyle name="警告文本 5 6" xfId="3589"/>
    <cellStyle name="汇总 6 4 2" xfId="3590"/>
    <cellStyle name="40% - 强调文字颜色 2 6 3 2 2" xfId="3591"/>
    <cellStyle name="警告文本 5 7" xfId="3592"/>
    <cellStyle name="汇总 6 4 3" xfId="3593"/>
    <cellStyle name="40% - 强调文字颜色 2 6 3 2 3" xfId="3594"/>
    <cellStyle name="汇总 6 7" xfId="3595"/>
    <cellStyle name="40% - 强调文字颜色 2 6 3 5" xfId="3596"/>
    <cellStyle name="解释性文本 2 2 2 2" xfId="3597"/>
    <cellStyle name="计算 8 4 3" xfId="3598"/>
    <cellStyle name="60% - 强调文字颜色 2 4 3 3 2" xfId="3599"/>
    <cellStyle name="标题 1 8 3 4" xfId="3600"/>
    <cellStyle name="汇总 7 4" xfId="3601"/>
    <cellStyle name="40% - 强调文字颜色 2 6 4 2" xfId="3602"/>
    <cellStyle name="汇总 7 5" xfId="3603"/>
    <cellStyle name="40% - 强调文字颜色 2 6 4 3" xfId="3604"/>
    <cellStyle name="标题 1 8 4 2" xfId="3605"/>
    <cellStyle name="汇总 8 4" xfId="3606"/>
    <cellStyle name="40% - 强调文字颜色 2 6 5 2" xfId="3607"/>
    <cellStyle name="40% - 强调文字颜色 2 6 6" xfId="3608"/>
    <cellStyle name="60% - 强调文字颜色 6 8 2 2 2" xfId="3609"/>
    <cellStyle name="汇总 9 4" xfId="3610"/>
    <cellStyle name="40% - 强调文字颜色 2 6 6 2" xfId="3611"/>
    <cellStyle name="个性色6 5" xfId="3612"/>
    <cellStyle name="60% - 强调文字颜色 3 7 7" xfId="3613"/>
    <cellStyle name="40% - 强调文字颜色 2 7 2" xfId="3614"/>
    <cellStyle name="40% - 强调文字颜色 2 7 2 2 2" xfId="3615"/>
    <cellStyle name="60% - 强调文字颜色 2 6 5" xfId="3616"/>
    <cellStyle name="40% - 强调文字颜色 2 7 2 2 3" xfId="3617"/>
    <cellStyle name="60% - 强调文字颜色 2 6 6" xfId="3618"/>
    <cellStyle name="40% - 强调文字颜色 2 7 2 3 2" xfId="3619"/>
    <cellStyle name="60% - 强调文字颜色 2 7 5" xfId="3620"/>
    <cellStyle name="好_（四舍五入）2017年调整预算分科目表 3 3 2" xfId="3621"/>
    <cellStyle name="40% - 强调文字颜色 2 7 3" xfId="3622"/>
    <cellStyle name="个性色6 6" xfId="3623"/>
    <cellStyle name="差_（方案三）附件1-3：2017年调整预算分科目表 7 2 2 2" xfId="3624"/>
    <cellStyle name="40% - 强调文字颜色 2 7 3 2 2" xfId="3625"/>
    <cellStyle name="个性色5 3" xfId="3626"/>
    <cellStyle name="60% - 强调文字颜色 3 6 5" xfId="3627"/>
    <cellStyle name="40% - 强调文字颜色 2 7 3 2 3" xfId="3628"/>
    <cellStyle name="好 8 2 3 2" xfId="3629"/>
    <cellStyle name="个性色5 4" xfId="3630"/>
    <cellStyle name="60% - 强调文字颜色 3 6 6" xfId="3631"/>
    <cellStyle name="40% - 强调文字颜色 2 7 3 4" xfId="3632"/>
    <cellStyle name="40% - 强调文字颜色 2 7 3 5" xfId="3633"/>
    <cellStyle name="解释性文本 2 3 2 2" xfId="3634"/>
    <cellStyle name="60% - 强调文字颜色 5 3 5 2" xfId="3635"/>
    <cellStyle name="40% - 强调文字颜色 2 7 4 2" xfId="3636"/>
    <cellStyle name="40% - 强调文字颜色 2 7 4 3" xfId="3637"/>
    <cellStyle name="好_（四舍五入）2017年调整预算分科目表 3 3 4" xfId="3638"/>
    <cellStyle name="40% - 强调文字颜色 2 7 5" xfId="3639"/>
    <cellStyle name="40% - 强调文字颜色 6 8 5 3" xfId="3640"/>
    <cellStyle name="40% - 强调文字颜色 2 7 5 2" xfId="3641"/>
    <cellStyle name="40% - 强调文字颜色 2 7 5 3" xfId="3642"/>
    <cellStyle name="40% - 强调文字颜色 2 7 6" xfId="3643"/>
    <cellStyle name="60% - 强调文字颜色 6 8 2 3 2" xfId="3644"/>
    <cellStyle name="40% - 强调文字颜色 2 7 6 2" xfId="3645"/>
    <cellStyle name="40% - 强调文字颜色 2 8" xfId="3646"/>
    <cellStyle name="40% - 着色 1 2 2" xfId="3647"/>
    <cellStyle name="40% - 强调文字颜色 2 8 2" xfId="3648"/>
    <cellStyle name="标题 1 3" xfId="3649"/>
    <cellStyle name="60% - 强调文字颜色 3 8 7" xfId="3650"/>
    <cellStyle name="强调文字颜色 2 5" xfId="3651"/>
    <cellStyle name="40% - 强调文字颜色 2 8 2 3 2" xfId="3652"/>
    <cellStyle name="标题 1 3 3 2" xfId="3653"/>
    <cellStyle name="好_（四舍五入）2017年调整预算分科目表 3 4 2" xfId="3654"/>
    <cellStyle name="40% - 强调文字颜色 2 8 3" xfId="3655"/>
    <cellStyle name="标题 1 4" xfId="3656"/>
    <cellStyle name="差_（方案三）附件1-3：2017年调整预算分科目表 7 2 3 2" xfId="3657"/>
    <cellStyle name="40% - 强调文字颜色 2 8 3 2 2" xfId="3658"/>
    <cellStyle name="标题 1 4 2 2" xfId="3659"/>
    <cellStyle name="40% - 强调文字颜色 2 8 3 4" xfId="3660"/>
    <cellStyle name="标题 1 4 4" xfId="3661"/>
    <cellStyle name="60% - 强调文字颜色 5 4 5 2" xfId="3662"/>
    <cellStyle name="好_2018资本经营预算表(天心区）_2018预算附表1 4 2" xfId="3663"/>
    <cellStyle name="40% - 强调文字颜色 2 8 3 5" xfId="3664"/>
    <cellStyle name="标题 1 4 5" xfId="3665"/>
    <cellStyle name="好_（四舍五入）2017年调整预算分科目表 3 4 3" xfId="3666"/>
    <cellStyle name="40% - 强调文字颜色 2 8 4" xfId="3667"/>
    <cellStyle name="40% - 强调文字颜色 6 8 6 2" xfId="3668"/>
    <cellStyle name="标题 1 5" xfId="3669"/>
    <cellStyle name="40% - 强调文字颜色 2 8 4 3" xfId="3670"/>
    <cellStyle name="标题 1 5 3" xfId="3671"/>
    <cellStyle name="40% - 强调文字颜色 2 8 5" xfId="3672"/>
    <cellStyle name="标题 1 6" xfId="3673"/>
    <cellStyle name="差_（方案三）附件1-3：2017年调整预算分科目表 3 2 2 3" xfId="3674"/>
    <cellStyle name="40% - 强调文字颜色 2 8 5 2" xfId="3675"/>
    <cellStyle name="标题 1 6 2" xfId="3676"/>
    <cellStyle name="差_（方案三）附件1-3：2017年调整预算分科目表 3 2 2 4" xfId="3677"/>
    <cellStyle name="40% - 强调文字颜色 2 8 5 3" xfId="3678"/>
    <cellStyle name="标题 1 6 3" xfId="3679"/>
    <cellStyle name="40% - 强调文字颜色 2 8 6" xfId="3680"/>
    <cellStyle name="标题 1 7" xfId="3681"/>
    <cellStyle name="差_（方案三）附件1-3：2017年调整预算分科目表 3 2 3 3" xfId="3682"/>
    <cellStyle name="40% - 强调文字颜色 2 8 6 2" xfId="3683"/>
    <cellStyle name="标题 1 7 2" xfId="3684"/>
    <cellStyle name="个性色3 3 3 2" xfId="3685"/>
    <cellStyle name="40% - 强调文字颜色 2 9" xfId="3686"/>
    <cellStyle name="差_（方案三）附件1-3：2017年调整预算分科目表 2 3 5 2" xfId="3687"/>
    <cellStyle name="40% - 强调文字颜色 2 9 2" xfId="3688"/>
    <cellStyle name="标题 2 3" xfId="3689"/>
    <cellStyle name="好_（四舍五入）2017年调整预算分科目表 3 5 2" xfId="3690"/>
    <cellStyle name="40% - 强调文字颜色 2 9 3" xfId="3691"/>
    <cellStyle name="标题 2 4" xfId="3692"/>
    <cellStyle name="好_2018资本经营预算表(天心区）_2018预算附表1 2 2 2 4" xfId="3693"/>
    <cellStyle name="40% - 强调文字颜色 4 3 4 3" xfId="3694"/>
    <cellStyle name="标题 3 5 4 2" xfId="3695"/>
    <cellStyle name="40% - 强调文字颜色 3 3" xfId="3696"/>
    <cellStyle name="40% - 强调文字颜色 3 3 2" xfId="3697"/>
    <cellStyle name="40% - 强调文字颜色 3 3 2 2 3" xfId="3698"/>
    <cellStyle name="40%-个性色1 4 4 2" xfId="3699"/>
    <cellStyle name="常规_P020170310428866449584 (2)" xfId="3700"/>
    <cellStyle name="40% - 强调文字颜色 3 4 2" xfId="3701"/>
    <cellStyle name="60% - 强调文字颜色 4 4 7" xfId="3702"/>
    <cellStyle name="差_（四舍五入）2017年调整预算分科目表 2 2 6" xfId="3703"/>
    <cellStyle name="40% - 强调文字颜色 5 5 5" xfId="3704"/>
    <cellStyle name="40% - 强调文字颜色 4 5 2 2 2" xfId="3705"/>
    <cellStyle name="40% - 强调文字颜色 3 4 5 3" xfId="3706"/>
    <cellStyle name="60%-个性色2 2 2 3 2" xfId="3707"/>
    <cellStyle name="标题 2 6 5 2" xfId="3708"/>
    <cellStyle name="好_（四舍五入）2017年调整预算分科目表 6 2 3" xfId="3709"/>
    <cellStyle name="40% - 强调文字颜色 5 6 4" xfId="3710"/>
    <cellStyle name="差_（四舍五入）2017年调整预算分科目表 2 3 5" xfId="3711"/>
    <cellStyle name="40% - 强调文字颜色 3 4 6 2" xfId="3712"/>
    <cellStyle name="好 8 3 2 3" xfId="3713"/>
    <cellStyle name="60% - 强调文字颜色 4 5 7" xfId="3714"/>
    <cellStyle name="40% - 强调文字颜色 3 5 2" xfId="3715"/>
    <cellStyle name="40% - 强调文字颜色 3 5 2 2" xfId="3716"/>
    <cellStyle name="好_2018资本经营预算表(天心区） 4 2 4" xfId="3717"/>
    <cellStyle name="60%-个性色1 2 2 3" xfId="3718"/>
    <cellStyle name="40% - 强调文字颜色 3 5 2 2 2" xfId="3719"/>
    <cellStyle name="60%-个性色1 2 2 3 2" xfId="3720"/>
    <cellStyle name="40% - 强调文字颜色 3 5 2 2 3" xfId="3721"/>
    <cellStyle name="40%-个性色3 4 4 2" xfId="3722"/>
    <cellStyle name="60% - 强调文字颜色 2 6 3 2" xfId="3723"/>
    <cellStyle name="检查单元格 5 2" xfId="3724"/>
    <cellStyle name="40% - 强调文字颜色 3 5 2 3" xfId="3725"/>
    <cellStyle name="好_2018资本经营预算表(天心区） 4 2 5" xfId="3726"/>
    <cellStyle name="60%-个性色1 2 2 4" xfId="3727"/>
    <cellStyle name="差_预算科用汇总表（基本支出1123） 2" xfId="3728"/>
    <cellStyle name="标题 2 7 2 2" xfId="3729"/>
    <cellStyle name="40% - 强调文字颜色 3 5 3 2" xfId="3730"/>
    <cellStyle name="好_（四舍五入）2017年调整预算分科目表 3" xfId="3731"/>
    <cellStyle name="40% - 强调文字颜色 3 5 3 2 2" xfId="3732"/>
    <cellStyle name="好_（四舍五入）2017年调整预算分科目表 4" xfId="3733"/>
    <cellStyle name="40% - 强调文字颜色 3 5 3 2 3" xfId="3734"/>
    <cellStyle name="60% - 强调文字颜色 2 7 3 2" xfId="3735"/>
    <cellStyle name="检查单元格 6 2" xfId="3736"/>
    <cellStyle name="40% - 强调文字颜色 3 5 3 3" xfId="3737"/>
    <cellStyle name="好_（四舍五入）2017年调整预算分科目表 11" xfId="3738"/>
    <cellStyle name="标题 2 7 3 2" xfId="3739"/>
    <cellStyle name="40% - 强调文字颜色 3 5 4" xfId="3740"/>
    <cellStyle name="40% - 强调文字颜色 6 9 3 2" xfId="3741"/>
    <cellStyle name="标题 2 4 2 2 2" xfId="3742"/>
    <cellStyle name="40% - 强调文字颜色 3 5 4 2" xfId="3743"/>
    <cellStyle name="检查单元格 7 2" xfId="3744"/>
    <cellStyle name="40% - 强调文字颜色 3 5 4 3" xfId="3745"/>
    <cellStyle name="标题 2 7 4 2" xfId="3746"/>
    <cellStyle name="40% - 强调文字颜色 3 5 5" xfId="3747"/>
    <cellStyle name="差_（张夙）预算科用汇总表 5" xfId="3748"/>
    <cellStyle name="40% - 强调文字颜色 3 5 5 2" xfId="3749"/>
    <cellStyle name="检查单元格 8 2" xfId="3750"/>
    <cellStyle name="40% - 强调文字颜色 4 5 3 2 2" xfId="3751"/>
    <cellStyle name="40% - 强调文字颜色 3 5 5 3" xfId="3752"/>
    <cellStyle name="标题 2 7 5 2" xfId="3753"/>
    <cellStyle name="40% - 强调文字颜色 3 5 6" xfId="3754"/>
    <cellStyle name="40% - 强调文字颜色 3 5 6 2" xfId="3755"/>
    <cellStyle name="40% - 强调文字颜色 3 6" xfId="3756"/>
    <cellStyle name="适中 6 3 2 2" xfId="3757"/>
    <cellStyle name="40% - 强调文字颜色 3 6 2 2" xfId="3758"/>
    <cellStyle name="60%-个性色1 3 2 3" xfId="3759"/>
    <cellStyle name="强调文字颜色 1 4 3 5" xfId="3760"/>
    <cellStyle name="40% - 强调文字颜色 3 6 2 2 2" xfId="3761"/>
    <cellStyle name="40% - 强调文字颜色 3 6 2 2 3" xfId="3762"/>
    <cellStyle name="40%-个性色4 4 4 2" xfId="3763"/>
    <cellStyle name="60% - 强调文字颜色 3 6 3 2" xfId="3764"/>
    <cellStyle name="40% - 强调文字颜色 3 6 2 4" xfId="3765"/>
    <cellStyle name="标题 2 8 2 3" xfId="3766"/>
    <cellStyle name="好_（四舍五入）2017年调整预算分科目表 4 2 2" xfId="3767"/>
    <cellStyle name="40% - 强调文字颜色 3 6 3" xfId="3768"/>
    <cellStyle name="强调文字颜色 1 4 2 2 3" xfId="3769"/>
    <cellStyle name="好_（四舍五入）2017年调整预算分科目表 4 2 2 2" xfId="3770"/>
    <cellStyle name="40% - 强调文字颜色 3 6 3 2" xfId="3771"/>
    <cellStyle name="强调文字颜色 1 5 3 5" xfId="3772"/>
    <cellStyle name="40% - 强调文字颜色 3 6 3 2 2" xfId="3773"/>
    <cellStyle name="40% - 强调文字颜色 3 6 3 2 3" xfId="3774"/>
    <cellStyle name="60% - 强调文字颜色 3 7 3 2" xfId="3775"/>
    <cellStyle name="40% - 强调文字颜色 3 6 3 3" xfId="3776"/>
    <cellStyle name="标题 2 8 3 2" xfId="3777"/>
    <cellStyle name="40% - 强调文字颜色 3 6 3 4" xfId="3778"/>
    <cellStyle name="标题 2 8 3 3" xfId="3779"/>
    <cellStyle name="好_（四舍五入）2017年调整预算分科目表 4 2 3" xfId="3780"/>
    <cellStyle name="40% - 强调文字颜色 3 6 4" xfId="3781"/>
    <cellStyle name="40% - 强调文字颜色 3 6 4 2" xfId="3782"/>
    <cellStyle name="40% - 强调文字颜色 3 6 4 3" xfId="3783"/>
    <cellStyle name="标题 2 8 4 2" xfId="3784"/>
    <cellStyle name="好_（四舍五入）2017年调整预算分科目表 4 2 4" xfId="3785"/>
    <cellStyle name="40% - 强调文字颜色 3 6 5" xfId="3786"/>
    <cellStyle name="个性色6 2 2 2 2" xfId="3787"/>
    <cellStyle name="个性色6 2 2 2 2 2" xfId="3788"/>
    <cellStyle name="40% - 强调文字颜色 3 6 5 2" xfId="3789"/>
    <cellStyle name="40% - 强调文字颜色 3 6 5 3" xfId="3790"/>
    <cellStyle name="标题 2 8 5 2" xfId="3791"/>
    <cellStyle name="个性色6 2 2 2 3" xfId="3792"/>
    <cellStyle name="60% - 强调文字颜色 6 8 3 2 2" xfId="3793"/>
    <cellStyle name="40% - 强调文字颜色 3 6 6" xfId="3794"/>
    <cellStyle name="40% - 强调文字颜色 3 6 6 2" xfId="3795"/>
    <cellStyle name="40% - 强调文字颜色 3 7" xfId="3796"/>
    <cellStyle name="适中 6 3 2 3" xfId="3797"/>
    <cellStyle name="40% - 强调文字颜色 3 7 2" xfId="3798"/>
    <cellStyle name="60% - 强调文字颜色 4 7 7" xfId="3799"/>
    <cellStyle name="好_（方案三）附件1-3：2017年调整预算分科目表 2 11" xfId="3800"/>
    <cellStyle name="40% - 强调文字颜色 3 7 2 2" xfId="3801"/>
    <cellStyle name="差_（四舍五入）2017年调整预算分科目表 7 2" xfId="3802"/>
    <cellStyle name="60%-个性色1 4 2 3" xfId="3803"/>
    <cellStyle name="强调文字颜色 2 4 3 5" xfId="3804"/>
    <cellStyle name="差 5 5 3" xfId="3805"/>
    <cellStyle name="40% - 强调文字颜色 3 7 2 2 2" xfId="3806"/>
    <cellStyle name="差_（四舍五入）2017年调整预算分科目表 7 2 2" xfId="3807"/>
    <cellStyle name="60%-个性色1 4 2 3 2" xfId="3808"/>
    <cellStyle name="40% - 强调文字颜色 3 7 2 2 3" xfId="3809"/>
    <cellStyle name="40%-个性色5 4 4 2" xfId="3810"/>
    <cellStyle name="60% - 强调文字颜色 4 6 3 2" xfId="3811"/>
    <cellStyle name="好_（方案三）附件1-3：2017年调整预算分科目表 2 12" xfId="3812"/>
    <cellStyle name="40% - 强调文字颜色 3 7 2 3" xfId="3813"/>
    <cellStyle name="差_（四舍五入）2017年调整预算分科目表 7 3" xfId="3814"/>
    <cellStyle name="60%-个性色1 4 2 4" xfId="3815"/>
    <cellStyle name="标题 2 9 2 2" xfId="3816"/>
    <cellStyle name="40% - 强调文字颜色 3 7 2 4" xfId="3817"/>
    <cellStyle name="好_（四舍五入）2017年调整预算分科目表 4 3 2" xfId="3818"/>
    <cellStyle name="40% - 强调文字颜色 3 7 3" xfId="3819"/>
    <cellStyle name="差_（方案三）附件1-3：2017年调整预算分科目表 7 3 2 2" xfId="3820"/>
    <cellStyle name="强调文字颜色 2 5 3 5" xfId="3821"/>
    <cellStyle name="差 6 5 3" xfId="3822"/>
    <cellStyle name="40% - 强调文字颜色 3 7 3 2 2" xfId="3823"/>
    <cellStyle name="40% - 强调文字颜色 3 7 3 3" xfId="3824"/>
    <cellStyle name="40% - 强调文字颜色 3 7 3 4" xfId="3825"/>
    <cellStyle name="40% - 强调文字颜色 3 7 3 5" xfId="3826"/>
    <cellStyle name="60% - 强调文字颜色 6 3 5 2" xfId="3827"/>
    <cellStyle name="40% - 强调文字颜色 3 7 4 3" xfId="3828"/>
    <cellStyle name="40% - 强调文字颜色 3 7 5 3" xfId="3829"/>
    <cellStyle name="40% - 强调文字颜色 3 8 2 2" xfId="3830"/>
    <cellStyle name="强调文字颜色 3 4 3 5" xfId="3831"/>
    <cellStyle name="好 7" xfId="3832"/>
    <cellStyle name="40% - 强调文字颜色 3 8 2 2 2" xfId="3833"/>
    <cellStyle name="好 8" xfId="3834"/>
    <cellStyle name="40% - 强调文字颜色 3 8 2 2 3" xfId="3835"/>
    <cellStyle name="40%-个性色6 4 4 2" xfId="3836"/>
    <cellStyle name="60% - 强调文字颜色 5 6 3 2" xfId="3837"/>
    <cellStyle name="40% - 强调文字颜色 3 8 2 4" xfId="3838"/>
    <cellStyle name="强调文字颜色 3 5 3 5" xfId="3839"/>
    <cellStyle name="40% - 强调文字颜色 3 8 3 2 2" xfId="3840"/>
    <cellStyle name="40% - 强调文字颜色 3 8 3 2 3" xfId="3841"/>
    <cellStyle name="60% - 强调文字颜色 5 7 3 2" xfId="3842"/>
    <cellStyle name="40% - 强调文字颜色 3 8 3 3" xfId="3843"/>
    <cellStyle name="40% - 强调文字颜色 3 8 3 4" xfId="3844"/>
    <cellStyle name="40% - 强调文字颜色 3 8 3 5" xfId="3845"/>
    <cellStyle name="60% - 强调文字颜色 6 4 5 2" xfId="3846"/>
    <cellStyle name="好_（四舍五入）2017年调整预算分科目表 4 4 3" xfId="3847"/>
    <cellStyle name="40% - 强调文字颜色 3 8 4" xfId="3848"/>
    <cellStyle name="40% - 强调文字颜色 3 8 4 2" xfId="3849"/>
    <cellStyle name="40% - 强调文字颜色 3 8 4 3" xfId="3850"/>
    <cellStyle name="汇总 2 2 3" xfId="3851"/>
    <cellStyle name="差_（方案三）附件1-3：2017年调整预算分科目表 4 2 2 3" xfId="3852"/>
    <cellStyle name="40% - 强调文字颜色 3 8 5 2" xfId="3853"/>
    <cellStyle name="40% - 强调文字颜色 3 8 5 3" xfId="3854"/>
    <cellStyle name="汇总 2 3 3" xfId="3855"/>
    <cellStyle name="40% - 强调文字颜色 3 8 6 2" xfId="3856"/>
    <cellStyle name="40% - 强调文字颜色 3 9 3 2" xfId="3857"/>
    <cellStyle name="40% - 强调文字颜色 4 2 2 2" xfId="3858"/>
    <cellStyle name="40% - 强调文字颜色 4 3" xfId="3859"/>
    <cellStyle name="40% - 强调文字颜色 4 4" xfId="3860"/>
    <cellStyle name="40% - 强调文字颜色 4 4 2" xfId="3861"/>
    <cellStyle name="60% - 强调文字颜色 5 4 7" xfId="3862"/>
    <cellStyle name="40% - 强调文字颜色 4 4 2 2" xfId="3863"/>
    <cellStyle name="标题 1 6 5" xfId="3864"/>
    <cellStyle name="40% - 强调文字颜色 4 4 2 2 3" xfId="3865"/>
    <cellStyle name="40% - 强调文字颜色 4 4 2 3" xfId="3866"/>
    <cellStyle name="标题 1 6 6" xfId="3867"/>
    <cellStyle name="标题 3 6 2 2" xfId="3868"/>
    <cellStyle name="40% - 强调文字颜色 4 4 2 3 2" xfId="3869"/>
    <cellStyle name="标题 3 6 2 2 2" xfId="3870"/>
    <cellStyle name="40% - 强调文字颜色 4 6 2 2 2" xfId="3871"/>
    <cellStyle name="40% - 强调文字颜色 4 4 5 3" xfId="3872"/>
    <cellStyle name="标题 3 6 5 2" xfId="3873"/>
    <cellStyle name="40% - 强调文字颜色 4 4 6 2" xfId="3874"/>
    <cellStyle name="40% - 强调文字颜色 4 5" xfId="3875"/>
    <cellStyle name="差_表5：天心区2017年建设资金预算 2 4" xfId="3876"/>
    <cellStyle name="40% - 强调文字颜色 4 5 2" xfId="3877"/>
    <cellStyle name="60% - 强调文字颜色 5 5 7" xfId="3878"/>
    <cellStyle name="差_表5：天心区2017年建设资金预算 2 4 2" xfId="3879"/>
    <cellStyle name="40% - 强调文字颜色 4 5 2 2" xfId="3880"/>
    <cellStyle name="60%-个性色2 2 2 3" xfId="3881"/>
    <cellStyle name="标题 2 6 5" xfId="3882"/>
    <cellStyle name="40% - 强调文字颜色 5 5 6" xfId="3883"/>
    <cellStyle name="40% - 强调文字颜色 4 5 2 2 3" xfId="3884"/>
    <cellStyle name="差_表5：天心区2017年建设资金预算 2 4 3" xfId="3885"/>
    <cellStyle name="40% - 强调文字颜色 4 5 2 3" xfId="3886"/>
    <cellStyle name="60%-个性色2 2 2 4" xfId="3887"/>
    <cellStyle name="标题 2 6 6" xfId="3888"/>
    <cellStyle name="标题 3 7 2 2" xfId="3889"/>
    <cellStyle name="好_（四舍五入）2017年调整预算分科目表 6 2 4" xfId="3890"/>
    <cellStyle name="40% - 强调文字颜色 5 6 5" xfId="3891"/>
    <cellStyle name="40% - 强调文字颜色 4 5 2 3 2" xfId="3892"/>
    <cellStyle name="标题 3 7 2 2 2" xfId="3893"/>
    <cellStyle name="检查单元格 8" xfId="3894"/>
    <cellStyle name="差_表5：天心区2017年建设资金预算 2 5 2" xfId="3895"/>
    <cellStyle name="40% - 强调文字颜色 4 5 3 2" xfId="3896"/>
    <cellStyle name="标题 2 7 5" xfId="3897"/>
    <cellStyle name="检查单元格 9" xfId="3898"/>
    <cellStyle name="40% - 强调文字颜色 4 5 3 3" xfId="3899"/>
    <cellStyle name="标题 2 7 6" xfId="3900"/>
    <cellStyle name="标题 3 7 3 2" xfId="3901"/>
    <cellStyle name="输出 3 2 4" xfId="3902"/>
    <cellStyle name="检查单元格 9 2" xfId="3903"/>
    <cellStyle name="40% - 强调文字颜色 4 5 3 3 2" xfId="3904"/>
    <cellStyle name="标题 3 7 3 2 2" xfId="3905"/>
    <cellStyle name="40% - 强调文字颜色 4 5 4 2" xfId="3906"/>
    <cellStyle name="标题 2 8 5" xfId="3907"/>
    <cellStyle name="40% - 强调文字颜色 4 5 4 3" xfId="3908"/>
    <cellStyle name="常规 3 2 2" xfId="3909"/>
    <cellStyle name="标题 3 7 4 2" xfId="3910"/>
    <cellStyle name="标题 2 8 6" xfId="3911"/>
    <cellStyle name="输出 4 2 2 2" xfId="3912"/>
    <cellStyle name="40% - 强调文字颜色 4 5 5" xfId="3913"/>
    <cellStyle name="40% - 强调文字颜色 4 5 5 2" xfId="3914"/>
    <cellStyle name="40% - 强调文字颜色 4 6 3 2 2" xfId="3915"/>
    <cellStyle name="40% - 强调文字颜色 4 5 5 3" xfId="3916"/>
    <cellStyle name="40% - 强调文字颜色 4 5 6" xfId="3917"/>
    <cellStyle name="40% - 强调文字颜色 4 5 6 2" xfId="3918"/>
    <cellStyle name="40% - 强调文字颜色 4 6" xfId="3919"/>
    <cellStyle name="适中 6 3 3 2" xfId="3920"/>
    <cellStyle name="差_表5：天心区2017年建设资金预算 3 4" xfId="3921"/>
    <cellStyle name="40% - 强调文字颜色 4 6 2" xfId="3922"/>
    <cellStyle name="60% - 强调文字颜色 5 6 7" xfId="3923"/>
    <cellStyle name="差_表5：天心区2017年建设资金预算 3 4 2" xfId="3924"/>
    <cellStyle name="40% - 强调文字颜色 4 6 2 2" xfId="3925"/>
    <cellStyle name="常规 2 3" xfId="3926"/>
    <cellStyle name="60%-个性色2 3 2 3" xfId="3927"/>
    <cellStyle name="标题 3 6 5" xfId="3928"/>
    <cellStyle name="40% - 强调文字颜色 4 6 2 2 3" xfId="3929"/>
    <cellStyle name="差_表5：天心区2017年建设资金预算 3 4 3" xfId="3930"/>
    <cellStyle name="40% - 强调文字颜色 4 6 2 3" xfId="3931"/>
    <cellStyle name="个性色4 4 2 3 2" xfId="3932"/>
    <cellStyle name="标题 3 8 2 2" xfId="3933"/>
    <cellStyle name="标题 3 6 6" xfId="3934"/>
    <cellStyle name="40% - 强调文字颜色 4 6 2 3 2" xfId="3935"/>
    <cellStyle name="40% - 强调文字颜色 4 6 2 4" xfId="3936"/>
    <cellStyle name="好_（四舍五入）2017年调整预算分科目表 5 2 2" xfId="3937"/>
    <cellStyle name="差_表5：天心区2017年建设资金预算 3 5" xfId="3938"/>
    <cellStyle name="40% - 强调文字颜色 4 6 3" xfId="3939"/>
    <cellStyle name="强调文字颜色 1 5 2 2 3" xfId="3940"/>
    <cellStyle name="好_（四舍五入）2017年调整预算分科目表 5 2 2 2" xfId="3941"/>
    <cellStyle name="差_表5：天心区2017年建设资金预算 3 5 2" xfId="3942"/>
    <cellStyle name="40% - 强调文字颜色 4 6 3 2" xfId="3943"/>
    <cellStyle name="40% - 强调文字颜色 4 6 3 2 3" xfId="3944"/>
    <cellStyle name="40% - 强调文字颜色 4 6 3 3" xfId="3945"/>
    <cellStyle name="40% - 强调文字颜色 4 6 3 3 2" xfId="3946"/>
    <cellStyle name="40% - 强调文字颜色 4 6 3 4" xfId="3947"/>
    <cellStyle name="40% - 强调文字颜色 4 6 3 5" xfId="3948"/>
    <cellStyle name="解释性文本 4 2 2 2" xfId="3949"/>
    <cellStyle name="60% - 强调文字颜色 2 6 3 3 2" xfId="3950"/>
    <cellStyle name="标题 3 8 3 4" xfId="3951"/>
    <cellStyle name="好_（四舍五入）2017年调整预算分科目表 5 2 3" xfId="3952"/>
    <cellStyle name="差_表5：天心区2017年建设资金预算 3 6" xfId="3953"/>
    <cellStyle name="40% - 强调文字颜色 4 6 4" xfId="3954"/>
    <cellStyle name="40% - 强调文字颜色 4 6 4 2" xfId="3955"/>
    <cellStyle name="40% - 强调文字颜色 4 6 4 3" xfId="3956"/>
    <cellStyle name="好_（四舍五入）2017年调整预算分科目表 5 2 4" xfId="3957"/>
    <cellStyle name="40% - 强调文字颜色 4 6 5" xfId="3958"/>
    <cellStyle name="40% - 强调文字颜色 4 6 5 2" xfId="3959"/>
    <cellStyle name="40% - 强调文字颜色 4 6 5 3" xfId="3960"/>
    <cellStyle name="40% - 强调文字颜色 4 6 6 2" xfId="3961"/>
    <cellStyle name="40% - 强调文字颜色 4 7" xfId="3962"/>
    <cellStyle name="差_表5：天心区2017年建设资金预算 4 4 2" xfId="3963"/>
    <cellStyle name="40% - 强调文字颜色 4 7 2 2" xfId="3964"/>
    <cellStyle name="标题 4 6 5" xfId="3965"/>
    <cellStyle name="60%-个性色2 4 2 3" xfId="3966"/>
    <cellStyle name="强调文字颜色 5 6 4" xfId="3967"/>
    <cellStyle name="40% - 强调文字颜色 4 7 2 2 2" xfId="3968"/>
    <cellStyle name="40% - 强调文字颜色 5 4 5 3" xfId="3969"/>
    <cellStyle name="标题 4 6 5 2" xfId="3970"/>
    <cellStyle name="60%-个性色2 4 2 3 2" xfId="3971"/>
    <cellStyle name="强调文字颜色 5 6 5" xfId="3972"/>
    <cellStyle name="40% - 强调文字颜色 4 7 2 2 3" xfId="3973"/>
    <cellStyle name="差_表5：天心区2017年建设资金预算 4 4 3" xfId="3974"/>
    <cellStyle name="40% - 强调文字颜色 4 7 2 3" xfId="3975"/>
    <cellStyle name="标题 4 6 6" xfId="3976"/>
    <cellStyle name="60%-个性色2 4 2 4" xfId="3977"/>
    <cellStyle name="标题 3 9 2 2" xfId="3978"/>
    <cellStyle name="强调文字颜色 5 7 4" xfId="3979"/>
    <cellStyle name="40% - 强调文字颜色 4 7 2 3 2" xfId="3980"/>
    <cellStyle name="40% - 强调文字颜色 4 7 2 4" xfId="3981"/>
    <cellStyle name="好_（四舍五入）2017年调整预算分科目表 5 3 2" xfId="3982"/>
    <cellStyle name="差_表5：天心区2017年建设资金预算 4 5" xfId="3983"/>
    <cellStyle name="40% - 强调文字颜色 4 7 3" xfId="3984"/>
    <cellStyle name="强调文字颜色 6 6 4" xfId="3985"/>
    <cellStyle name="40% - 强调文字颜色 4 7 3 2 2" xfId="3986"/>
    <cellStyle name="40% - 强调文字颜色 5 5 5 3" xfId="3987"/>
    <cellStyle name="40% - 强调文字颜色 4 7 3 3" xfId="3988"/>
    <cellStyle name="强调文字颜色 6 7 4" xfId="3989"/>
    <cellStyle name="40% - 强调文字颜色 4 7 3 3 2" xfId="3990"/>
    <cellStyle name="40% - 强调文字颜色 4 7 3 4" xfId="3991"/>
    <cellStyle name="40% - 强调文字颜色 4 7 3 5" xfId="3992"/>
    <cellStyle name="40% - 强调文字颜色 4 7 5 3" xfId="3993"/>
    <cellStyle name="40% - 强调文字颜色 4 7 6 2" xfId="3994"/>
    <cellStyle name="60%-个性色6 3 2 2 2" xfId="3995"/>
    <cellStyle name="差_表5：天心区2017年建设资金预算 5 4 2" xfId="3996"/>
    <cellStyle name="40% - 强调文字颜色 4 8 2 2" xfId="3997"/>
    <cellStyle name="40% - 强调文字颜色 4 8 2 2 2" xfId="3998"/>
    <cellStyle name="40% - 强调文字颜色 6 4 5 3" xfId="3999"/>
    <cellStyle name="差_（方案三）附件1-3：2017年调整预算分科目表 2 5 3 2" xfId="4000"/>
    <cellStyle name="40% - 强调文字颜色 4 8 2 2 3" xfId="4001"/>
    <cellStyle name="差_表5：天心区2017年建设资金预算 5 4 3" xfId="4002"/>
    <cellStyle name="40% - 强调文字颜色 4 8 2 3" xfId="4003"/>
    <cellStyle name="40% - 强调文字颜色 4 8 2 4" xfId="4004"/>
    <cellStyle name="40% - 着色 3 2" xfId="4005"/>
    <cellStyle name="40% - 强调文字颜色 4 8 3 2 2" xfId="4006"/>
    <cellStyle name="40% - 强调文字颜色 6 5 5 3" xfId="4007"/>
    <cellStyle name="40%-个性色5 4" xfId="4008"/>
    <cellStyle name="输出 6 2 3 2" xfId="4009"/>
    <cellStyle name="差_（方案三）附件1-3：2017年调整预算分科目表 2 6 3 2" xfId="4010"/>
    <cellStyle name="40% - 强调文字颜色 4 8 3 2 3" xfId="4011"/>
    <cellStyle name="40%-个性色5 5" xfId="4012"/>
    <cellStyle name="40% - 强调文字颜色 4 8 3 3" xfId="4013"/>
    <cellStyle name="常规 4_（张夙）预算科用汇总表" xfId="4014"/>
    <cellStyle name="40% - 强调文字颜色 4 8 3 3 2" xfId="4015"/>
    <cellStyle name="40%-个性色6 4" xfId="4016"/>
    <cellStyle name="40% - 强调文字颜色 4 8 3 4" xfId="4017"/>
    <cellStyle name="40% - 着色 4 2" xfId="4018"/>
    <cellStyle name="40% - 强调文字颜色 4 8 4 2" xfId="4019"/>
    <cellStyle name="40% - 强调文字颜色 4 8 4 3" xfId="4020"/>
    <cellStyle name="差_（方案三）附件1-3：2017年调整预算分科目表 5 2 2 3" xfId="4021"/>
    <cellStyle name="40% - 强调文字颜色 4 8 5 2" xfId="4022"/>
    <cellStyle name="40% - 强调文字颜色 4 8 5 3" xfId="4023"/>
    <cellStyle name="40% - 强调文字颜色 4 8 6 2" xfId="4024"/>
    <cellStyle name="差_表5：天心区2017年建设资金预算 6 4 3" xfId="4025"/>
    <cellStyle name="40% - 强调文字颜色 4 9 2 3" xfId="4026"/>
    <cellStyle name="60% - 着色 3" xfId="4027"/>
    <cellStyle name="差_表5：天心区2017年建设资金预算 6 5 2" xfId="4028"/>
    <cellStyle name="40% - 强调文字颜色 4 9 3 2" xfId="4029"/>
    <cellStyle name="计算 6 3 5" xfId="4030"/>
    <cellStyle name="40% - 强调文字颜色 5 2" xfId="4031"/>
    <cellStyle name="40% - 强调文字颜色 5 3" xfId="4032"/>
    <cellStyle name="40% - 强调文字颜色 5 3 2" xfId="4033"/>
    <cellStyle name="强调文字颜色 4 3 3" xfId="4034"/>
    <cellStyle name="40% - 强调文字颜色 5 3 2 2" xfId="4035"/>
    <cellStyle name="强调文字颜色 4 3 3 2" xfId="4036"/>
    <cellStyle name="好_表5：天心区2017年建设资金预算 4 2 4" xfId="4037"/>
    <cellStyle name="40% - 强调文字颜色 5 3 2 2 2" xfId="4038"/>
    <cellStyle name="强调文字颜色 4 3 4" xfId="4039"/>
    <cellStyle name="40% - 强调文字颜色 5 3 2 3" xfId="4040"/>
    <cellStyle name="强调文字颜色 4 3 4 2" xfId="4041"/>
    <cellStyle name="好_表5：天心区2017年建设资金预算 4 3 4" xfId="4042"/>
    <cellStyle name="40% - 强调文字颜色 5 3 2 3 2" xfId="4043"/>
    <cellStyle name="40% - 强调文字颜色 5 4" xfId="4044"/>
    <cellStyle name="40% - 强调文字颜色 5 4 2" xfId="4045"/>
    <cellStyle name="60% - 强调文字颜色 6 4 7" xfId="4046"/>
    <cellStyle name="强调文字颜色 5 3 3 2" xfId="4047"/>
    <cellStyle name="好_（方案三）附件1-3：2017年调整预算分科目表 3 2 8" xfId="4048"/>
    <cellStyle name="40% - 强调文字颜色 5 4 2 2 2" xfId="4049"/>
    <cellStyle name="强调文字颜色 5 3 4" xfId="4050"/>
    <cellStyle name="40% - 强调文字颜色 5 4 2 3" xfId="4051"/>
    <cellStyle name="60% - 着色 1 4 2" xfId="4052"/>
    <cellStyle name="强调文字颜色 5 3 4 2" xfId="4053"/>
    <cellStyle name="40% - 强调文字颜色 5 4 2 3 2" xfId="4054"/>
    <cellStyle name="60% - 着色 1" xfId="4055"/>
    <cellStyle name="强调文字颜色 5 7 3" xfId="4056"/>
    <cellStyle name="40% - 强调文字颜色 5 4 6 2" xfId="4057"/>
    <cellStyle name="差_（四舍五入）2017年调整预算分科目表 6 3 2 2" xfId="4058"/>
    <cellStyle name="40% - 强调文字颜色 5 5" xfId="4059"/>
    <cellStyle name="60% - 强调文字颜色 4 7 2 2 3" xfId="4060"/>
    <cellStyle name="差_（四舍五入）2017年调整预算分科目表 2 2 3" xfId="4061"/>
    <cellStyle name="60% - 强调文字颜色 6 5 7" xfId="4062"/>
    <cellStyle name="40% - 强调文字颜色 5 5 2" xfId="4063"/>
    <cellStyle name="强调文字颜色 6 3 3" xfId="4064"/>
    <cellStyle name="差_（四舍五入）2017年调整预算分科目表 2 2 3 2" xfId="4065"/>
    <cellStyle name="40% - 强调文字颜色 5 5 2 2" xfId="4066"/>
    <cellStyle name="60%-个性色3 2 2 3" xfId="4067"/>
    <cellStyle name="强调文字颜色 6 3 4" xfId="4068"/>
    <cellStyle name="差_（四舍五入）2017年调整预算分科目表 2 2 3 3" xfId="4069"/>
    <cellStyle name="40% - 强调文字颜色 5 5 2 3" xfId="4070"/>
    <cellStyle name="60% - 着色 2 4 2" xfId="4071"/>
    <cellStyle name="标题 4 7 2 2" xfId="4072"/>
    <cellStyle name="60%-个性色3 2 2 4" xfId="4073"/>
    <cellStyle name="强调文字颜色 6 3 4 2" xfId="4074"/>
    <cellStyle name="40% - 强调文字颜色 5 5 2 3 2" xfId="4075"/>
    <cellStyle name="强调文字颜色 6 4 3" xfId="4076"/>
    <cellStyle name="差_（四舍五入）2017年调整预算分科目表 2 2 4 2" xfId="4077"/>
    <cellStyle name="40% - 强调文字颜色 5 5 3 2" xfId="4078"/>
    <cellStyle name="强调文字颜色 6 4 4" xfId="4079"/>
    <cellStyle name="差_（四舍五入）2017年调整预算分科目表 2 2 4 3" xfId="4080"/>
    <cellStyle name="40% - 强调文字颜色 5 5 3 3" xfId="4081"/>
    <cellStyle name="强调文字颜色 6 4 4 2" xfId="4082"/>
    <cellStyle name="40% - 强调文字颜色 5 5 3 3 2" xfId="4083"/>
    <cellStyle name="强调文字颜色 6 5 3" xfId="4084"/>
    <cellStyle name="差_（四舍五入）2017年调整预算分科目表 2 2 5 2" xfId="4085"/>
    <cellStyle name="40% - 强调文字颜色 5 5 4 2" xfId="4086"/>
    <cellStyle name="强调文字颜色 6 5 4" xfId="4087"/>
    <cellStyle name="40% - 强调文字颜色 5 5 4 3" xfId="4088"/>
    <cellStyle name="标题 4 7 4 2" xfId="4089"/>
    <cellStyle name="60%-个性色2 4 3 2 2" xfId="4090"/>
    <cellStyle name="强调文字颜色 6 6 3" xfId="4091"/>
    <cellStyle name="40% - 强调文字颜色 5 5 5 2" xfId="4092"/>
    <cellStyle name="强调文字颜色 6 7 3" xfId="4093"/>
    <cellStyle name="40% - 强调文字颜色 5 5 6 2" xfId="4094"/>
    <cellStyle name="40% - 强调文字颜色 5 6" xfId="4095"/>
    <cellStyle name="60% - 强调文字颜色 2 3 2 2" xfId="4096"/>
    <cellStyle name="40% - 强调文字颜色 5 6 2" xfId="4097"/>
    <cellStyle name="60% - 强调文字颜色 6 6 7" xfId="4098"/>
    <cellStyle name="差_（四舍五入）2017年调整预算分科目表 2 3 3" xfId="4099"/>
    <cellStyle name="60% - 强调文字颜色 2 3 2 2 2" xfId="4100"/>
    <cellStyle name="60% - 强调文字颜色 2 3 2 2 3" xfId="4101"/>
    <cellStyle name="差_（四舍五入）2017年调整预算分科目表 2 3 4" xfId="4102"/>
    <cellStyle name="40% - 强调文字颜色 5 6 3" xfId="4103"/>
    <cellStyle name="好_（四舍五入）2017年调整预算分科目表 6 2 2" xfId="4104"/>
    <cellStyle name="40% - 强调文字颜色 5 6 5 2" xfId="4105"/>
    <cellStyle name="40% - 强调文字颜色 5 6 5 3" xfId="4106"/>
    <cellStyle name="40% - 强调文字颜色 5 6 6" xfId="4107"/>
    <cellStyle name="40% - 强调文字颜色 5 6 6 2" xfId="4108"/>
    <cellStyle name="60% - 强调文字颜色 2 3 2 3" xfId="4109"/>
    <cellStyle name="强调文字颜色 5 7 4 2" xfId="4110"/>
    <cellStyle name="40% - 强调文字颜色 5 7" xfId="4111"/>
    <cellStyle name="60%-个性色3 4 2 3" xfId="4112"/>
    <cellStyle name="40% - 强调文字颜色 5 7 2 2" xfId="4113"/>
    <cellStyle name="60%-个性色3 4 2 3 2" xfId="4114"/>
    <cellStyle name="40% - 强调文字颜色 5 7 2 2 2" xfId="4115"/>
    <cellStyle name="60%-个性色3 4 2 4" xfId="4116"/>
    <cellStyle name="标题 4 9 2 2" xfId="4117"/>
    <cellStyle name="60% - 着色 4 4 2" xfId="4118"/>
    <cellStyle name="40% - 强调文字颜色 5 7 2 3" xfId="4119"/>
    <cellStyle name="40% - 强调文字颜色 5 7 2 3 2" xfId="4120"/>
    <cellStyle name="40% - 强调文字颜色 5 7 2 4" xfId="4121"/>
    <cellStyle name="差_（四舍五入）2017年调整预算分科目表 2 4 4" xfId="4122"/>
    <cellStyle name="40% - 强调文字颜色 5 7 3" xfId="4123"/>
    <cellStyle name="差_2018资本经营预算表(天心区） 2 2 2 2" xfId="4124"/>
    <cellStyle name="好_（四舍五入）2017年调整预算分科目表 6 3 2" xfId="4125"/>
    <cellStyle name="60%-个性色3 4 3 3" xfId="4126"/>
    <cellStyle name="40% - 强调文字颜色 5 7 3 2" xfId="4127"/>
    <cellStyle name="差_2018资本经营预算表(天心区） 2 2 2 2 2" xfId="4128"/>
    <cellStyle name="好_（四舍五入）2017年调整预算分科目表 6 3 2 2" xfId="4129"/>
    <cellStyle name="强调文字颜色 1 6 3 2 3" xfId="4130"/>
    <cellStyle name="40% - 强调文字颜色 5 7 3 2 2" xfId="4131"/>
    <cellStyle name="40% - 强调文字颜色 5 7 3 3" xfId="4132"/>
    <cellStyle name="40% - 强调文字颜色 5 7 3 3 2" xfId="4133"/>
    <cellStyle name="40% - 强调文字颜色 5 7 3 4" xfId="4134"/>
    <cellStyle name="40% - 强调文字颜色 5 7 3 5" xfId="4135"/>
    <cellStyle name="好 2" xfId="4136"/>
    <cellStyle name="40% - 强调文字颜色 5 7 4" xfId="4137"/>
    <cellStyle name="差_2018资本经营预算表(天心区） 2 2 2 3" xfId="4138"/>
    <cellStyle name="好_（四舍五入）2017年调整预算分科目表 6 3 3" xfId="4139"/>
    <cellStyle name="40% - 强调文字颜色 5 7 4 2" xfId="4140"/>
    <cellStyle name="40% - 强调文字颜色 5 7 4 3" xfId="4141"/>
    <cellStyle name="40% - 强调文字颜色 5 7 5" xfId="4142"/>
    <cellStyle name="好_（四舍五入）2017年调整预算分科目表 6 3 4" xfId="4143"/>
    <cellStyle name="40% - 强调文字颜色 5 7 5 2" xfId="4144"/>
    <cellStyle name="60%-个性色6 4 2 2" xfId="4145"/>
    <cellStyle name="40% - 强调文字颜色 5 7 6" xfId="4146"/>
    <cellStyle name="60%-个性色6 4 2 2 2" xfId="4147"/>
    <cellStyle name="40% - 强调文字颜色 5 7 6 2" xfId="4148"/>
    <cellStyle name="60% - 强调文字颜色 2 3 2 4" xfId="4149"/>
    <cellStyle name="强调文字颜色 5 7 4 3" xfId="4150"/>
    <cellStyle name="40% - 着色 1 5 2" xfId="4151"/>
    <cellStyle name="40% - 强调文字颜色 5 8" xfId="4152"/>
    <cellStyle name="40% - 强调文字颜色 5 8 2" xfId="4153"/>
    <cellStyle name="60% - 强调文字颜色 6 8 7" xfId="4154"/>
    <cellStyle name="差_（四舍五入）2017年调整预算分科目表 2 5 3" xfId="4155"/>
    <cellStyle name="40% - 强调文字颜色 5 8 2 2" xfId="4156"/>
    <cellStyle name="40% - 强调文字颜色 5 8 2 2 2" xfId="4157"/>
    <cellStyle name="60% - 着色 5 4 2" xfId="4158"/>
    <cellStyle name="40% - 强调文字颜色 5 8 2 3" xfId="4159"/>
    <cellStyle name="40% - 强调文字颜色 5 8 2 3 2" xfId="4160"/>
    <cellStyle name="40% - 强调文字颜色 5 8 3" xfId="4161"/>
    <cellStyle name="差_2018资本经营预算表(天心区） 2 2 3 2" xfId="4162"/>
    <cellStyle name="好_（四舍五入）2017年调整预算分科目表 6 4 2" xfId="4163"/>
    <cellStyle name="40% - 强调文字颜色 5 8 3 2" xfId="4164"/>
    <cellStyle name="40% - 强调文字颜色 5 8 3 3" xfId="4165"/>
    <cellStyle name="40% - 强调文字颜色 5 8 3 3 2" xfId="4166"/>
    <cellStyle name="40% - 强调文字颜色 5 8 3 4" xfId="4167"/>
    <cellStyle name="40% - 强调文字颜色 5 8 3 5" xfId="4168"/>
    <cellStyle name="40% - 强调文字颜色 5 8 4" xfId="4169"/>
    <cellStyle name="好_（四舍五入）2017年调整预算分科目表 6 4 3" xfId="4170"/>
    <cellStyle name="40% - 强调文字颜色 5 8 4 2" xfId="4171"/>
    <cellStyle name="40% - 强调文字颜色 5 8 4 3" xfId="4172"/>
    <cellStyle name="40% - 强调文字颜色 5 8 5" xfId="4173"/>
    <cellStyle name="40% - 强调文字颜色 5 8 5 2" xfId="4174"/>
    <cellStyle name="差_（方案三）附件1-3：2017年调整预算分科目表 6 2 2 3" xfId="4175"/>
    <cellStyle name="40% - 强调文字颜色 5 8 5 3" xfId="4176"/>
    <cellStyle name="60%-个性色6 4 3 2" xfId="4177"/>
    <cellStyle name="40% - 强调文字颜色 5 8 6" xfId="4178"/>
    <cellStyle name="60%-个性色6 4 3 2 2" xfId="4179"/>
    <cellStyle name="40% - 强调文字颜色 5 8 6 2" xfId="4180"/>
    <cellStyle name="60% - 强调文字颜色 2 3 2 5" xfId="4181"/>
    <cellStyle name="40% - 强调文字颜色 5 9" xfId="4182"/>
    <cellStyle name="40% - 强调文字颜色 5 9 2" xfId="4183"/>
    <cellStyle name="40% - 强调文字颜色 5 9 2 2" xfId="4184"/>
    <cellStyle name="60% - 着色 6 4 2" xfId="4185"/>
    <cellStyle name="40% - 强调文字颜色 5 9 2 3" xfId="4186"/>
    <cellStyle name="标题 2 3 2 2" xfId="4187"/>
    <cellStyle name="40% - 强调文字颜色 5 9 3" xfId="4188"/>
    <cellStyle name="好_（四舍五入）2017年调整预算分科目表 6 5 2" xfId="4189"/>
    <cellStyle name="标题 2 3 2 2 2" xfId="4190"/>
    <cellStyle name="40% - 强调文字颜色 5 9 3 2" xfId="4191"/>
    <cellStyle name="标题 2 3 2 3" xfId="4192"/>
    <cellStyle name="40% - 强调文字颜色 5 9 4" xfId="4193"/>
    <cellStyle name="标题 2 3 2 4" xfId="4194"/>
    <cellStyle name="40% - 强调文字颜色 5 9 5" xfId="4195"/>
    <cellStyle name="适中 8 2 2" xfId="4196"/>
    <cellStyle name="40% - 强调文字颜色 6 2" xfId="4197"/>
    <cellStyle name="好 3 3" xfId="4198"/>
    <cellStyle name="适中 8 2 2 2" xfId="4199"/>
    <cellStyle name="40% - 强调文字颜色 6 2 2" xfId="4200"/>
    <cellStyle name="好 3 3 2" xfId="4201"/>
    <cellStyle name="60% - 强调文字颜色 2 6 3 5" xfId="4202"/>
    <cellStyle name="解释性文本 4 2 4" xfId="4203"/>
    <cellStyle name="40% - 强调文字颜色 6 2 2 2" xfId="4204"/>
    <cellStyle name="好 3 3 2 2" xfId="4205"/>
    <cellStyle name="适中 8 2 2 3" xfId="4206"/>
    <cellStyle name="40% - 强调文字颜色 6 2 3" xfId="4207"/>
    <cellStyle name="好 3 3 3" xfId="4208"/>
    <cellStyle name="适中 8 2 3" xfId="4209"/>
    <cellStyle name="40% - 强调文字颜色 6 3" xfId="4210"/>
    <cellStyle name="好 3 4" xfId="4211"/>
    <cellStyle name="适中 8 2 3 2" xfId="4212"/>
    <cellStyle name="40% - 强调文字颜色 6 3 2" xfId="4213"/>
    <cellStyle name="好 3 4 2" xfId="4214"/>
    <cellStyle name="解释性文本 4 3 4" xfId="4215"/>
    <cellStyle name="40% - 强调文字颜色 6 3 2 2" xfId="4216"/>
    <cellStyle name="40% - 强调文字颜色 6 3 2 3" xfId="4217"/>
    <cellStyle name="40% - 强调文字颜色 6 3 2 4" xfId="4218"/>
    <cellStyle name="40% - 强调文字颜色 6 3 2 5" xfId="4219"/>
    <cellStyle name="40% - 强调文字颜色 6 3 3" xfId="4220"/>
    <cellStyle name="好 3 4 3" xfId="4221"/>
    <cellStyle name="40% - 强调文字颜色 6 3 3 2" xfId="4222"/>
    <cellStyle name="40% - 强调文字颜色 6 3 3 3" xfId="4223"/>
    <cellStyle name="40% - 强调文字颜色 6 3 4" xfId="4224"/>
    <cellStyle name="40% - 强调文字颜色 6 3 4 2" xfId="4225"/>
    <cellStyle name="好_2018资本经营预算表(天心区）_2018预算附表1 4 2 2 3" xfId="4226"/>
    <cellStyle name="40% - 强调文字颜色 6 3 4 3" xfId="4227"/>
    <cellStyle name="好_2018资本经营预算表(天心区）_2018预算附表1 4 2 2 4" xfId="4228"/>
    <cellStyle name="40% - 强调文字颜色 6 3 5" xfId="4229"/>
    <cellStyle name="60% - 强调文字颜色 4 2 2" xfId="4230"/>
    <cellStyle name="适中 8 2 4" xfId="4231"/>
    <cellStyle name="40% - 强调文字颜色 6 4" xfId="4232"/>
    <cellStyle name="好 3 5" xfId="4233"/>
    <cellStyle name="40% - 强调文字颜色 6 4 2" xfId="4234"/>
    <cellStyle name="好 3 5 2" xfId="4235"/>
    <cellStyle name="40% - 着色 6 3" xfId="4236"/>
    <cellStyle name="40% - 强调文字颜色 6 4 2 2" xfId="4237"/>
    <cellStyle name="40% - 着色 6 4" xfId="4238"/>
    <cellStyle name="40% - 强调文字颜色 6 4 2 3" xfId="4239"/>
    <cellStyle name="40% - 着色 6 5" xfId="4240"/>
    <cellStyle name="强调文字颜色 2 5 5 2" xfId="4241"/>
    <cellStyle name="40% - 强调文字颜色 6 4 2 4" xfId="4242"/>
    <cellStyle name="40% - 强调文字颜色 6 4 3" xfId="4243"/>
    <cellStyle name="好 3 5 3" xfId="4244"/>
    <cellStyle name="40% - 强调文字颜色 6 4 3 2" xfId="4245"/>
    <cellStyle name="40% - 强调文字颜色 6 4 3 3" xfId="4246"/>
    <cellStyle name="40% - 强调文字颜色 6 4 3 4" xfId="4247"/>
    <cellStyle name="40% - 强调文字颜色 6 4 3 5" xfId="4248"/>
    <cellStyle name="好_表5：天心区2017年建设资金预算 2 2 2" xfId="4249"/>
    <cellStyle name="40% - 强调文字颜色 6 4 4" xfId="4250"/>
    <cellStyle name="40% - 强调文字颜色 6 4 4 2" xfId="4251"/>
    <cellStyle name="好_2018资本经营预算表(天心区）_2018预算附表1 4 3 2 3" xfId="4252"/>
    <cellStyle name="警告文本 4" xfId="4253"/>
    <cellStyle name="40% - 强调文字颜色 6 4 4 3" xfId="4254"/>
    <cellStyle name="警告文本 5" xfId="4255"/>
    <cellStyle name="40% - 强调文字颜色 6 4 5" xfId="4256"/>
    <cellStyle name="40% - 强调文字颜色 6 4 6 2" xfId="4257"/>
    <cellStyle name="适中 8 2 5" xfId="4258"/>
    <cellStyle name="40% - 强调文字颜色 6 5" xfId="4259"/>
    <cellStyle name="好 3 6" xfId="4260"/>
    <cellStyle name="60% - 强调文字颜色 4 7 3 2 3" xfId="4261"/>
    <cellStyle name="差_（四舍五入）2017年调整预算分科目表 3 2 3" xfId="4262"/>
    <cellStyle name="40% - 强调文字颜色 6 5 2" xfId="4263"/>
    <cellStyle name="好 3 6 2" xfId="4264"/>
    <cellStyle name="60%-个性色4 2 2 3" xfId="4265"/>
    <cellStyle name="40%-个性色2 3" xfId="4266"/>
    <cellStyle name="40% - 强调文字颜色 6 5 2 2" xfId="4267"/>
    <cellStyle name="60%-个性色4 2 2 4" xfId="4268"/>
    <cellStyle name="40%-个性色2 4" xfId="4269"/>
    <cellStyle name="40% - 强调文字颜色 6 5 2 3" xfId="4270"/>
    <cellStyle name="40%-个性色2 5" xfId="4271"/>
    <cellStyle name="强调文字颜色 2 6 5 2" xfId="4272"/>
    <cellStyle name="40% - 强调文字颜色 6 5 2 4" xfId="4273"/>
    <cellStyle name="40% - 强调文字颜色 6 5 3" xfId="4274"/>
    <cellStyle name="40%-个性色3 3" xfId="4275"/>
    <cellStyle name="40% - 强调文字颜色 6 5 3 2" xfId="4276"/>
    <cellStyle name="40%-个性色3 4" xfId="4277"/>
    <cellStyle name="输入 2 2 2 2" xfId="4278"/>
    <cellStyle name="40% - 强调文字颜色 6 5 3 3" xfId="4279"/>
    <cellStyle name="40%-个性色3 5" xfId="4280"/>
    <cellStyle name="强调文字颜色 2 6 6 2" xfId="4281"/>
    <cellStyle name="40% - 强调文字颜色 6 5 3 4" xfId="4282"/>
    <cellStyle name="60% - 强调文字颜色 2 8 2 3 2" xfId="4283"/>
    <cellStyle name="40%-个性色3 6" xfId="4284"/>
    <cellStyle name="40% - 强调文字颜色 6 5 3 5" xfId="4285"/>
    <cellStyle name="好_表5：天心区2017年建设资金预算 3 2 2" xfId="4286"/>
    <cellStyle name="40% - 强调文字颜色 6 5 4" xfId="4287"/>
    <cellStyle name="40%-个性色4 3" xfId="4288"/>
    <cellStyle name="40% - 强调文字颜色 6 5 4 2" xfId="4289"/>
    <cellStyle name="输出 6 2 2 2" xfId="4290"/>
    <cellStyle name="40%-个性色4 4" xfId="4291"/>
    <cellStyle name="40% - 强调文字颜色 6 5 4 3" xfId="4292"/>
    <cellStyle name="40% - 强调文字颜色 6 5 5" xfId="4293"/>
    <cellStyle name="40%-个性色5 3" xfId="4294"/>
    <cellStyle name="40% - 强调文字颜色 6 5 5 2" xfId="4295"/>
    <cellStyle name="40% - 强调文字颜色 6 5 6" xfId="4296"/>
    <cellStyle name="40%-个性色6 3" xfId="4297"/>
    <cellStyle name="40% - 强调文字颜色 6 5 6 2" xfId="4298"/>
    <cellStyle name="60% - 强调文字颜色 2 3 3 2" xfId="4299"/>
    <cellStyle name="好_2018预算附表1" xfId="4300"/>
    <cellStyle name="40% - 强调文字颜色 6 6" xfId="4301"/>
    <cellStyle name="好 3 7" xfId="4302"/>
    <cellStyle name="注释 3 2 2" xfId="4303"/>
    <cellStyle name="输入 7 2 2 2" xfId="4304"/>
    <cellStyle name="差_（四舍五入）2017年调整预算分科目表 3 3 3" xfId="4305"/>
    <cellStyle name="40% - 强调文字颜色 6 6 2" xfId="4306"/>
    <cellStyle name="好_2017年市本级一般公共预算支出表（刘、李、叶）(1)" xfId="4307"/>
    <cellStyle name="输入 7 2 2 3" xfId="4308"/>
    <cellStyle name="差_（四舍五入）2017年调整预算分科目表 3 3 4" xfId="4309"/>
    <cellStyle name="40% - 强调文字颜色 6 6 3" xfId="4310"/>
    <cellStyle name="好_（四舍五入）2017年调整预算分科目表 7 2 2" xfId="4311"/>
    <cellStyle name="40% - 强调文字颜色 6 6 3 2" xfId="4312"/>
    <cellStyle name="好_（四舍五入）2017年调整预算分科目表 7 2 2 2" xfId="4313"/>
    <cellStyle name="链接单元格 9 4" xfId="4314"/>
    <cellStyle name="强调文字颜色 1 7 2 2 3" xfId="4315"/>
    <cellStyle name="40% - 强调文字颜色 6 6 3 2 2" xfId="4316"/>
    <cellStyle name="40% - 强调文字颜色 6 6 3 2 3" xfId="4317"/>
    <cellStyle name="输入 2 3 2 2" xfId="4318"/>
    <cellStyle name="40% - 强调文字颜色 6 6 3 3" xfId="4319"/>
    <cellStyle name="40% - 强调文字颜色 6 6 3 3 2" xfId="4320"/>
    <cellStyle name="40% - 强调文字颜色 6 6 3 4" xfId="4321"/>
    <cellStyle name="60% - 强调文字颜色 2 8 3 3 2" xfId="4322"/>
    <cellStyle name="解释性文本 6 2 2 2" xfId="4323"/>
    <cellStyle name="40% - 强调文字颜色 6 6 3 5" xfId="4324"/>
    <cellStyle name="差 3 2 2 2" xfId="4325"/>
    <cellStyle name="好_表5：天心区2017年建设资金预算 4 2 2" xfId="4326"/>
    <cellStyle name="40% - 强调文字颜色 6 6 4" xfId="4327"/>
    <cellStyle name="好_（四舍五入）2017年调整预算分科目表 7 2 3" xfId="4328"/>
    <cellStyle name="40% - 强调文字颜色 6 6 4 2" xfId="4329"/>
    <cellStyle name="40% - 强调文字颜色 6 6 4 3" xfId="4330"/>
    <cellStyle name="40% - 强调文字颜色 6 6 5" xfId="4331"/>
    <cellStyle name="好_（四舍五入）2017年调整预算分科目表 7 2 4" xfId="4332"/>
    <cellStyle name="40% - 强调文字颜色 6 6 5 2" xfId="4333"/>
    <cellStyle name="40% - 强调文字颜色 6 6 5 3" xfId="4334"/>
    <cellStyle name="40% - 强调文字颜色 6 6 6" xfId="4335"/>
    <cellStyle name="40% - 强调文字颜色 6 6 6 2" xfId="4336"/>
    <cellStyle name="60% - 强调文字颜色 2 3 3 3" xfId="4337"/>
    <cellStyle name="强调文字颜色 5 7 5 2" xfId="4338"/>
    <cellStyle name="40% - 强调文字颜色 6 7" xfId="4339"/>
    <cellStyle name="40% - 强调文字颜色 6 7 3" xfId="4340"/>
    <cellStyle name="好_（四舍五入）2017年调整预算分科目表 7 3 2" xfId="4341"/>
    <cellStyle name="40% - 强调文字颜色 6 7 4" xfId="4342"/>
    <cellStyle name="好_（四舍五入）2017年调整预算分科目表 7 3 3" xfId="4343"/>
    <cellStyle name="40% - 强调文字颜色 6 7 5" xfId="4344"/>
    <cellStyle name="60% - 着色 5 3 2 2" xfId="4345"/>
    <cellStyle name="40% - 强调文字颜色 6 7 6" xfId="4346"/>
    <cellStyle name="40% - 强调文字颜色 6 8" xfId="4347"/>
    <cellStyle name="40% - 强调文字颜色 6 8 2" xfId="4348"/>
    <cellStyle name="40% - 强调文字颜色 6 8 3" xfId="4349"/>
    <cellStyle name="好_（四舍五入）2017年调整预算分科目表 7 4 2" xfId="4350"/>
    <cellStyle name="40% - 强调文字颜色 6 8 4" xfId="4351"/>
    <cellStyle name="40% - 强调文字颜色 6 8 5" xfId="4352"/>
    <cellStyle name="40% - 强调文字颜色 6 8 6" xfId="4353"/>
    <cellStyle name="标题 2 4 2 2" xfId="4354"/>
    <cellStyle name="40% - 强调文字颜色 6 9 3" xfId="4355"/>
    <cellStyle name="标题 2 4 2 3" xfId="4356"/>
    <cellStyle name="40% - 强调文字颜色 6 9 4" xfId="4357"/>
    <cellStyle name="40% - 强调文字颜色 6 9 5" xfId="4358"/>
    <cellStyle name="40% - 着色 1" xfId="4359"/>
    <cellStyle name="强调文字颜色 4 4 2 2" xfId="4360"/>
    <cellStyle name="40% - 着色 1 2" xfId="4361"/>
    <cellStyle name="强调文字颜色 4 4 2 2 2" xfId="4362"/>
    <cellStyle name="40% - 着色 1 3" xfId="4363"/>
    <cellStyle name="强调文字颜色 4 4 2 2 3" xfId="4364"/>
    <cellStyle name="40% - 着色 1 4" xfId="4365"/>
    <cellStyle name="40% - 着色 2" xfId="4366"/>
    <cellStyle name="强调文字颜色 4 4 2 3" xfId="4367"/>
    <cellStyle name="40% - 着色 2 2" xfId="4368"/>
    <cellStyle name="差_表5：天心区2017年建设资金预算 5 3 4" xfId="4369"/>
    <cellStyle name="强调文字颜色 4 4 2 3 2" xfId="4370"/>
    <cellStyle name="40% - 着色 2 3" xfId="4371"/>
    <cellStyle name="40% - 着色 2 3 2 2" xfId="4372"/>
    <cellStyle name="40% - 着色 2 3 3" xfId="4373"/>
    <cellStyle name="个性色3 4 4 2" xfId="4374"/>
    <cellStyle name="40% - 着色 2 4" xfId="4375"/>
    <cellStyle name="好_（方案三）附件1-3：2017年调整预算分科目表 2 3 2 2" xfId="4376"/>
    <cellStyle name="60% - 强调文字颜色 2 4 2 4" xfId="4377"/>
    <cellStyle name="强调文字颜色 5 8 4 3" xfId="4378"/>
    <cellStyle name="40% - 着色 2 5 2" xfId="4379"/>
    <cellStyle name="40% - 着色 2 6" xfId="4380"/>
    <cellStyle name="好_（方案三）附件1-3：2017年调整预算分科目表 2 3 2 4" xfId="4381"/>
    <cellStyle name="警告文本 10" xfId="4382"/>
    <cellStyle name="40% - 着色 3" xfId="4383"/>
    <cellStyle name="强调文字颜色 4 4 2 4" xfId="4384"/>
    <cellStyle name="40% - 着色 3 3" xfId="4385"/>
    <cellStyle name="40% - 着色 3 4" xfId="4386"/>
    <cellStyle name="好_（方案三）附件1-3：2017年调整预算分科目表 2 3 3 2" xfId="4387"/>
    <cellStyle name="40% - 着色 3 5" xfId="4388"/>
    <cellStyle name="好_（方案三）附件1-3：2017年调整预算分科目表 2 3 3 3" xfId="4389"/>
    <cellStyle name="强调文字颜色 2 5 2 2" xfId="4390"/>
    <cellStyle name="40% - 着色 3 6" xfId="4391"/>
    <cellStyle name="好_（方案三）附件1-3：2017年调整预算分科目表 2 3 3 4" xfId="4392"/>
    <cellStyle name="强调文字颜色 2 5 2 3" xfId="4393"/>
    <cellStyle name="40% - 着色 4" xfId="4394"/>
    <cellStyle name="强调文字颜色 4 4 2 5" xfId="4395"/>
    <cellStyle name="40% - 着色 4 4" xfId="4396"/>
    <cellStyle name="好_（方案三）附件1-3：2017年调整预算分科目表 2 3 4 2" xfId="4397"/>
    <cellStyle name="40% - 着色 4 5" xfId="4398"/>
    <cellStyle name="好_（方案三）附件1-3：2017年调整预算分科目表 2 3 4 3" xfId="4399"/>
    <cellStyle name="强调文字颜色 2 5 3 2" xfId="4400"/>
    <cellStyle name="40% - 着色 4 6" xfId="4401"/>
    <cellStyle name="强调文字颜色 2 5 3 3" xfId="4402"/>
    <cellStyle name="60% - 强调文字颜色 6 6 2 2" xfId="4403"/>
    <cellStyle name="40% - 着色 5" xfId="4404"/>
    <cellStyle name="60% - 强调文字颜色 6 6 2 2 2" xfId="4405"/>
    <cellStyle name="40% - 着色 5 2" xfId="4406"/>
    <cellStyle name="60% - 强调文字颜色 6 6 2 2 3" xfId="4407"/>
    <cellStyle name="40% - 着色 5 3" xfId="4408"/>
    <cellStyle name="40% - 着色 5 4" xfId="4409"/>
    <cellStyle name="好_（方案三）附件1-3：2017年调整预算分科目表 2 3 5 2" xfId="4410"/>
    <cellStyle name="40% - 着色 5 5" xfId="4411"/>
    <cellStyle name="强调文字颜色 2 5 4 2" xfId="4412"/>
    <cellStyle name="40% - 着色 5 6" xfId="4413"/>
    <cellStyle name="强调文字颜色 2 5 4 3" xfId="4414"/>
    <cellStyle name="60% - 强调文字颜色 6 6 2 3" xfId="4415"/>
    <cellStyle name="40% - 着色 6" xfId="4416"/>
    <cellStyle name="60% - 强调文字颜色 6 6 2 3 2" xfId="4417"/>
    <cellStyle name="40% - 着色 6 2" xfId="4418"/>
    <cellStyle name="40% - 着色 6 6" xfId="4419"/>
    <cellStyle name="强调文字颜色 2 5 5 3" xfId="4420"/>
    <cellStyle name="60% - 强调文字颜色 6 6 3 2" xfId="4421"/>
    <cellStyle name="40%-个性色1" xfId="4422"/>
    <cellStyle name="60% - 强调文字颜色 6 6 3 2 2" xfId="4423"/>
    <cellStyle name="40%-个性色1 2" xfId="4424"/>
    <cellStyle name="40%-个性色1 2 2 2 2" xfId="4425"/>
    <cellStyle name="40%-个性色1 2 2 2 2 2" xfId="4426"/>
    <cellStyle name="差 4 3 3" xfId="4427"/>
    <cellStyle name="40%-个性色1 2 2 2 3" xfId="4428"/>
    <cellStyle name="40%-个性色1 2 2 3 2" xfId="4429"/>
    <cellStyle name="强调文字颜色 3 8 3 2 2" xfId="4430"/>
    <cellStyle name="40%-个性色1 2 3 2" xfId="4431"/>
    <cellStyle name="着色 6 2 2" xfId="4432"/>
    <cellStyle name="40%-个性色1 2 4" xfId="4433"/>
    <cellStyle name="60% - 强调文字颜色 6 6 3 2 3" xfId="4434"/>
    <cellStyle name="40%-个性色1 3" xfId="4435"/>
    <cellStyle name="40%-个性色1 3 2 2 2" xfId="4436"/>
    <cellStyle name="40%-个性色1 3 3 2" xfId="4437"/>
    <cellStyle name="40%-个性色1 4" xfId="4438"/>
    <cellStyle name="好_（方案三）附件1-3：2017年调整预算分科目表 2 4 5 2" xfId="4439"/>
    <cellStyle name="40%-个性色1 4 2 2" xfId="4440"/>
    <cellStyle name="40%-个性色1 4 2 3 2" xfId="4441"/>
    <cellStyle name="着色 2 5" xfId="4442"/>
    <cellStyle name="警告文本 5 2 3" xfId="4443"/>
    <cellStyle name="40%-个性色1 4 3" xfId="4444"/>
    <cellStyle name="40%-个性色1 4 3 2" xfId="4445"/>
    <cellStyle name="着色 6 4 2" xfId="4446"/>
    <cellStyle name="40%-个性色1 4 4" xfId="4447"/>
    <cellStyle name="40%-个性色1 4 5" xfId="4448"/>
    <cellStyle name="40%-个性色1 5" xfId="4449"/>
    <cellStyle name="强调文字颜色 2 6 4 2" xfId="4450"/>
    <cellStyle name="40%-个性色1 6" xfId="4451"/>
    <cellStyle name="强调文字颜色 2 6 4 3" xfId="4452"/>
    <cellStyle name="60% - 强调文字颜色 6 6 3 3" xfId="4453"/>
    <cellStyle name="60%-个性色4 2 2" xfId="4454"/>
    <cellStyle name="40%-个性色2" xfId="4455"/>
    <cellStyle name="60% - 强调文字颜色 1 4 3" xfId="4456"/>
    <cellStyle name="40%-个性色2 2 4" xfId="4457"/>
    <cellStyle name="60% - 强调文字颜色 1 6 2" xfId="4458"/>
    <cellStyle name="40%-个性色2 4 3" xfId="4459"/>
    <cellStyle name="60% - 强调文字颜色 1 6 3" xfId="4460"/>
    <cellStyle name="40%-个性色2 4 4" xfId="4461"/>
    <cellStyle name="60% - 强调文字颜色 1 6 4" xfId="4462"/>
    <cellStyle name="40%-个性色2 4 5" xfId="4463"/>
    <cellStyle name="60% - 强调文字颜色 2 8 2 2 2" xfId="4464"/>
    <cellStyle name="40%-个性色2 6" xfId="4465"/>
    <cellStyle name="强调文字颜色 2 6 5 3" xfId="4466"/>
    <cellStyle name="60%-个性色4 2 3 2" xfId="4467"/>
    <cellStyle name="40%-个性色3 2" xfId="4468"/>
    <cellStyle name="40%-个性色3 2 2 2 2 2" xfId="4469"/>
    <cellStyle name="计算 6 3 3 2" xfId="4470"/>
    <cellStyle name="40%-个性色3 2 2 2 3" xfId="4471"/>
    <cellStyle name="计算 6 3 4" xfId="4472"/>
    <cellStyle name="60% - 强调文字颜色 2 4 2 2" xfId="4473"/>
    <cellStyle name="40%-个性色3 2 3 2" xfId="4474"/>
    <cellStyle name="60% - 强调文字颜色 2 4 3" xfId="4475"/>
    <cellStyle name="40%-个性色3 2 4" xfId="4476"/>
    <cellStyle name="40%-个性色3 3 2 2 2" xfId="4477"/>
    <cellStyle name="60% - 强调文字颜色 2 5 2 2" xfId="4478"/>
    <cellStyle name="40%-个性色3 3 3 2" xfId="4479"/>
    <cellStyle name="40%-个性色3 4 2 2" xfId="4480"/>
    <cellStyle name="40%-个性色3 4 2 2 2" xfId="4481"/>
    <cellStyle name="40%-个性色3 4 2 2 3" xfId="4482"/>
    <cellStyle name="60% - 强调文字颜色 2 6 2" xfId="4483"/>
    <cellStyle name="40%-个性色3 4 3" xfId="4484"/>
    <cellStyle name="60%-个性色1 2 2 2 3" xfId="4485"/>
    <cellStyle name="好_2018资本经营预算表(天心区） 4 2 3 3" xfId="4486"/>
    <cellStyle name="60% - 强调文字颜色 2 6 2 2" xfId="4487"/>
    <cellStyle name="40%-个性色3 4 3 2" xfId="4488"/>
    <cellStyle name="60% - 强调文字颜色 2 6 2 2 2" xfId="4489"/>
    <cellStyle name="40%-个性色3 4 3 2 2" xfId="4490"/>
    <cellStyle name="60% - 强调文字颜色 2 6 3" xfId="4491"/>
    <cellStyle name="40%-个性色3 4 4" xfId="4492"/>
    <cellStyle name="60% - 强调文字颜色 2 6 4" xfId="4493"/>
    <cellStyle name="40%-个性色3 4 5" xfId="4494"/>
    <cellStyle name="60% - 强调文字颜色 6 6 3 5" xfId="4495"/>
    <cellStyle name="60%-个性色4 2 4" xfId="4496"/>
    <cellStyle name="40%-个性色4" xfId="4497"/>
    <cellStyle name="40%-个性色4 2" xfId="4498"/>
    <cellStyle name="40%-个性色4 2 2 2" xfId="4499"/>
    <cellStyle name="40%-个性色4 2 2 2 2" xfId="4500"/>
    <cellStyle name="40%-个性色4 2 2 2 2 2" xfId="4501"/>
    <cellStyle name="40%-个性色4 2 2 2 3" xfId="4502"/>
    <cellStyle name="好_表5：天心区2017年建设资金预算 5 2 2 2" xfId="4503"/>
    <cellStyle name="40%-个性色4 2 2 3 2" xfId="4504"/>
    <cellStyle name="强调文字颜色 6 8 3 2 2" xfId="4505"/>
    <cellStyle name="60% - 强调文字颜色 3 4 2 2" xfId="4506"/>
    <cellStyle name="40%-个性色4 2 3 2" xfId="4507"/>
    <cellStyle name="60% - 强调文字颜色 3 4 3" xfId="4508"/>
    <cellStyle name="40%-个性色4 2 4" xfId="4509"/>
    <cellStyle name="40%-个性色4 3 2" xfId="4510"/>
    <cellStyle name="60% - 强调文字颜色 3 2" xfId="4511"/>
    <cellStyle name="40%-个性色4 3 2 2 2" xfId="4512"/>
    <cellStyle name="60% - 强调文字颜色 3 5 2" xfId="4513"/>
    <cellStyle name="40%-个性色4 3 3" xfId="4514"/>
    <cellStyle name="60% - 强调文字颜色 3 5 2 2" xfId="4515"/>
    <cellStyle name="40%-个性色4 3 3 2" xfId="4516"/>
    <cellStyle name="60% - 强调文字颜色 3 5 3" xfId="4517"/>
    <cellStyle name="40%-个性色4 3 4" xfId="4518"/>
    <cellStyle name="40%-个性色4 4 2" xfId="4519"/>
    <cellStyle name="40%-个性色4 4 2 2" xfId="4520"/>
    <cellStyle name="40%-个性色4 4 2 2 2" xfId="4521"/>
    <cellStyle name="40%-个性色4 4 2 2 2 2" xfId="4522"/>
    <cellStyle name="40%-个性色4 4 2 3 2" xfId="4523"/>
    <cellStyle name="60% - 强调文字颜色 3 6 2" xfId="4524"/>
    <cellStyle name="40%-个性色4 4 3" xfId="4525"/>
    <cellStyle name="60% - 强调文字颜色 3 6 2 2" xfId="4526"/>
    <cellStyle name="40%-个性色4 4 3 2" xfId="4527"/>
    <cellStyle name="60% - 强调文字颜色 3 6 2 2 2" xfId="4528"/>
    <cellStyle name="40%-个性色4 4 3 2 2" xfId="4529"/>
    <cellStyle name="60% - 强调文字颜色 3 6 3" xfId="4530"/>
    <cellStyle name="40%-个性色4 4 4" xfId="4531"/>
    <cellStyle name="输出 6 2 2 3" xfId="4532"/>
    <cellStyle name="40%-个性色4 5" xfId="4533"/>
    <cellStyle name="40%-个性色4 5 2" xfId="4534"/>
    <cellStyle name="40%-个性色4 6" xfId="4535"/>
    <cellStyle name="40%-个性色5" xfId="4536"/>
    <cellStyle name="40%-个性色5 2" xfId="4537"/>
    <cellStyle name="40%-个性色5 2 2" xfId="4538"/>
    <cellStyle name="40%-个性色5 2 2 2" xfId="4539"/>
    <cellStyle name="好_表5：天心区2017年建设资金预算 5 4" xfId="4540"/>
    <cellStyle name="60% - 强调文字颜色 3 4 3 2 3" xfId="4541"/>
    <cellStyle name="40%-个性色5 2 2 2 2 2" xfId="4542"/>
    <cellStyle name="60% - 强调文字颜色 1 10" xfId="4543"/>
    <cellStyle name="40%-个性色5 2 2 2 3" xfId="4544"/>
    <cellStyle name="好_表5：天心区2017年建设资金预算 5 4 3" xfId="4545"/>
    <cellStyle name="60% - 强调文字颜色 4 4 3" xfId="4546"/>
    <cellStyle name="40%-个性色5 2 4" xfId="4547"/>
    <cellStyle name="检查单元格 2 3 2" xfId="4548"/>
    <cellStyle name="40%-个性色5 3 2" xfId="4549"/>
    <cellStyle name="40%-个性色5 3 2 2" xfId="4550"/>
    <cellStyle name="差 4 3 4" xfId="4551"/>
    <cellStyle name="40%-个性色5 3 2 2 2" xfId="4552"/>
    <cellStyle name="60% - 强调文字颜色 4 5 2" xfId="4553"/>
    <cellStyle name="40%-个性色5 3 3" xfId="4554"/>
    <cellStyle name="60% - 强调文字颜色 4 5 2 2" xfId="4555"/>
    <cellStyle name="40%-个性色5 3 3 2" xfId="4556"/>
    <cellStyle name="60% - 强调文字颜色 4 5 3" xfId="4557"/>
    <cellStyle name="40%-个性色5 3 4" xfId="4558"/>
    <cellStyle name="40%-个性色5 4 2" xfId="4559"/>
    <cellStyle name="40%-个性色5 4 2 2" xfId="4560"/>
    <cellStyle name="差 5 3 4" xfId="4561"/>
    <cellStyle name="好_（方案三）附件1-3：2017年调整预算分科目表 2 2 2 7" xfId="4562"/>
    <cellStyle name="40%-个性色5 4 2 2 2" xfId="4563"/>
    <cellStyle name="汇总 8 3 3" xfId="4564"/>
    <cellStyle name="60% - 强调文字颜色 5 4 3 2 3" xfId="4565"/>
    <cellStyle name="40%-个性色5 4 2 2 2 2" xfId="4566"/>
    <cellStyle name="40%-个性色5 4 2 2 3" xfId="4567"/>
    <cellStyle name="汇总 8 3 4" xfId="4568"/>
    <cellStyle name="40%-个性色5 4 2 3" xfId="4569"/>
    <cellStyle name="差 5 3 5" xfId="4570"/>
    <cellStyle name="40%-个性色5 4 2 4" xfId="4571"/>
    <cellStyle name="链接单元格 6 5 2" xfId="4572"/>
    <cellStyle name="60% - 强调文字颜色 4 6 2" xfId="4573"/>
    <cellStyle name="40%-个性色5 4 3" xfId="4574"/>
    <cellStyle name="好 7 5 2" xfId="4575"/>
    <cellStyle name="60%-个性色1 4 2 2 3" xfId="4576"/>
    <cellStyle name="警告文本 9 3" xfId="4577"/>
    <cellStyle name="60% - 强调文字颜色 4 6 2 2" xfId="4578"/>
    <cellStyle name="40%-个性色5 4 3 2" xfId="4579"/>
    <cellStyle name="60% - 强调文字颜色 4 6 2 2 2" xfId="4580"/>
    <cellStyle name="40%-个性色5 4 3 2 2" xfId="4581"/>
    <cellStyle name="60% - 强调文字颜色 4 6 2 3" xfId="4582"/>
    <cellStyle name="40%-个性色5 4 3 3" xfId="4583"/>
    <cellStyle name="40%-个性色5 5 2" xfId="4584"/>
    <cellStyle name="40%-个性色5 6" xfId="4585"/>
    <cellStyle name="好 5 2 2 2" xfId="4586"/>
    <cellStyle name="40%-个性色6" xfId="4587"/>
    <cellStyle name="40%-个性色6 2" xfId="4588"/>
    <cellStyle name="标题 3 3 2 4" xfId="4589"/>
    <cellStyle name="60% - 强调文字颜色 1 9" xfId="4590"/>
    <cellStyle name="40%-个性色6 2 2" xfId="4591"/>
    <cellStyle name="60% - 强调文字颜色 1 9 2" xfId="4592"/>
    <cellStyle name="40%-个性色6 2 2 2" xfId="4593"/>
    <cellStyle name="60% - 强调文字颜色 1 9 2 2" xfId="4594"/>
    <cellStyle name="40%-个性色6 2 2 2 2" xfId="4595"/>
    <cellStyle name="40%-个性色6 2 2 2 2 2" xfId="4596"/>
    <cellStyle name="强调文字颜色 1 7 8" xfId="4597"/>
    <cellStyle name="60% - 强调文字颜色 1 9 3 2" xfId="4598"/>
    <cellStyle name="40%-个性色6 2 2 3 2" xfId="4599"/>
    <cellStyle name="60% - 强调文字颜色 5 4 2" xfId="4600"/>
    <cellStyle name="40%-个性色6 2 3" xfId="4601"/>
    <cellStyle name="60% - 强调文字颜色 5 4 2 2" xfId="4602"/>
    <cellStyle name="40%-个性色6 2 3 2" xfId="4603"/>
    <cellStyle name="60% - 强调文字颜色 5 4 3" xfId="4604"/>
    <cellStyle name="40%-个性色6 2 4" xfId="4605"/>
    <cellStyle name="检查单元格 3 3 2" xfId="4606"/>
    <cellStyle name="60% - 强调文字颜色 2 9" xfId="4607"/>
    <cellStyle name="40%-个性色6 3 2" xfId="4608"/>
    <cellStyle name="60% - 强调文字颜色 2 9 2" xfId="4609"/>
    <cellStyle name="40%-个性色6 3 2 2" xfId="4610"/>
    <cellStyle name="60% - 强调文字颜色 2 9 2 2" xfId="4611"/>
    <cellStyle name="40%-个性色6 3 2 2 2" xfId="4612"/>
    <cellStyle name="60% - 强调文字颜色 5 5 2" xfId="4613"/>
    <cellStyle name="40%-个性色6 3 3" xfId="4614"/>
    <cellStyle name="60% - 强调文字颜色 5 5 2 2" xfId="4615"/>
    <cellStyle name="40%-个性色6 3 3 2" xfId="4616"/>
    <cellStyle name="60% - 强调文字颜色 5 5 3" xfId="4617"/>
    <cellStyle name="40%-个性色6 3 4" xfId="4618"/>
    <cellStyle name="检查单元格 3 4 2" xfId="4619"/>
    <cellStyle name="60% - 强调文字颜色 3 9" xfId="4620"/>
    <cellStyle name="40%-个性色6 4 2" xfId="4621"/>
    <cellStyle name="60% - 强调文字颜色 3 9 2" xfId="4622"/>
    <cellStyle name="40%-个性色6 4 2 2" xfId="4623"/>
    <cellStyle name="60% - 强调文字颜色 3 9 2 2" xfId="4624"/>
    <cellStyle name="40%-个性色6 4 2 2 2" xfId="4625"/>
    <cellStyle name="40%-个性色6 4 2 2 2 2" xfId="4626"/>
    <cellStyle name="60% - 强调文字颜色 3 9 3" xfId="4627"/>
    <cellStyle name="40%-个性色6 4 2 3" xfId="4628"/>
    <cellStyle name="60% - 强调文字颜色 3 9 3 2" xfId="4629"/>
    <cellStyle name="40%-个性色6 4 2 3 2" xfId="4630"/>
    <cellStyle name="好_（四舍五入）2017年调整预算分科目表 2 5" xfId="4631"/>
    <cellStyle name="60% - 强调文字颜色 3 9 4" xfId="4632"/>
    <cellStyle name="40%-个性色6 4 2 4" xfId="4633"/>
    <cellStyle name="60% - 强调文字颜色 5 6 2" xfId="4634"/>
    <cellStyle name="40%-个性色6 4 3" xfId="4635"/>
    <cellStyle name="60% - 强调文字颜色 5 6 2 2" xfId="4636"/>
    <cellStyle name="40%-个性色6 4 3 2" xfId="4637"/>
    <cellStyle name="60% - 强调文字颜色 5 6 2 2 2" xfId="4638"/>
    <cellStyle name="40%-个性色6 4 3 2 2" xfId="4639"/>
    <cellStyle name="好_（方案三）附件1-3：2017年调整预算分科目表 3 6" xfId="4640"/>
    <cellStyle name="60% - 强调文字颜色 5 6 2 3" xfId="4641"/>
    <cellStyle name="40%-个性色6 4 3 3" xfId="4642"/>
    <cellStyle name="60% - 强调文字颜色 5 6 3" xfId="4643"/>
    <cellStyle name="40%-个性色6 4 4" xfId="4644"/>
    <cellStyle name="检查单元格 3 5 2" xfId="4645"/>
    <cellStyle name="60% - 强调文字颜色 1 10 2" xfId="4646"/>
    <cellStyle name="60% - 强调文字颜色 1 11" xfId="4647"/>
    <cellStyle name="60% - 强调文字颜色 1 2" xfId="4648"/>
    <cellStyle name="60% - 强调文字颜色 1 2 2" xfId="4649"/>
    <cellStyle name="60% - 强调文字颜色 1 3 2" xfId="4650"/>
    <cellStyle name="60% - 强调文字颜色 1 3 3" xfId="4651"/>
    <cellStyle name="60% - 强调文字颜色 1 3 4" xfId="4652"/>
    <cellStyle name="60% - 强调文字颜色 1 3 5" xfId="4653"/>
    <cellStyle name="输出 8 3 2" xfId="4654"/>
    <cellStyle name="强调文字颜色 5 4 6 2" xfId="4655"/>
    <cellStyle name="60% - 强调文字颜色 1 3 6" xfId="4656"/>
    <cellStyle name="60% - 强调文字颜色 1 4 4" xfId="4657"/>
    <cellStyle name="强调文字颜色 5 5 3 2 2" xfId="4658"/>
    <cellStyle name="60% - 强调文字颜色 1 4 5" xfId="4659"/>
    <cellStyle name="输出 8 4 2" xfId="4660"/>
    <cellStyle name="差_2018资本经营预算表(天心区）_2018预算附表1 4 3 2 2" xfId="4661"/>
    <cellStyle name="强调文字颜色 5 5 3 2 3" xfId="4662"/>
    <cellStyle name="60% - 强调文字颜色 1 4 6" xfId="4663"/>
    <cellStyle name="60% - 强调文字颜色 1 4 6 2" xfId="4664"/>
    <cellStyle name="计算 2 4" xfId="4665"/>
    <cellStyle name="60% - 强调文字颜色 1 5 4" xfId="4666"/>
    <cellStyle name="强调文字颜色 5 5 3 3 2" xfId="4667"/>
    <cellStyle name="60% - 强调文字颜色 1 5 5" xfId="4668"/>
    <cellStyle name="60% - 强调文字颜色 1 5 6" xfId="4669"/>
    <cellStyle name="60% - 强调文字颜色 1 5 6 2" xfId="4670"/>
    <cellStyle name="60% - 强调文字颜色 1 6" xfId="4671"/>
    <cellStyle name="60% - 强调文字颜色 1 6 5" xfId="4672"/>
    <cellStyle name="60% - 强调文字颜色 1 6 6" xfId="4673"/>
    <cellStyle name="60% - 强调文字颜色 1 6 6 2" xfId="4674"/>
    <cellStyle name="60% - 强调文字颜色 1 6 7" xfId="4675"/>
    <cellStyle name="标题 3 3 2 2" xfId="4676"/>
    <cellStyle name="60% - 强调文字颜色 1 7" xfId="4677"/>
    <cellStyle name="好_2018预算附表 3 2 2" xfId="4678"/>
    <cellStyle name="标题 3 3 2 2 2" xfId="4679"/>
    <cellStyle name="60% - 强调文字颜色 1 7 2" xfId="4680"/>
    <cellStyle name="60% - 强调文字颜色 1 7 2 2" xfId="4681"/>
    <cellStyle name="60% - 强调文字颜色 1 7 2 2 2" xfId="4682"/>
    <cellStyle name="好 8 3 3" xfId="4683"/>
    <cellStyle name="60% - 强调文字颜色 1 7 2 3 2" xfId="4684"/>
    <cellStyle name="好 8 4 3" xfId="4685"/>
    <cellStyle name="60% - 强调文字颜色 1 7 3" xfId="4686"/>
    <cellStyle name="个性色3 2 2 2 2 2" xfId="4687"/>
    <cellStyle name="60% - 强调文字颜色 1 7 3 4" xfId="4688"/>
    <cellStyle name="60% - 强调文字颜色 1 7 3 5" xfId="4689"/>
    <cellStyle name="60% - 强调文字颜色 1 7 4" xfId="4690"/>
    <cellStyle name="60% - 强调文字颜色 1 7 4 2" xfId="4691"/>
    <cellStyle name="60% - 强调文字颜色 1 7 4 3" xfId="4692"/>
    <cellStyle name="60% - 强调文字颜色 1 7 5" xfId="4693"/>
    <cellStyle name="60% - 强调文字颜色 1 7 5 2" xfId="4694"/>
    <cellStyle name="60% - 强调文字颜色 1 7 5 3" xfId="4695"/>
    <cellStyle name="60% - 强调文字颜色 1 7 6" xfId="4696"/>
    <cellStyle name="60% - 强调文字颜色 1 7 6 2" xfId="4697"/>
    <cellStyle name="60% - 强调文字颜色 1 7 7" xfId="4698"/>
    <cellStyle name="标题 3 3 2 3" xfId="4699"/>
    <cellStyle name="60% - 强调文字颜色 1 8" xfId="4700"/>
    <cellStyle name="60% - 强调文字颜色 3 8 3 5" xfId="4701"/>
    <cellStyle name="60% - 强调文字颜色 1 8 2" xfId="4702"/>
    <cellStyle name="60% - 强调文字颜色 1 8 2 2" xfId="4703"/>
    <cellStyle name="60% - 强调文字颜色 4 9 3" xfId="4704"/>
    <cellStyle name="60% - 强调文字颜色 1 8 2 3 2" xfId="4705"/>
    <cellStyle name="60% - 强调文字颜色 1 8 3" xfId="4706"/>
    <cellStyle name="60% - 强调文字颜色 1 8 3 2" xfId="4707"/>
    <cellStyle name="60% - 强调文字颜色 5 8 3" xfId="4708"/>
    <cellStyle name="60% - 强调文字颜色 1 8 3 2 2" xfId="4709"/>
    <cellStyle name="个性色1 2 2 2 3" xfId="4710"/>
    <cellStyle name="60% - 强调文字颜色 5 9 3" xfId="4711"/>
    <cellStyle name="60% - 强调文字颜色 1 8 3 3 2" xfId="4712"/>
    <cellStyle name="60% - 强调文字颜色 1 8 3 4" xfId="4713"/>
    <cellStyle name="60% - 强调文字颜色 1 8 3 5" xfId="4714"/>
    <cellStyle name="60% - 强调文字颜色 1 8 4" xfId="4715"/>
    <cellStyle name="60% - 强调文字颜色 1 8 4 2" xfId="4716"/>
    <cellStyle name="60% - 强调文字颜色 1 8 4 3" xfId="4717"/>
    <cellStyle name="强调文字颜色 6 4 2 2 2" xfId="4718"/>
    <cellStyle name="60% - 强调文字颜色 1 8 5" xfId="4719"/>
    <cellStyle name="60% - 强调文字颜色 1 8 5 2" xfId="4720"/>
    <cellStyle name="60% - 强调文字颜色 1 8 5 3" xfId="4721"/>
    <cellStyle name="强调文字颜色 6 4 2 3 2" xfId="4722"/>
    <cellStyle name="60% - 强调文字颜色 1 8 6" xfId="4723"/>
    <cellStyle name="汇总 7 3 2 2" xfId="4724"/>
    <cellStyle name="60% - 强调文字颜色 1 8 6 2" xfId="4725"/>
    <cellStyle name="60% - 强调文字颜色 1 8 7" xfId="4726"/>
    <cellStyle name="60% - 强调文字颜色 1 9 5" xfId="4727"/>
    <cellStyle name="60% - 强调文字颜色 2 10" xfId="4728"/>
    <cellStyle name="好 5 2 4" xfId="4729"/>
    <cellStyle name="60% - 强调文字颜色 2 10 2" xfId="4730"/>
    <cellStyle name="60% - 强调文字颜色 6 9 2 3" xfId="4731"/>
    <cellStyle name="60% - 强调文字颜色 2 2" xfId="4732"/>
    <cellStyle name="60% - 强调文字颜色 2 2 2" xfId="4733"/>
    <cellStyle name="60% - 强调文字颜色 2 3 2" xfId="4734"/>
    <cellStyle name="60% - 强调文字颜色 4 5 2 3 2" xfId="4735"/>
    <cellStyle name="60% - 强调文字颜色 2 3 3" xfId="4736"/>
    <cellStyle name="60% - 强调文字颜色 2 3 4" xfId="4737"/>
    <cellStyle name="60% - 强调文字颜色 4 3 4" xfId="4738"/>
    <cellStyle name="60% - 强调文字颜色 2 3 4 2" xfId="4739"/>
    <cellStyle name="检查单元格 2 2 3" xfId="4740"/>
    <cellStyle name="60% - 强调文字颜色 4 3 5" xfId="4741"/>
    <cellStyle name="60% - 强调文字颜色 2 3 4 3" xfId="4742"/>
    <cellStyle name="强调文字颜色 5 7 6 2" xfId="4743"/>
    <cellStyle name="60% - 强调文字颜色 2 3 5" xfId="4744"/>
    <cellStyle name="输出 9 3 2" xfId="4745"/>
    <cellStyle name="强调文字颜色 5 5 6 2" xfId="4746"/>
    <cellStyle name="60% - 强调文字颜色 4 4 4" xfId="4747"/>
    <cellStyle name="60% - 强调文字颜色 2 3 5 2" xfId="4748"/>
    <cellStyle name="检查单元格 2 3 3" xfId="4749"/>
    <cellStyle name="60% - 强调文字颜色 2 3 6" xfId="4750"/>
    <cellStyle name="60% - 强调文字颜色 2 4 2 2 3" xfId="4751"/>
    <cellStyle name="计算 7 3 4" xfId="4752"/>
    <cellStyle name="60% - 强调文字颜色 2 4 3 2" xfId="4753"/>
    <cellStyle name="60% - 强调文字颜色 2 4 3 2 3" xfId="4754"/>
    <cellStyle name="计算 8 3 4" xfId="4755"/>
    <cellStyle name="60% - 强调文字颜色 2 4 3 3" xfId="4756"/>
    <cellStyle name="解释性文本 2 2 2" xfId="4757"/>
    <cellStyle name="强调文字颜色 5 8 5 2" xfId="4758"/>
    <cellStyle name="60% - 强调文字颜色 2 4 3 4" xfId="4759"/>
    <cellStyle name="解释性文本 2 2 3" xfId="4760"/>
    <cellStyle name="强调文字颜色 5 8 5 3" xfId="4761"/>
    <cellStyle name="60% - 强调文字颜色 2 4 4" xfId="4762"/>
    <cellStyle name="60% - 强调文字颜色 5 3 4" xfId="4763"/>
    <cellStyle name="60% - 强调文字颜色 2 4 4 2" xfId="4764"/>
    <cellStyle name="检查单元格 3 2 3" xfId="4765"/>
    <cellStyle name="60% - 强调文字颜色 5 3 5" xfId="4766"/>
    <cellStyle name="60% - 强调文字颜色 2 4 4 3" xfId="4767"/>
    <cellStyle name="解释性文本 2 3 2" xfId="4768"/>
    <cellStyle name="检查单元格 3 2 4" xfId="4769"/>
    <cellStyle name="强调文字颜色 5 8 6 2" xfId="4770"/>
    <cellStyle name="60% - 强调文字颜色 2 4 5" xfId="4771"/>
    <cellStyle name="60% - 强调文字颜色 5 4 4" xfId="4772"/>
    <cellStyle name="60% - 强调文字颜色 2 4 5 2" xfId="4773"/>
    <cellStyle name="检查单元格 3 3 3" xfId="4774"/>
    <cellStyle name="60% - 强调文字颜色 5 4 5" xfId="4775"/>
    <cellStyle name="60% - 强调文字颜色 2 4 5 3" xfId="4776"/>
    <cellStyle name="60% - 强调文字颜色 2 4 6" xfId="4777"/>
    <cellStyle name="60% - 强调文字颜色 5 5 4" xfId="4778"/>
    <cellStyle name="60% - 强调文字颜色 2 4 6 2" xfId="4779"/>
    <cellStyle name="检查单元格 3 4 3" xfId="4780"/>
    <cellStyle name="60% - 强调文字颜色 2 5" xfId="4781"/>
    <cellStyle name="60% - 强调文字颜色 2 5 2 2 2" xfId="4782"/>
    <cellStyle name="差_预算科用汇总表（基本支出1123） 4" xfId="4783"/>
    <cellStyle name="60% - 强调文字颜色 2 5 2 2 3" xfId="4784"/>
    <cellStyle name="差_预算科用汇总表（基本支出1123） 5" xfId="4785"/>
    <cellStyle name="60% - 强调文字颜色 2 5 3 2" xfId="4786"/>
    <cellStyle name="60% - 强调文字颜色 2 5 3 2 2" xfId="4787"/>
    <cellStyle name="60% - 强调文字颜色 2 5 3 2 3" xfId="4788"/>
    <cellStyle name="解释性文本 10" xfId="4789"/>
    <cellStyle name="60% - 强调文字颜色 2 5 3 4" xfId="4790"/>
    <cellStyle name="解释性文本 3 2 3" xfId="4791"/>
    <cellStyle name="60% - 强调文字颜色 2 5 4" xfId="4792"/>
    <cellStyle name="60% - 强调文字颜色 6 3 4" xfId="4793"/>
    <cellStyle name="60% - 强调文字颜色 2 5 4 2" xfId="4794"/>
    <cellStyle name="检查单元格 4 2 3" xfId="4795"/>
    <cellStyle name="检查单元格 4 2 4" xfId="4796"/>
    <cellStyle name="60% - 强调文字颜色 6 3 5" xfId="4797"/>
    <cellStyle name="60% - 强调文字颜色 2 5 4 3" xfId="4798"/>
    <cellStyle name="解释性文本 3 3 2" xfId="4799"/>
    <cellStyle name="60% - 强调文字颜色 2 5 5" xfId="4800"/>
    <cellStyle name="60% - 强调文字颜色 6 4 4" xfId="4801"/>
    <cellStyle name="60% - 强调文字颜色 2 5 5 2" xfId="4802"/>
    <cellStyle name="检查单元格 4 3 3" xfId="4803"/>
    <cellStyle name="检查单元格 4 3 4" xfId="4804"/>
    <cellStyle name="60% - 强调文字颜色 6 4 5" xfId="4805"/>
    <cellStyle name="60% - 强调文字颜色 2 5 5 3" xfId="4806"/>
    <cellStyle name="解释性文本 3 4 2" xfId="4807"/>
    <cellStyle name="60% - 强调文字颜色 2 5 6" xfId="4808"/>
    <cellStyle name="60% - 强调文字颜色 6 5 4" xfId="4809"/>
    <cellStyle name="60% - 强调文字颜色 2 5 6 2" xfId="4810"/>
    <cellStyle name="检查单元格 4 4 3" xfId="4811"/>
    <cellStyle name="60% - 强调文字颜色 2 6" xfId="4812"/>
    <cellStyle name="60% - 强调文字颜色 2 6 3 2 2" xfId="4813"/>
    <cellStyle name="60%-个性色5 2 2 3 2" xfId="4814"/>
    <cellStyle name="60% - 强调文字颜色 2 6 3 2 3" xfId="4815"/>
    <cellStyle name="60% - 强调文字颜色 2 6 3 4" xfId="4816"/>
    <cellStyle name="解释性文本 4 2 3" xfId="4817"/>
    <cellStyle name="60% - 强调文字颜色 2 6 4 2" xfId="4818"/>
    <cellStyle name="检查单元格 5 2 3" xfId="4819"/>
    <cellStyle name="检查单元格 5 2 4" xfId="4820"/>
    <cellStyle name="60% - 强调文字颜色 2 6 4 3" xfId="4821"/>
    <cellStyle name="解释性文本 4 3 2" xfId="4822"/>
    <cellStyle name="60% - 强调文字颜色 2 6 5 2" xfId="4823"/>
    <cellStyle name="检查单元格 5 3 3" xfId="4824"/>
    <cellStyle name="检查单元格 5 3 4" xfId="4825"/>
    <cellStyle name="60% - 强调文字颜色 2 6 5 3" xfId="4826"/>
    <cellStyle name="解释性文本 4 4 2" xfId="4827"/>
    <cellStyle name="60% - 强调文字颜色 2 6 6 2" xfId="4828"/>
    <cellStyle name="检查单元格 5 4 3" xfId="4829"/>
    <cellStyle name="标题 3 3 3 2" xfId="4830"/>
    <cellStyle name="60% - 强调文字颜色 2 7" xfId="4831"/>
    <cellStyle name="60% - 强调文字颜色 2 7 2" xfId="4832"/>
    <cellStyle name="60% - 强调文字颜色 2 7 2 2" xfId="4833"/>
    <cellStyle name="60% - 强调文字颜色 2 7 2 2 2" xfId="4834"/>
    <cellStyle name="强调文字颜色 1 6 5 3" xfId="4835"/>
    <cellStyle name="60% - 强调文字颜色 2 7 2 2 3" xfId="4836"/>
    <cellStyle name="差_（方案三）附件1-3：2017年调整预算分科目表 6 3 2" xfId="4837"/>
    <cellStyle name="60% - 强调文字颜色 2 7 3" xfId="4838"/>
    <cellStyle name="60% - 强调文字颜色 2 7 3 2 3" xfId="4839"/>
    <cellStyle name="差_（方案三）附件1-3：2017年调整预算分科目表 7 3 2" xfId="4840"/>
    <cellStyle name="好_（四舍五入）2017年调整预算分科目表 4 3" xfId="4841"/>
    <cellStyle name="好_（四舍五入）2017年调整预算分科目表 6" xfId="4842"/>
    <cellStyle name="60% - 强调文字颜色 2 7 3 4" xfId="4843"/>
    <cellStyle name="解释性文本 5 2 3" xfId="4844"/>
    <cellStyle name="适中 8 3 2 2" xfId="4845"/>
    <cellStyle name="好 4 3 2" xfId="4846"/>
    <cellStyle name="好_（四舍五入）2017年调整预算分科目表 7" xfId="4847"/>
    <cellStyle name="60% - 强调文字颜色 2 7 3 5" xfId="4848"/>
    <cellStyle name="解释性文本 5 2 4" xfId="4849"/>
    <cellStyle name="60% - 强调文字颜色 2 7 4" xfId="4850"/>
    <cellStyle name="60% - 强调文字颜色 2 7 4 2" xfId="4851"/>
    <cellStyle name="检查单元格 6 2 3" xfId="4852"/>
    <cellStyle name="60% - 强调文字颜色 2 7 5 2" xfId="4853"/>
    <cellStyle name="检查单元格 6 3 3" xfId="4854"/>
    <cellStyle name="检查单元格 6 3 4" xfId="4855"/>
    <cellStyle name="60% - 强调文字颜色 2 7 5 3" xfId="4856"/>
    <cellStyle name="解释性文本 5 4 2" xfId="4857"/>
    <cellStyle name="60% - 强调文字颜色 2 7 6" xfId="4858"/>
    <cellStyle name="60% - 强调文字颜色 2 7 6 2" xfId="4859"/>
    <cellStyle name="检查单元格 6 4 3" xfId="4860"/>
    <cellStyle name="标题 3 3 3 3" xfId="4861"/>
    <cellStyle name="60% - 强调文字颜色 2 8" xfId="4862"/>
    <cellStyle name="60% - 强调文字颜色 2 8 2" xfId="4863"/>
    <cellStyle name="60% - 强调文字颜色 2 8 2 2" xfId="4864"/>
    <cellStyle name="60% - 强调文字颜色 2 8 2 2 3" xfId="4865"/>
    <cellStyle name="60% - 强调文字颜色 2 8 3" xfId="4866"/>
    <cellStyle name="60% - 强调文字颜色 2 8 3 2" xfId="4867"/>
    <cellStyle name="60% - 强调文字颜色 2 8 3 2 2" xfId="4868"/>
    <cellStyle name="个性色2 2 2 2 3" xfId="4869"/>
    <cellStyle name="强调文字颜色 2 7 5 3" xfId="4870"/>
    <cellStyle name="60%-个性色5 4 2 3 2" xfId="4871"/>
    <cellStyle name="60% - 强调文字颜色 2 8 3 2 3" xfId="4872"/>
    <cellStyle name="60% - 强调文字颜色 2 8 3 4" xfId="4873"/>
    <cellStyle name="解释性文本 6 2 3" xfId="4874"/>
    <cellStyle name="好 5 3 2" xfId="4875"/>
    <cellStyle name="60% - 强调文字颜色 2 8 3 5" xfId="4876"/>
    <cellStyle name="解释性文本 6 2 4" xfId="4877"/>
    <cellStyle name="60% - 强调文字颜色 2 8 4" xfId="4878"/>
    <cellStyle name="60% - 强调文字颜色 2 8 4 2" xfId="4879"/>
    <cellStyle name="检查单元格 7 2 3" xfId="4880"/>
    <cellStyle name="检查单元格 7 2 4" xfId="4881"/>
    <cellStyle name="60% - 强调文字颜色 2 8 4 3" xfId="4882"/>
    <cellStyle name="解释性文本 6 3 2" xfId="4883"/>
    <cellStyle name="强调文字颜色 6 5 2 2 2" xfId="4884"/>
    <cellStyle name="60% - 强调文字颜色 2 8 5" xfId="4885"/>
    <cellStyle name="60% - 强调文字颜色 2 8 6" xfId="4886"/>
    <cellStyle name="60% - 强调文字颜色 2 9 3 2" xfId="4887"/>
    <cellStyle name="60% - 强调文字颜色 2 9 5" xfId="4888"/>
    <cellStyle name="60% - 强调文字颜色 3 2 2" xfId="4889"/>
    <cellStyle name="60% - 强调文字颜色 3 3 2 2" xfId="4890"/>
    <cellStyle name="60% - 强调文字颜色 3 3 2 2 2" xfId="4891"/>
    <cellStyle name="60% - 强调文字颜色 3 3 2 2 3" xfId="4892"/>
    <cellStyle name="好_表5：天心区2017年建设资金预算 4 3 2 2" xfId="4893"/>
    <cellStyle name="60% - 强调文字颜色 3 3 2 3" xfId="4894"/>
    <cellStyle name="强调文字颜色 6 7 4 2" xfId="4895"/>
    <cellStyle name="60% - 强调文字颜色 3 3 2 3 2" xfId="4896"/>
    <cellStyle name="60% - 强调文字颜色 3 3 2 4" xfId="4897"/>
    <cellStyle name="强调文字颜色 6 7 4 3" xfId="4898"/>
    <cellStyle name="60% - 强调文字颜色 3 3 2 5" xfId="4899"/>
    <cellStyle name="60% - 强调文字颜色 3 3 3 2" xfId="4900"/>
    <cellStyle name="60% - 强调文字颜色 3 3 3 3" xfId="4901"/>
    <cellStyle name="强调文字颜色 6 7 5 2" xfId="4902"/>
    <cellStyle name="60% - 强调文字颜色 3 3 4" xfId="4903"/>
    <cellStyle name="个性色2 2" xfId="4904"/>
    <cellStyle name="60% - 强调文字颜色 3 3 4 2" xfId="4905"/>
    <cellStyle name="个性色2 2 2" xfId="4906"/>
    <cellStyle name="60% - 强调文字颜色 3 3 4 3" xfId="4907"/>
    <cellStyle name="个性色2 2 3" xfId="4908"/>
    <cellStyle name="强调文字颜色 6 7 6 2" xfId="4909"/>
    <cellStyle name="60% - 强调文字颜色 3 3 5" xfId="4910"/>
    <cellStyle name="个性色2 3" xfId="4911"/>
    <cellStyle name="强调文字颜色 5 6 6 2" xfId="4912"/>
    <cellStyle name="差_2018资本经营预算表(天心区）" xfId="4913"/>
    <cellStyle name="60% - 强调文字颜色 3 3 5 2" xfId="4914"/>
    <cellStyle name="个性色2 3 2" xfId="4915"/>
    <cellStyle name="60% - 强调文字颜色 3 3 6" xfId="4916"/>
    <cellStyle name="个性色2 4" xfId="4917"/>
    <cellStyle name="60% - 强调文字颜色 3 4 2 2 2" xfId="4918"/>
    <cellStyle name="60% - 强调文字颜色 3 4 2 2 3" xfId="4919"/>
    <cellStyle name="好_表5：天心区2017年建设资金预算 5 3 2 2" xfId="4920"/>
    <cellStyle name="60% - 强调文字颜色 3 4 2 3 2" xfId="4921"/>
    <cellStyle name="60% - 强调文字颜色 3 4 2 4" xfId="4922"/>
    <cellStyle name="强调文字颜色 6 8 4 3" xfId="4923"/>
    <cellStyle name="60% - 强调文字颜色 3 4 3 2" xfId="4924"/>
    <cellStyle name="60% - 强调文字颜色 3 4 3 2 2" xfId="4925"/>
    <cellStyle name="60% - 强调文字颜色 3 4 3 3" xfId="4926"/>
    <cellStyle name="强调文字颜色 6 8 5 2" xfId="4927"/>
    <cellStyle name="60% - 强调文字颜色 3 4 3 3 2" xfId="4928"/>
    <cellStyle name="60% - 强调文字颜色 3 4 3 4" xfId="4929"/>
    <cellStyle name="强调文字颜色 6 8 5 3" xfId="4930"/>
    <cellStyle name="60% - 强调文字颜色 3 4 3 5" xfId="4931"/>
    <cellStyle name="60% - 强调文字颜色 3 4 4" xfId="4932"/>
    <cellStyle name="个性色3 2" xfId="4933"/>
    <cellStyle name="差_（方案三）附件1-3：2017年调整预算分科目表 2 2 4" xfId="4934"/>
    <cellStyle name="60% - 强调文字颜色 3 4 4 2" xfId="4935"/>
    <cellStyle name="个性色3 2 2" xfId="4936"/>
    <cellStyle name="60% - 强调文字颜色 3 4 4 3" xfId="4937"/>
    <cellStyle name="个性色3 2 3" xfId="4938"/>
    <cellStyle name="差_（方案三）附件1-3：2017年调整预算分科目表 2 2 5" xfId="4939"/>
    <cellStyle name="强调文字颜色 6 8 6 2" xfId="4940"/>
    <cellStyle name="60% - 强调文字颜色 3 4 5" xfId="4941"/>
    <cellStyle name="个性色3 3" xfId="4942"/>
    <cellStyle name="差_（方案三）附件1-3：2017年调整预算分科目表 2 3 4" xfId="4943"/>
    <cellStyle name="60% - 强调文字颜色 3 4 5 2" xfId="4944"/>
    <cellStyle name="个性色3 3 2" xfId="4945"/>
    <cellStyle name="差_（方案三）附件1-3：2017年调整预算分科目表 2 3 5" xfId="4946"/>
    <cellStyle name="60% - 强调文字颜色 3 4 5 3" xfId="4947"/>
    <cellStyle name="个性色3 3 3" xfId="4948"/>
    <cellStyle name="60% - 强调文字颜色 3 4 6" xfId="4949"/>
    <cellStyle name="个性色3 4" xfId="4950"/>
    <cellStyle name="差_（方案三）附件1-3：2017年调整预算分科目表 2 4 4" xfId="4951"/>
    <cellStyle name="60% - 强调文字颜色 3 4 6 2" xfId="4952"/>
    <cellStyle name="个性色3 4 2" xfId="4953"/>
    <cellStyle name="60% - 强调文字颜色 3 5 2 2 2" xfId="4954"/>
    <cellStyle name="60% - 强调文字颜色 3 5 2 3 2" xfId="4955"/>
    <cellStyle name="60% - 强调文字颜色 3 5 3 2" xfId="4956"/>
    <cellStyle name="60% - 强调文字颜色 3 5 3 2 2" xfId="4957"/>
    <cellStyle name="60% - 强调文字颜色 3 5 3 3 2" xfId="4958"/>
    <cellStyle name="60% - 强调文字颜色 3 5 3 4" xfId="4959"/>
    <cellStyle name="60% - 强调文字颜色 3 5 3 5" xfId="4960"/>
    <cellStyle name="60% - 强调文字颜色 3 5 4" xfId="4961"/>
    <cellStyle name="个性色4 2" xfId="4962"/>
    <cellStyle name="差_（方案三）附件1-3：2017年调整预算分科目表 3 2 4" xfId="4963"/>
    <cellStyle name="60% - 强调文字颜色 3 5 4 2" xfId="4964"/>
    <cellStyle name="个性色4 2 2" xfId="4965"/>
    <cellStyle name="差_（方案三）附件1-3：2017年调整预算分科目表 3 2 5" xfId="4966"/>
    <cellStyle name="60% - 强调文字颜色 3 5 4 3" xfId="4967"/>
    <cellStyle name="个性色4 2 3" xfId="4968"/>
    <cellStyle name="60% - 强调文字颜色 3 5 5" xfId="4969"/>
    <cellStyle name="个性色4 3" xfId="4970"/>
    <cellStyle name="差_（方案三）附件1-3：2017年调整预算分科目表 3 3 4" xfId="4971"/>
    <cellStyle name="60% - 强调文字颜色 3 5 5 2" xfId="4972"/>
    <cellStyle name="个性色4 3 2" xfId="4973"/>
    <cellStyle name="差_（方案三）附件1-3：2017年调整预算分科目表 3 3 5" xfId="4974"/>
    <cellStyle name="60% - 强调文字颜色 3 5 5 3" xfId="4975"/>
    <cellStyle name="个性色4 3 3" xfId="4976"/>
    <cellStyle name="60% - 强调文字颜色 3 5 6" xfId="4977"/>
    <cellStyle name="个性色4 4" xfId="4978"/>
    <cellStyle name="好 8 2 2 2" xfId="4979"/>
    <cellStyle name="差_（方案三）附件1-3：2017年调整预算分科目表 3 4 4" xfId="4980"/>
    <cellStyle name="60% - 强调文字颜色 3 5 6 2" xfId="4981"/>
    <cellStyle name="个性色4 4 2" xfId="4982"/>
    <cellStyle name="60% - 强调文字颜色 3 6" xfId="4983"/>
    <cellStyle name="60% - 强调文字颜色 3 6 2 3 2" xfId="4984"/>
    <cellStyle name="60% - 强调文字颜色 3 6 3 2 2" xfId="4985"/>
    <cellStyle name="60% - 强调文字颜色 3 6 3 3 2" xfId="4986"/>
    <cellStyle name="60% - 强调文字颜色 3 6 3 4" xfId="4987"/>
    <cellStyle name="60% - 强调文字颜色 3 6 3 5" xfId="4988"/>
    <cellStyle name="60% - 强调文字颜色 3 6 4 2" xfId="4989"/>
    <cellStyle name="个性色5 2 2" xfId="4990"/>
    <cellStyle name="差_（方案三）附件1-3：2017年调整预算分科目表 4 2 4" xfId="4991"/>
    <cellStyle name="汇总 2 4" xfId="4992"/>
    <cellStyle name="60% - 强调文字颜色 3 6 4 3" xfId="4993"/>
    <cellStyle name="个性色5 2 3" xfId="4994"/>
    <cellStyle name="60% - 强调文字颜色 3 6 5 2" xfId="4995"/>
    <cellStyle name="个性色5 3 2" xfId="4996"/>
    <cellStyle name="差_（方案三）附件1-3：2017年调整预算分科目表 4 3 4" xfId="4997"/>
    <cellStyle name="汇总 3 4" xfId="4998"/>
    <cellStyle name="60% - 强调文字颜色 3 6 5 3" xfId="4999"/>
    <cellStyle name="个性色5 3 3" xfId="5000"/>
    <cellStyle name="差_（方案三）附件1-3：2017年调整预算分科目表 4 3 5" xfId="5001"/>
    <cellStyle name="汇总 3 5" xfId="5002"/>
    <cellStyle name="60% - 强调文字颜色 3 6 6 2" xfId="5003"/>
    <cellStyle name="个性色5 4 2" xfId="5004"/>
    <cellStyle name="汇总 4 4" xfId="5005"/>
    <cellStyle name="标题 3 3 4 2" xfId="5006"/>
    <cellStyle name="60% - 强调文字颜色 3 7" xfId="5007"/>
    <cellStyle name="60% - 强调文字颜色 3 7 2" xfId="5008"/>
    <cellStyle name="60% - 强调文字颜色 3 7 2 2" xfId="5009"/>
    <cellStyle name="60% - 强调文字颜色 3 7 2 2 2" xfId="5010"/>
    <cellStyle name="60% - 强调文字颜色 3 7 2 3 2" xfId="5011"/>
    <cellStyle name="60% - 强调文字颜色 3 7 3" xfId="5012"/>
    <cellStyle name="60% - 强调文字颜色 3 7 3 2 2" xfId="5013"/>
    <cellStyle name="60% - 强调文字颜色 3 7 3 3 2" xfId="5014"/>
    <cellStyle name="60% - 强调文字颜色 3 7 3 4" xfId="5015"/>
    <cellStyle name="60% - 强调文字颜色 3 7 3 5" xfId="5016"/>
    <cellStyle name="差_（方案三）附件1-3：2017年调整预算分科目表 5 3 5" xfId="5017"/>
    <cellStyle name="60% - 强调文字颜色 3 7 5 3" xfId="5018"/>
    <cellStyle name="个性色6 3 3" xfId="5019"/>
    <cellStyle name="60% - 强调文字颜色 3 7 6 2" xfId="5020"/>
    <cellStyle name="个性色6 4 2" xfId="5021"/>
    <cellStyle name="60% - 强调文字颜色 3 8" xfId="5022"/>
    <cellStyle name="60% - 强调文字颜色 3 8 2" xfId="5023"/>
    <cellStyle name="60% - 强调文字颜色 3 8 2 2" xfId="5024"/>
    <cellStyle name="60% - 强调文字颜色 3 8 2 2 2" xfId="5025"/>
    <cellStyle name="差_（方案三）附件1-3：2017年调整预算分科目表 2 2 3 2 3" xfId="5026"/>
    <cellStyle name="60% - 强调文字颜色 3 8 2 3 2" xfId="5027"/>
    <cellStyle name="差_（方案三）附件1-3：2017年调整预算分科目表 2 2 3 3 3" xfId="5028"/>
    <cellStyle name="60% - 强调文字颜色 3 8 3" xfId="5029"/>
    <cellStyle name="60% - 强调文字颜色 3 8 3 2" xfId="5030"/>
    <cellStyle name="60% - 强调文字颜色 3 8 3 2 2" xfId="5031"/>
    <cellStyle name="个性色3 2 2 2 3" xfId="5032"/>
    <cellStyle name="60% - 强调文字颜色 3 8 3 3 2" xfId="5033"/>
    <cellStyle name="60% - 强调文字颜色 3 8 3 4" xfId="5034"/>
    <cellStyle name="60% - 强调文字颜色 3 8 4 2" xfId="5035"/>
    <cellStyle name="差_（方案三）附件1-3：2017年调整预算分科目表 6 2 4" xfId="5036"/>
    <cellStyle name="60% - 强调文字颜色 3 8 4 3" xfId="5037"/>
    <cellStyle name="强调文字颜色 6 6 2 2 2" xfId="5038"/>
    <cellStyle name="60% - 强调文字颜色 3 8 5" xfId="5039"/>
    <cellStyle name="60% - 强调文字颜色 3 8 5 2" xfId="5040"/>
    <cellStyle name="差_（方案三）附件1-3：2017年调整预算分科目表 6 3 4" xfId="5041"/>
    <cellStyle name="差_（方案三）附件1-3：2017年调整预算分科目表 6 3 5" xfId="5042"/>
    <cellStyle name="60% - 强调文字颜色 3 8 5 3" xfId="5043"/>
    <cellStyle name="强调文字颜色 6 6 2 3 2" xfId="5044"/>
    <cellStyle name="标题 1 2" xfId="5045"/>
    <cellStyle name="60% - 强调文字颜色 3 8 6" xfId="5046"/>
    <cellStyle name="标题 1 2 2" xfId="5047"/>
    <cellStyle name="60% - 强调文字颜色 3 8 6 2" xfId="5048"/>
    <cellStyle name="60% - 强调文字颜色 3 9 5" xfId="5049"/>
    <cellStyle name="60% - 强调文字颜色 4 10 2" xfId="5050"/>
    <cellStyle name="检查单元格 5 6" xfId="5051"/>
    <cellStyle name="60% - 强调文字颜色 4 2" xfId="5052"/>
    <cellStyle name="60% - 强调文字颜色 4 3 2 2" xfId="5053"/>
    <cellStyle name="60% - 强调文字颜色 4 3 2 2 2" xfId="5054"/>
    <cellStyle name="60% - 强调文字颜色 4 3 2 2 3" xfId="5055"/>
    <cellStyle name="60% - 强调文字颜色 4 3 2 3" xfId="5056"/>
    <cellStyle name="60%-个性色1 3" xfId="5057"/>
    <cellStyle name="60% - 强调文字颜色 4 3 2 3 2" xfId="5058"/>
    <cellStyle name="60% - 强调文字颜色 4 3 2 4" xfId="5059"/>
    <cellStyle name="60% - 强调文字颜色 4 3 2 5" xfId="5060"/>
    <cellStyle name="适中 2 2" xfId="5061"/>
    <cellStyle name="60% - 强调文字颜色 4 3 3 2" xfId="5062"/>
    <cellStyle name="检查单元格 2 2 2 2" xfId="5063"/>
    <cellStyle name="60% - 强调文字颜色 4 3 3 3" xfId="5064"/>
    <cellStyle name="60% - 强调文字颜色 4 3 4 2" xfId="5065"/>
    <cellStyle name="60% - 强调文字颜色 4 3 4 3" xfId="5066"/>
    <cellStyle name="60% - 强调文字颜色 4 3 6" xfId="5067"/>
    <cellStyle name="60% - 强调文字颜色 4 4 3 5" xfId="5068"/>
    <cellStyle name="好_表5：天心区2017年建设资金预算 7 7" xfId="5069"/>
    <cellStyle name="60% - 强调文字颜色 4 4 5" xfId="5070"/>
    <cellStyle name="60% - 强调文字颜色 4 4 6" xfId="5071"/>
    <cellStyle name="60% - 强调文字颜色 4 5 2 2 2" xfId="5072"/>
    <cellStyle name="个性色1" xfId="5073"/>
    <cellStyle name="60% - 强调文字颜色 4 5 2 2 3" xfId="5074"/>
    <cellStyle name="个性色2" xfId="5075"/>
    <cellStyle name="60% - 强调文字颜色 4 5 2 4" xfId="5076"/>
    <cellStyle name="60% - 强调文字颜色 4 5 3 2" xfId="5077"/>
    <cellStyle name="60% - 强调文字颜色 4 5 3 2 2" xfId="5078"/>
    <cellStyle name="60% - 强调文字颜色 4 5 3 2 3" xfId="5079"/>
    <cellStyle name="个性色1 2" xfId="5080"/>
    <cellStyle name="60% - 强调文字颜色 4 5 3 3" xfId="5081"/>
    <cellStyle name="60% - 强调文字颜色 4 5 3 4" xfId="5082"/>
    <cellStyle name="60% - 强调文字颜色 4 5 3 5" xfId="5083"/>
    <cellStyle name="60% - 强调文字颜色 4 5 4" xfId="5084"/>
    <cellStyle name="60% - 强调文字颜色 4 5 4 2" xfId="5085"/>
    <cellStyle name="60% - 强调文字颜色 4 5 4 3" xfId="5086"/>
    <cellStyle name="检查单元格 2 2" xfId="5087"/>
    <cellStyle name="60% - 强调文字颜色 4 5 5" xfId="5088"/>
    <cellStyle name="60% - 强调文字颜色 4 5 5 2" xfId="5089"/>
    <cellStyle name="60% - 强调文字颜色 4 5 5 3" xfId="5090"/>
    <cellStyle name="检查单元格 3 2" xfId="5091"/>
    <cellStyle name="60% - 强调文字颜色 4 5 6" xfId="5092"/>
    <cellStyle name="好 8 3 2 2" xfId="5093"/>
    <cellStyle name="60% - 强调文字颜色 4 5 6 2" xfId="5094"/>
    <cellStyle name="60% - 强调文字颜色 4 6 2 2 3" xfId="5095"/>
    <cellStyle name="解释性文本 9 2" xfId="5096"/>
    <cellStyle name="60% - 强调文字颜色 4 6 2 3 2" xfId="5097"/>
    <cellStyle name="60% - 强调文字颜色 4 6 2 4" xfId="5098"/>
    <cellStyle name="60% - 强调文字颜色 4 6 3 2 2" xfId="5099"/>
    <cellStyle name="60% - 强调文字颜色 4 6 3 2 3" xfId="5100"/>
    <cellStyle name="60% - 强调文字颜色 4 6 3 3" xfId="5101"/>
    <cellStyle name="60% - 强调文字颜色 4 6 3 4" xfId="5102"/>
    <cellStyle name="60% - 强调文字颜色 4 6 3 5" xfId="5103"/>
    <cellStyle name="60% - 强调文字颜色 4 6 5 3" xfId="5104"/>
    <cellStyle name="60% - 强调文字颜色 4 6 6 2" xfId="5105"/>
    <cellStyle name="60% - 强调文字颜色 4 7" xfId="5106"/>
    <cellStyle name="60% - 强调文字颜色 4 7 2" xfId="5107"/>
    <cellStyle name="60% - 强调文字颜色 4 7 2 2" xfId="5108"/>
    <cellStyle name="60% - 强调文字颜色 6 5 6" xfId="5109"/>
    <cellStyle name="差_（四舍五入）2017年调整预算分科目表 2 2 2" xfId="5110"/>
    <cellStyle name="60% - 强调文字颜色 4 7 2 2 2" xfId="5111"/>
    <cellStyle name="60% - 强调文字颜色 4 7 2 3" xfId="5112"/>
    <cellStyle name="60% - 强调文字颜色 4 7 2 4" xfId="5113"/>
    <cellStyle name="60% - 强调文字颜色 4 7 3" xfId="5114"/>
    <cellStyle name="60% - 强调文字颜色 4 7 3 2 2" xfId="5115"/>
    <cellStyle name="60% - 强调文字颜色 4 7 3 3" xfId="5116"/>
    <cellStyle name="60% - 强调文字颜色 4 7 3 4" xfId="5117"/>
    <cellStyle name="60% - 强调文字颜色 4 7 3 5" xfId="5118"/>
    <cellStyle name="60% - 强调文字颜色 4 7 4 3" xfId="5119"/>
    <cellStyle name="60% - 强调文字颜色 4 7 5 2" xfId="5120"/>
    <cellStyle name="60% - 强调文字颜色 4 7 5 3" xfId="5121"/>
    <cellStyle name="60% - 强调文字颜色 4 7 6" xfId="5122"/>
    <cellStyle name="60% - 强调文字颜色 4 7 6 2" xfId="5123"/>
    <cellStyle name="60% - 强调文字颜色 4 8" xfId="5124"/>
    <cellStyle name="60% - 强调文字颜色 4 8 2 2 3" xfId="5125"/>
    <cellStyle name="计算 7 2 3" xfId="5126"/>
    <cellStyle name="60% - 强调文字颜色 4 8 3 2 3" xfId="5127"/>
    <cellStyle name="计算 8 2 3" xfId="5128"/>
    <cellStyle name="60% - 强调文字颜色 4 8 4 2" xfId="5129"/>
    <cellStyle name="计算 9 2" xfId="5130"/>
    <cellStyle name="计算 9 3" xfId="5131"/>
    <cellStyle name="60% - 强调文字颜色 4 8 4 3" xfId="5132"/>
    <cellStyle name="强调文字颜色 6 7 2 2 2" xfId="5133"/>
    <cellStyle name="60% - 强调文字颜色 4 8 5 2" xfId="5134"/>
    <cellStyle name="60% - 强调文字颜色 4 8 5 3" xfId="5135"/>
    <cellStyle name="强调文字颜色 6 7 2 3 2" xfId="5136"/>
    <cellStyle name="60% - 强调文字颜色 4 8 6" xfId="5137"/>
    <cellStyle name="60% - 强调文字颜色 4 8 6 2" xfId="5138"/>
    <cellStyle name="60% - 强调文字颜色 4 9 2" xfId="5139"/>
    <cellStyle name="60% - 强调文字颜色 4 9 2 2" xfId="5140"/>
    <cellStyle name="60% - 强调文字颜色 4 9 2 3" xfId="5141"/>
    <cellStyle name="60% - 强调文字颜色 4 9 3 2" xfId="5142"/>
    <cellStyle name="60% - 强调文字颜色 4 9 5" xfId="5143"/>
    <cellStyle name="60% - 着色 6 2 2" xfId="5144"/>
    <cellStyle name="60% - 强调文字颜色 5 2" xfId="5145"/>
    <cellStyle name="60% - 强调文字颜色 5 2 2" xfId="5146"/>
    <cellStyle name="60% - 强调文字颜色 5 3 2" xfId="5147"/>
    <cellStyle name="60% - 强调文字颜色 5 3 2 2" xfId="5148"/>
    <cellStyle name="60% - 强调文字颜色 5 3 2 2 2" xfId="5149"/>
    <cellStyle name="60% - 强调文字颜色 5 3 2 2 3" xfId="5150"/>
    <cellStyle name="60% - 强调文字颜色 5 3 2 3" xfId="5151"/>
    <cellStyle name="60% - 强调文字颜色 5 3 2 5" xfId="5152"/>
    <cellStyle name="60% - 强调文字颜色 5 3 2 3 2" xfId="5153"/>
    <cellStyle name="60% - 强调文字颜色 5 3 2 4" xfId="5154"/>
    <cellStyle name="60% - 强调文字颜色 5 3 3" xfId="5155"/>
    <cellStyle name="检查单元格 3 2 2" xfId="5156"/>
    <cellStyle name="60% - 强调文字颜色 5 3 3 2" xfId="5157"/>
    <cellStyle name="计算 9 2 3" xfId="5158"/>
    <cellStyle name="检查单元格 3 2 2 2" xfId="5159"/>
    <cellStyle name="60% - 强调文字颜色 5 3 3 3" xfId="5160"/>
    <cellStyle name="检查单元格 3 2 2 3" xfId="5161"/>
    <cellStyle name="60% - 强调文字颜色 5 3 4 2" xfId="5162"/>
    <cellStyle name="检查单元格 3 2 3 2" xfId="5163"/>
    <cellStyle name="60% - 强调文字颜色 5 3 4 3" xfId="5164"/>
    <cellStyle name="检查单元格 3 2 5" xfId="5165"/>
    <cellStyle name="60% - 强调文字颜色 5 3 6" xfId="5166"/>
    <cellStyle name="解释性文本 2 3 3" xfId="5167"/>
    <cellStyle name="60% - 强调文字颜色 5 4 2 2 2" xfId="5168"/>
    <cellStyle name="60% - 强调文字颜色 5 4 2 2 3" xfId="5169"/>
    <cellStyle name="60% - 强调文字颜色 6 3 2 5" xfId="5170"/>
    <cellStyle name="60% - 强调文字颜色 5 4 2 3 2" xfId="5171"/>
    <cellStyle name="差_表5：天心区2017年建设资金预算 10" xfId="5172"/>
    <cellStyle name="60% - 强调文字颜色 5 4 3 2" xfId="5173"/>
    <cellStyle name="60% - 强调文字颜色 5 4 3 2 2" xfId="5174"/>
    <cellStyle name="60% - 强调文字颜色 5 4 3 3" xfId="5175"/>
    <cellStyle name="60% - 强调文字颜色 5 4 3 5" xfId="5176"/>
    <cellStyle name="标题 1 3 5" xfId="5177"/>
    <cellStyle name="好_2018资本经营预算表(天心区）_2018预算附表1 3 2" xfId="5178"/>
    <cellStyle name="60% - 强调文字颜色 5 4 4 2" xfId="5179"/>
    <cellStyle name="60% - 强调文字颜色 5 4 4 3" xfId="5180"/>
    <cellStyle name="标题 1 4 6" xfId="5181"/>
    <cellStyle name="好_2018资本经营预算表(天心区）_2018预算附表1 4 3" xfId="5182"/>
    <cellStyle name="60% - 强调文字颜色 5 4 5 3" xfId="5183"/>
    <cellStyle name="60% - 强调文字颜色 5 4 6" xfId="5184"/>
    <cellStyle name="60% - 强调文字颜色 6 4 2 2 3" xfId="5185"/>
    <cellStyle name="标题 1 5 5" xfId="5186"/>
    <cellStyle name="好_2018资本经营预算表(天心区）_2018预算附表1 5 2" xfId="5187"/>
    <cellStyle name="60% - 强调文字颜色 5 4 6 2" xfId="5188"/>
    <cellStyle name="60% - 强调文字颜色 5 5" xfId="5189"/>
    <cellStyle name="60% - 强调文字颜色 5 5 2 2 2" xfId="5190"/>
    <cellStyle name="60% - 强调文字颜色 5 5 2 2 3" xfId="5191"/>
    <cellStyle name="60% - 强调文字颜色 5 5 2 3 2" xfId="5192"/>
    <cellStyle name="60% - 强调文字颜色 5 5 2 4" xfId="5193"/>
    <cellStyle name="60% - 强调文字颜色 5 5 3 2" xfId="5194"/>
    <cellStyle name="60% - 强调文字颜色 5 5 3 2 2" xfId="5195"/>
    <cellStyle name="60% - 强调文字颜色 5 5 3 2 3" xfId="5196"/>
    <cellStyle name="60% - 强调文字颜色 5 5 3 3" xfId="5197"/>
    <cellStyle name="60% - 强调文字颜色 5 5 3 4" xfId="5198"/>
    <cellStyle name="60% - 强调文字颜色 5 5 3 5" xfId="5199"/>
    <cellStyle name="标题 2 3 5" xfId="5200"/>
    <cellStyle name="60% - 强调文字颜色 5 5 4 2" xfId="5201"/>
    <cellStyle name="60% - 强调文字颜色 5 5 4 3" xfId="5202"/>
    <cellStyle name="60% - 强调文字颜色 5 5 5" xfId="5203"/>
    <cellStyle name="差_表5：天心区2017年建设资金预算 2 2" xfId="5204"/>
    <cellStyle name="标题 2 4 5" xfId="5205"/>
    <cellStyle name="60% - 强调文字颜色 5 5 5 2" xfId="5206"/>
    <cellStyle name="差_表5：天心区2017年建设资金预算 2 2 2" xfId="5207"/>
    <cellStyle name="标题 2 4 6" xfId="5208"/>
    <cellStyle name="60% - 强调文字颜色 5 5 5 3" xfId="5209"/>
    <cellStyle name="差_表5：天心区2017年建设资金预算 2 2 3" xfId="5210"/>
    <cellStyle name="60% - 强调文字颜色 5 5 6" xfId="5211"/>
    <cellStyle name="差_表5：天心区2017年建设资金预算 2 3" xfId="5212"/>
    <cellStyle name="标题 2 5 5" xfId="5213"/>
    <cellStyle name="60% - 强调文字颜色 6 4 3 2 3" xfId="5214"/>
    <cellStyle name="60% - 强调文字颜色 5 5 6 2" xfId="5215"/>
    <cellStyle name="差_表5：天心区2017年建设资金预算 2 3 2" xfId="5216"/>
    <cellStyle name="60% - 强调文字颜色 5 6 2 2 3" xfId="5217"/>
    <cellStyle name="好_（方案三）附件1-3：2017年调整预算分科目表 3 7" xfId="5218"/>
    <cellStyle name="60% - 强调文字颜色 5 6 2 3 2" xfId="5219"/>
    <cellStyle name="好_（方案三）附件1-3：2017年调整预算分科目表 4 6" xfId="5220"/>
    <cellStyle name="60% - 强调文字颜色 5 6 2 4" xfId="5221"/>
    <cellStyle name="60% - 强调文字颜色 5 6 3 2 2" xfId="5222"/>
    <cellStyle name="好 8 2" xfId="5223"/>
    <cellStyle name="60% - 强调文字颜色 5 6 3 2 3" xfId="5224"/>
    <cellStyle name="好 8 3" xfId="5225"/>
    <cellStyle name="60% - 强调文字颜色 5 6 3 3" xfId="5226"/>
    <cellStyle name="好 9" xfId="5227"/>
    <cellStyle name="60% - 强调文字颜色 5 6 3 4" xfId="5228"/>
    <cellStyle name="60% - 强调文字颜色 5 6 3 5" xfId="5229"/>
    <cellStyle name="千位分隔 2" xfId="5230"/>
    <cellStyle name="标题 3 4 6" xfId="5231"/>
    <cellStyle name="60% - 强调文字颜色 5 6 5 3" xfId="5232"/>
    <cellStyle name="差_表5：天心区2017年建设资金预算 3 2 3" xfId="5233"/>
    <cellStyle name="标题 3 5 5" xfId="5234"/>
    <cellStyle name="60% - 强调文字颜色 5 6 6 2" xfId="5235"/>
    <cellStyle name="差_表5：天心区2017年建设资金预算 3 3 2" xfId="5236"/>
    <cellStyle name="60% - 强调文字颜色 5 7 2" xfId="5237"/>
    <cellStyle name="60% - 强调文字颜色 5 7 2 2" xfId="5238"/>
    <cellStyle name="60% - 强调文字颜色 5 7 2 2 2" xfId="5239"/>
    <cellStyle name="60% - 强调文字颜色 5 7 2 2 3" xfId="5240"/>
    <cellStyle name="60% - 强调文字颜色 5 7 2 3" xfId="5241"/>
    <cellStyle name="60% - 强调文字颜色 5 7 2 3 2" xfId="5242"/>
    <cellStyle name="60% - 强调文字颜色 5 7 2 4" xfId="5243"/>
    <cellStyle name="60% - 强调文字颜色 5 7 3" xfId="5244"/>
    <cellStyle name="60% - 强调文字颜色 5 7 3 2 2" xfId="5245"/>
    <cellStyle name="强调文字颜色 1 6 4" xfId="5246"/>
    <cellStyle name="60% - 强调文字颜色 5 7 3 2 3" xfId="5247"/>
    <cellStyle name="强调文字颜色 1 6 5" xfId="5248"/>
    <cellStyle name="60% - 强调文字颜色 5 7 3 3" xfId="5249"/>
    <cellStyle name="60% - 强调文字颜色 5 7 3 4" xfId="5250"/>
    <cellStyle name="60% - 强调文字颜色 5 7 3 5" xfId="5251"/>
    <cellStyle name="60% - 强调文字颜色 5 7 6 2" xfId="5252"/>
    <cellStyle name="差_表5：天心区2017年建设资金预算 4 3 2" xfId="5253"/>
    <cellStyle name="60% - 强调文字颜色 5 8" xfId="5254"/>
    <cellStyle name="60% - 强调文字颜色 5 8 2" xfId="5255"/>
    <cellStyle name="60% - 强调文字颜色 5 8 2 2" xfId="5256"/>
    <cellStyle name="60% - 强调文字颜色 5 8 2 2 2" xfId="5257"/>
    <cellStyle name="60% - 强调文字颜色 5 8 2 2 3" xfId="5258"/>
    <cellStyle name="60% - 强调文字颜色 5 8 2 3" xfId="5259"/>
    <cellStyle name="60% - 强调文字颜色 5 8 2 3 2" xfId="5260"/>
    <cellStyle name="60% - 强调文字颜色 5 8 3 2" xfId="5261"/>
    <cellStyle name="60% - 强调文字颜色 5 8 3 2 2" xfId="5262"/>
    <cellStyle name="个性色5 2 2 2 3" xfId="5263"/>
    <cellStyle name="60% - 强调文字颜色 5 8 3 2 3" xfId="5264"/>
    <cellStyle name="60% - 强调文字颜色 5 8 3 3" xfId="5265"/>
    <cellStyle name="60% - 强调文字颜色 5 8 3 4" xfId="5266"/>
    <cellStyle name="60% - 强调文字颜色 5 8 3 5" xfId="5267"/>
    <cellStyle name="差_表5：天心区2017年建设资金预算 8 2" xfId="5268"/>
    <cellStyle name="60% - 强调文字颜色 5 8 4 3" xfId="5269"/>
    <cellStyle name="强调文字颜色 6 8 2 2 2" xfId="5270"/>
    <cellStyle name="60% - 强调文字颜色 5 8 5 2" xfId="5271"/>
    <cellStyle name="差_表5：天心区2017年建设资金预算 5 2 2" xfId="5272"/>
    <cellStyle name="差_表5：天心区2017年建设资金预算 5 2 3" xfId="5273"/>
    <cellStyle name="60% - 强调文字颜色 5 8 5 3" xfId="5274"/>
    <cellStyle name="强调文字颜色 6 8 2 3 2" xfId="5275"/>
    <cellStyle name="60% - 强调文字颜色 5 8 6" xfId="5276"/>
    <cellStyle name="差_表5：天心区2017年建设资金预算 5 3" xfId="5277"/>
    <cellStyle name="60% - 强调文字颜色 5 8 6 2" xfId="5278"/>
    <cellStyle name="差_表5：天心区2017年建设资金预算 5 3 2" xfId="5279"/>
    <cellStyle name="60% - 强调文字颜色 5 9" xfId="5280"/>
    <cellStyle name="60% - 强调文字颜色 5 9 2" xfId="5281"/>
    <cellStyle name="60% - 强调文字颜色 5 9 2 2" xfId="5282"/>
    <cellStyle name="汇总 9" xfId="5283"/>
    <cellStyle name="60% - 强调文字颜色 5 9 2 3" xfId="5284"/>
    <cellStyle name="60% - 强调文字颜色 5 9 3 2" xfId="5285"/>
    <cellStyle name="60% - 着色 6 3 2" xfId="5286"/>
    <cellStyle name="60% - 强调文字颜色 6 2" xfId="5287"/>
    <cellStyle name="60% - 着色 6 3 2 2" xfId="5288"/>
    <cellStyle name="60% - 强调文字颜色 6 2 2" xfId="5289"/>
    <cellStyle name="60% - 强调文字颜色 6 3 2" xfId="5290"/>
    <cellStyle name="好_（方案三）附件1-3：2017年调整预算分科目表 10 2" xfId="5291"/>
    <cellStyle name="60% - 强调文字颜色 6 3 2 2" xfId="5292"/>
    <cellStyle name="差_（四舍五入）2017年调整预算分科目表 5 5" xfId="5293"/>
    <cellStyle name="60% - 强调文字颜色 6 3 2 3" xfId="5294"/>
    <cellStyle name="差_（四舍五入）2017年调整预算分科目表 5 6" xfId="5295"/>
    <cellStyle name="60% - 强调文字颜色 6 3 2 4" xfId="5296"/>
    <cellStyle name="60% - 强调文字颜色 6 3 3" xfId="5297"/>
    <cellStyle name="好_（方案三）附件1-3：2017年调整预算分科目表 10 3" xfId="5298"/>
    <cellStyle name="检查单元格 4 2 2" xfId="5299"/>
    <cellStyle name="60% - 强调文字颜色 6 3 3 2" xfId="5300"/>
    <cellStyle name="差_（四舍五入）2017年调整预算分科目表 6 5" xfId="5301"/>
    <cellStyle name="检查单元格 4 2 2 2" xfId="5302"/>
    <cellStyle name="60% - 强调文字颜色 6 3 3 3" xfId="5303"/>
    <cellStyle name="差_（四舍五入）2017年调整预算分科目表 6 6" xfId="5304"/>
    <cellStyle name="60%-个性色1 2 2" xfId="5305"/>
    <cellStyle name="检查单元格 4 2 2 3" xfId="5306"/>
    <cellStyle name="60% - 强调文字颜色 6 3 4 2" xfId="5307"/>
    <cellStyle name="差_（四舍五入）2017年调整预算分科目表 7 5" xfId="5308"/>
    <cellStyle name="检查单元格 4 2 3 2" xfId="5309"/>
    <cellStyle name="60%-个性色1 3 2" xfId="5310"/>
    <cellStyle name="60% - 强调文字颜色 6 3 4 3" xfId="5311"/>
    <cellStyle name="检查单元格 4 2 5" xfId="5312"/>
    <cellStyle name="60% - 强调文字颜色 6 3 6" xfId="5313"/>
    <cellStyle name="解释性文本 3 3 3" xfId="5314"/>
    <cellStyle name="60% - 强调文字颜色 6 4 2" xfId="5315"/>
    <cellStyle name="好_（方案三）附件1-3：2017年调整预算分科目表 11 2" xfId="5316"/>
    <cellStyle name="60% - 强调文字颜色 6 4 2 2" xfId="5317"/>
    <cellStyle name="标题 1 5 4" xfId="5318"/>
    <cellStyle name="60% - 强调文字颜色 6 4 2 2 2" xfId="5319"/>
    <cellStyle name="标题 1 6 4" xfId="5320"/>
    <cellStyle name="60% - 强调文字颜色 6 4 2 3 2" xfId="5321"/>
    <cellStyle name="60% - 强调文字颜色 6 4 3" xfId="5322"/>
    <cellStyle name="检查单元格 4 3 2" xfId="5323"/>
    <cellStyle name="60% - 强调文字颜色 6 4 3 2" xfId="5324"/>
    <cellStyle name="检查单元格 4 3 2 2" xfId="5325"/>
    <cellStyle name="标题 2 5 4" xfId="5326"/>
    <cellStyle name="60% - 强调文字颜色 6 4 3 2 2" xfId="5327"/>
    <cellStyle name="60% - 强调文字颜色 6 4 3 3" xfId="5328"/>
    <cellStyle name="60%-个性色2 2 2" xfId="5329"/>
    <cellStyle name="检查单元格 4 3 2 3" xfId="5330"/>
    <cellStyle name="60%-个性色2 2 4" xfId="5331"/>
    <cellStyle name="输出 3 3" xfId="5332"/>
    <cellStyle name="60% - 强调文字颜色 6 4 3 5" xfId="5333"/>
    <cellStyle name="60% - 强调文字颜色 6 4 4 2" xfId="5334"/>
    <cellStyle name="检查单元格 4 3 3 2" xfId="5335"/>
    <cellStyle name="60% - 强调文字颜色 6 4 4 3" xfId="5336"/>
    <cellStyle name="60%-个性色2 3 2" xfId="5337"/>
    <cellStyle name="常规 2" xfId="5338"/>
    <cellStyle name="好 10" xfId="5339"/>
    <cellStyle name="60%-个性色2 4 2" xfId="5340"/>
    <cellStyle name="60% - 着色 1 2 2" xfId="5341"/>
    <cellStyle name="60% - 强调文字颜色 6 4 5 3" xfId="5342"/>
    <cellStyle name="60% - 强调文字颜色 6 4 6" xfId="5343"/>
    <cellStyle name="好_预算科用汇总表（1123） 3 2 2" xfId="5344"/>
    <cellStyle name="检查单元格 4 3 5" xfId="5345"/>
    <cellStyle name="60% - 强调文字颜色 6 5 2 2 3" xfId="5346"/>
    <cellStyle name="60% - 强调文字颜色 6 4 6 2" xfId="5347"/>
    <cellStyle name="60% - 强调文字颜色 6 5" xfId="5348"/>
    <cellStyle name="好_（方案三）附件1-3：2017年调整预算分科目表 12" xfId="5349"/>
    <cellStyle name="好_（方案三）附件1-3：2017年调整预算分科目表 3 4 2 2" xfId="5350"/>
    <cellStyle name="60% - 强调文字颜色 6 5 2 2" xfId="5351"/>
    <cellStyle name="60% - 强调文字颜色 6 5 2 2 2" xfId="5352"/>
    <cellStyle name="60% - 强调文字颜色 6 5 2 3 2" xfId="5353"/>
    <cellStyle name="60% - 强调文字颜色 6 5 3 2" xfId="5354"/>
    <cellStyle name="60% - 强调文字颜色 6 5 3 2 2" xfId="5355"/>
    <cellStyle name="60% - 强调文字颜色 6 5 6 2" xfId="5356"/>
    <cellStyle name="差_（四舍五入）2017年调整预算分科目表 2 2 2 2" xfId="5357"/>
    <cellStyle name="60% - 强调文字颜色 6 5 3 2 3" xfId="5358"/>
    <cellStyle name="60%-个性色3 2 2" xfId="5359"/>
    <cellStyle name="60% - 强调文字颜色 6 5 3 3" xfId="5360"/>
    <cellStyle name="60%-个性色3 2 4" xfId="5361"/>
    <cellStyle name="60% - 强调文字颜色 6 5 3 5" xfId="5362"/>
    <cellStyle name="60% - 强调文字颜色 6 5 5" xfId="5363"/>
    <cellStyle name="60% - 强调文字颜色 6 5 5 2" xfId="5364"/>
    <cellStyle name="60%-个性色3 4 2" xfId="5365"/>
    <cellStyle name="60% - 着色 2 2 2" xfId="5366"/>
    <cellStyle name="60% - 强调文字颜色 6 5 5 3" xfId="5367"/>
    <cellStyle name="60% - 强调文字颜色 6 6 2" xfId="5368"/>
    <cellStyle name="60% - 强调文字颜色 6 6 2 4" xfId="5369"/>
    <cellStyle name="60% - 强调文字颜色 6 6 3" xfId="5370"/>
    <cellStyle name="检查单元格 4 5 2" xfId="5371"/>
    <cellStyle name="60% - 强调文字颜色 6 7" xfId="5372"/>
    <cellStyle name="60% - 强调文字颜色 6 7 2" xfId="5373"/>
    <cellStyle name="60% - 强调文字颜色 6 7 2 2" xfId="5374"/>
    <cellStyle name="60% - 强调文字颜色 6 7 2 2 2" xfId="5375"/>
    <cellStyle name="60% - 强调文字颜色 6 7 2 2 3" xfId="5376"/>
    <cellStyle name="60% - 强调文字颜色 6 7 2 3" xfId="5377"/>
    <cellStyle name="60% - 强调文字颜色 6 7 2 3 2" xfId="5378"/>
    <cellStyle name="60%-个性色1" xfId="5379"/>
    <cellStyle name="60% - 强调文字颜色 6 7 2 4" xfId="5380"/>
    <cellStyle name="60% - 强调文字颜色 6 7 3" xfId="5381"/>
    <cellStyle name="检查单元格 4 6 2" xfId="5382"/>
    <cellStyle name="60% - 强调文字颜色 6 7 3 2" xfId="5383"/>
    <cellStyle name="60% - 强调文字颜色 6 7 3 2 2" xfId="5384"/>
    <cellStyle name="60%-个性色5 2 2" xfId="5385"/>
    <cellStyle name="60% - 强调文字颜色 6 7 3 3" xfId="5386"/>
    <cellStyle name="60% - 强调文字颜色 6 7 6 2" xfId="5387"/>
    <cellStyle name="差_（四舍五入）2017年调整预算分科目表 2 4 2 2" xfId="5388"/>
    <cellStyle name="60% - 强调文字颜色 6 8" xfId="5389"/>
    <cellStyle name="60% - 强调文字颜色 6 8 2" xfId="5390"/>
    <cellStyle name="差_（方案三）附件1-3：2017年调整预算分科目表 2 9" xfId="5391"/>
    <cellStyle name="60% - 强调文字颜色 6 8 2 2" xfId="5392"/>
    <cellStyle name="差_（方案三）附件1-3：2017年调整预算分科目表 2 9 2" xfId="5393"/>
    <cellStyle name="60% - 强调文字颜色 6 8 2 3" xfId="5394"/>
    <cellStyle name="差_（方案三）附件1-3：2017年调整预算分科目表 2 9 3" xfId="5395"/>
    <cellStyle name="60% - 强调文字颜色 6 8 3" xfId="5396"/>
    <cellStyle name="60% - 强调文字颜色 6 8 3 2" xfId="5397"/>
    <cellStyle name="60%-个性色6 2 2" xfId="5398"/>
    <cellStyle name="60% - 强调文字颜色 6 8 3 3" xfId="5399"/>
    <cellStyle name="60% - 强调文字颜色 6 8 4 2" xfId="5400"/>
    <cellStyle name="60% - 强调文字颜色 6 8 5 2" xfId="5401"/>
    <cellStyle name="60% - 强调文字颜色 6 8 6" xfId="5402"/>
    <cellStyle name="差_（四舍五入）2017年调整预算分科目表 2 5 2" xfId="5403"/>
    <cellStyle name="60% - 强调文字颜色 6 8 6 2" xfId="5404"/>
    <cellStyle name="60% - 强调文字颜色 6 9" xfId="5405"/>
    <cellStyle name="60% - 强调文字颜色 6 9 2" xfId="5406"/>
    <cellStyle name="60% - 强调文字颜色 6 9 2 2" xfId="5407"/>
    <cellStyle name="60% - 强调文字颜色 6 9 3" xfId="5408"/>
    <cellStyle name="60% - 强调文字颜色 6 9 3 2" xfId="5409"/>
    <cellStyle name="60%-个性色2 4" xfId="5410"/>
    <cellStyle name="60% - 着色 1 2" xfId="5411"/>
    <cellStyle name="60%-个性色2 5" xfId="5412"/>
    <cellStyle name="60% - 着色 1 3" xfId="5413"/>
    <cellStyle name="60%-个性色2 5 2" xfId="5414"/>
    <cellStyle name="60% - 着色 1 3 2" xfId="5415"/>
    <cellStyle name="标题 4 10" xfId="5416"/>
    <cellStyle name="60% - 着色 1 3 2 2" xfId="5417"/>
    <cellStyle name="标题 4 10 2" xfId="5418"/>
    <cellStyle name="60% - 着色 1 3 3" xfId="5419"/>
    <cellStyle name="标题 4 11" xfId="5420"/>
    <cellStyle name="60%-个性色2 6" xfId="5421"/>
    <cellStyle name="60% - 着色 1 4" xfId="5422"/>
    <cellStyle name="60% - 着色 1 5" xfId="5423"/>
    <cellStyle name="60%-个性色3 4" xfId="5424"/>
    <cellStyle name="60% - 着色 2 2" xfId="5425"/>
    <cellStyle name="适中 2 2 3" xfId="5426"/>
    <cellStyle name="60%-个性色3 5" xfId="5427"/>
    <cellStyle name="60% - 着色 2 3" xfId="5428"/>
    <cellStyle name="60%-个性色3 5 2" xfId="5429"/>
    <cellStyle name="60% - 着色 2 3 2" xfId="5430"/>
    <cellStyle name="差_（四舍五入）2017年调整预算分科目表 2 2 2 3" xfId="5431"/>
    <cellStyle name="60% - 着色 2 3 2 2" xfId="5432"/>
    <cellStyle name="60% - 着色 2 3 3" xfId="5433"/>
    <cellStyle name="60%-个性色3 6" xfId="5434"/>
    <cellStyle name="60% - 着色 2 4" xfId="5435"/>
    <cellStyle name="60% - 着色 2 5" xfId="5436"/>
    <cellStyle name="60%-个性色4 4" xfId="5437"/>
    <cellStyle name="60% - 着色 3 2" xfId="5438"/>
    <cellStyle name="适中 2 3 3" xfId="5439"/>
    <cellStyle name="60% - 着色 3 5" xfId="5440"/>
    <cellStyle name="计算 11" xfId="5441"/>
    <cellStyle name="60% - 着色 4" xfId="5442"/>
    <cellStyle name="60%-个性色5 5 2" xfId="5443"/>
    <cellStyle name="60% - 着色 4 3 2" xfId="5444"/>
    <cellStyle name="60% - 着色 4 3 2 2" xfId="5445"/>
    <cellStyle name="60%-个性色5 6" xfId="5446"/>
    <cellStyle name="60% - 着色 4 4" xfId="5447"/>
    <cellStyle name="60% - 着色 4 5" xfId="5448"/>
    <cellStyle name="60% - 着色 5" xfId="5449"/>
    <cellStyle name="60%-个性色6 5 2" xfId="5450"/>
    <cellStyle name="60% - 着色 5 3 2" xfId="5451"/>
    <cellStyle name="60% - 着色 5 5" xfId="5452"/>
    <cellStyle name="60% - 着色 6" xfId="5453"/>
    <cellStyle name="好_（张夙）预算科用汇总表 2 2" xfId="5454"/>
    <cellStyle name="适中 3 2 2 2" xfId="5455"/>
    <cellStyle name="60% - 着色 6 4" xfId="5456"/>
    <cellStyle name="60% - 着色 6 5" xfId="5457"/>
    <cellStyle name="60%-个性色1 2" xfId="5458"/>
    <cellStyle name="60%-个性色1 2 2 2 2" xfId="5459"/>
    <cellStyle name="好_2018资本经营预算表(天心区） 4 2 3 2" xfId="5460"/>
    <cellStyle name="60%-个性色1 2 2 2 2 2" xfId="5461"/>
    <cellStyle name="60%-个性色1 2 3" xfId="5462"/>
    <cellStyle name="60%-个性色1 2 3 2" xfId="5463"/>
    <cellStyle name="好_2018资本经营预算表(天心区） 4 3 3" xfId="5464"/>
    <cellStyle name="60%-个性色1 2 4" xfId="5465"/>
    <cellStyle name="60%-个性色1 3 2 2" xfId="5466"/>
    <cellStyle name="60%-个性色1 3 2 2 2" xfId="5467"/>
    <cellStyle name="60%-个性色1 3 3" xfId="5468"/>
    <cellStyle name="60%-个性色1 3 3 2" xfId="5469"/>
    <cellStyle name="60%-个性色1 3 4" xfId="5470"/>
    <cellStyle name="60%-个性色1 4" xfId="5471"/>
    <cellStyle name="60%-个性色1 4 2" xfId="5472"/>
    <cellStyle name="60%-个性色1 4 2 2" xfId="5473"/>
    <cellStyle name="好_表5：天心区2017年建设资金预算 2 3 4" xfId="5474"/>
    <cellStyle name="警告文本 9" xfId="5475"/>
    <cellStyle name="60%-个性色1 4 2 2 2" xfId="5476"/>
    <cellStyle name="解释性文本 8 4 3" xfId="5477"/>
    <cellStyle name="警告文本 9 2" xfId="5478"/>
    <cellStyle name="60%-个性色1 4 3" xfId="5479"/>
    <cellStyle name="60%-个性色1 4 3 2" xfId="5480"/>
    <cellStyle name="好_预算科用汇总表（1123） 3" xfId="5481"/>
    <cellStyle name="60%-个性色1 4 3 2 2" xfId="5482"/>
    <cellStyle name="好_预算科用汇总表（1123） 3 2" xfId="5483"/>
    <cellStyle name="60%-个性色1 4 4" xfId="5484"/>
    <cellStyle name="60%-个性色1 4 4 2" xfId="5485"/>
    <cellStyle name="60%-个性色1 4 5" xfId="5486"/>
    <cellStyle name="60%-个性色1 5" xfId="5487"/>
    <cellStyle name="强调文字颜色 3 5 6 2" xfId="5488"/>
    <cellStyle name="60%-个性色1 5 2" xfId="5489"/>
    <cellStyle name="60%-个性色1 6" xfId="5490"/>
    <cellStyle name="60%-个性色2" xfId="5491"/>
    <cellStyle name="60%-个性色2 2 2 2 2 2" xfId="5492"/>
    <cellStyle name="检查单元格 4 6" xfId="5493"/>
    <cellStyle name="标题 2 7 4" xfId="5494"/>
    <cellStyle name="60%-个性色2 2 3 2" xfId="5495"/>
    <cellStyle name="60%-个性色2 3 3" xfId="5496"/>
    <cellStyle name="常规 3" xfId="5497"/>
    <cellStyle name="好 11" xfId="5498"/>
    <cellStyle name="标题 3 7 4" xfId="5499"/>
    <cellStyle name="60%-个性色2 3 3 2" xfId="5500"/>
    <cellStyle name="常规 3 2" xfId="5501"/>
    <cellStyle name="60%-个性色2 3 4" xfId="5502"/>
    <cellStyle name="常规 4" xfId="5503"/>
    <cellStyle name="60%-个性色2 4 2 2" xfId="5504"/>
    <cellStyle name="标题 4 6 4" xfId="5505"/>
    <cellStyle name="60%-个性色2 4 2 2 2 2" xfId="5506"/>
    <cellStyle name="60%-个性色2 4 2 2 3" xfId="5507"/>
    <cellStyle name="标题 4 6 4 3" xfId="5508"/>
    <cellStyle name="60%-个性色2 4 3" xfId="5509"/>
    <cellStyle name="60%-个性色2 4 3 2" xfId="5510"/>
    <cellStyle name="标题 4 7 4" xfId="5511"/>
    <cellStyle name="60%-个性色2 4 4" xfId="5512"/>
    <cellStyle name="60%-个性色2 4 4 2" xfId="5513"/>
    <cellStyle name="标题 4 8 4" xfId="5514"/>
    <cellStyle name="60%-个性色2 4 5" xfId="5515"/>
    <cellStyle name="60%-个性色3" xfId="5516"/>
    <cellStyle name="60%-个性色3 2 2 2 2 2" xfId="5517"/>
    <cellStyle name="好_（方案三）附件1-3：2017年调整预算分科目表 8 2 5" xfId="5518"/>
    <cellStyle name="60%-个性色3 2 2 2 3" xfId="5519"/>
    <cellStyle name="60%-个性色3 2 3 2" xfId="5520"/>
    <cellStyle name="60%-个性色3 4 2 2" xfId="5521"/>
    <cellStyle name="60%-个性色3 4 2 2 2" xfId="5522"/>
    <cellStyle name="60%-个性色3 4 2 2 3" xfId="5523"/>
    <cellStyle name="好_2018资本经营预算表(天心区） 2 2 2 2" xfId="5524"/>
    <cellStyle name="60%-个性色3 4 3" xfId="5525"/>
    <cellStyle name="60%-个性色3 4 3 2" xfId="5526"/>
    <cellStyle name="60%-个性色3 4 3 2 2" xfId="5527"/>
    <cellStyle name="60%-个性色3 4 4" xfId="5528"/>
    <cellStyle name="差_2017年市本级一般公共预算支出表（刘、李、叶）(1)" xfId="5529"/>
    <cellStyle name="60%-个性色3 4 4 2" xfId="5530"/>
    <cellStyle name="差_2017年市本级一般公共预算支出表（刘、李、叶）(1) 2" xfId="5531"/>
    <cellStyle name="60%-个性色3 4 5" xfId="5532"/>
    <cellStyle name="60%-个性色4" xfId="5533"/>
    <cellStyle name="60%-个性色4 2" xfId="5534"/>
    <cellStyle name="60%-个性色4 3" xfId="5535"/>
    <cellStyle name="适中 2 3 2" xfId="5536"/>
    <cellStyle name="60%-个性色4 4 5" xfId="5537"/>
    <cellStyle name="60%-个性色5" xfId="5538"/>
    <cellStyle name="60%-个性色5 2" xfId="5539"/>
    <cellStyle name="60%-个性色5 2 2 2 2" xfId="5540"/>
    <cellStyle name="60%-个性色5 2 2 2 3" xfId="5541"/>
    <cellStyle name="检查单元格 8 2 2" xfId="5542"/>
    <cellStyle name="60%-个性色5 2 2 3" xfId="5543"/>
    <cellStyle name="60%-个性色5 2 2 4" xfId="5544"/>
    <cellStyle name="60%-个性色5 3 2 2 2" xfId="5545"/>
    <cellStyle name="差_（方案三）附件1-3：2017年调整预算分科目表 7 2 2" xfId="5546"/>
    <cellStyle name="好_（四舍五入）2017年调整预算分科目表 3 3" xfId="5547"/>
    <cellStyle name="强调文字颜色 6 11" xfId="5548"/>
    <cellStyle name="60%-个性色5 3 2 3" xfId="5549"/>
    <cellStyle name="差_（方案三）附件1-3：2017年调整预算分科目表 7 3" xfId="5550"/>
    <cellStyle name="60%-个性色5 3 3 2" xfId="5551"/>
    <cellStyle name="差_（方案三）附件1-3：2017年调整预算分科目表 8 2" xfId="5552"/>
    <cellStyle name="60%-个性色5 4 2 2" xfId="5553"/>
    <cellStyle name="差 8 6" xfId="5554"/>
    <cellStyle name="60%-个性色5 4 2 2 2" xfId="5555"/>
    <cellStyle name="差 8 6 2" xfId="5556"/>
    <cellStyle name="60%-个性色5 4 2 2 2 2" xfId="5557"/>
    <cellStyle name="差_（四舍五入）2017年调整预算分科目表 4 4" xfId="5558"/>
    <cellStyle name="60%-个性色5 4 2 2 3" xfId="5559"/>
    <cellStyle name="60%-个性色5 4 2 3" xfId="5560"/>
    <cellStyle name="差 8 7" xfId="5561"/>
    <cellStyle name="60%-个性色5 4 2 4" xfId="5562"/>
    <cellStyle name="60%-个性色5 4 3 2" xfId="5563"/>
    <cellStyle name="计算 3 2 4" xfId="5564"/>
    <cellStyle name="60%-个性色5 4 3 2 2" xfId="5565"/>
    <cellStyle name="检查单元格 7 2 2 3" xfId="5566"/>
    <cellStyle name="60%-个性色5 4 3 3" xfId="5567"/>
    <cellStyle name="计算 3 2 5" xfId="5568"/>
    <cellStyle name="60%-个性色5 4 4 2" xfId="5569"/>
    <cellStyle name="强调文字颜色 1 8" xfId="5570"/>
    <cellStyle name="60%-个性色5 4 5" xfId="5571"/>
    <cellStyle name="60%-个性色6 2" xfId="5572"/>
    <cellStyle name="60%-个性色6 2 2 2 2 2" xfId="5573"/>
    <cellStyle name="强调文字颜色 2 8 3 5" xfId="5574"/>
    <cellStyle name="60%-个性色6 2 2 2 3" xfId="5575"/>
    <cellStyle name="60%-个性色6 4 2 2 2 2" xfId="5576"/>
    <cellStyle name="60%-个性色6 4 2 2 3" xfId="5577"/>
    <cellStyle name="60%-个性色6 4 4 2" xfId="5578"/>
    <cellStyle name="60%-个性色6 4 5" xfId="5579"/>
    <cellStyle name="计算 2" xfId="5580"/>
    <cellStyle name="标题 1 2 2 2" xfId="5581"/>
    <cellStyle name="计算 6 8" xfId="5582"/>
    <cellStyle name="标题 1 2 3" xfId="5583"/>
    <cellStyle name="标题 1 2 3 2" xfId="5584"/>
    <cellStyle name="计算 7 8" xfId="5585"/>
    <cellStyle name="标题 1 3 4 2" xfId="5586"/>
    <cellStyle name="强调文字颜色 3 5" xfId="5587"/>
    <cellStyle name="标题 1 4 4 2" xfId="5588"/>
    <cellStyle name="标题 1 4 5 2" xfId="5589"/>
    <cellStyle name="好_2018资本经营预算表(天心区）_2018预算附表1 4 2 2" xfId="5590"/>
    <cellStyle name="强调文字颜色 5 10" xfId="5591"/>
    <cellStyle name="计算 5 4 3" xfId="5592"/>
    <cellStyle name="标题 1 5 3 4" xfId="5593"/>
    <cellStyle name="强调文字颜色 5 8 2 2 2" xfId="5594"/>
    <cellStyle name="标题 1 5 5 2" xfId="5595"/>
    <cellStyle name="标题 1 5 6" xfId="5596"/>
    <cellStyle name="好_2018资本经营预算表(天心区）_2018预算附表1 5 3" xfId="5597"/>
    <cellStyle name="标题 1 7 3" xfId="5598"/>
    <cellStyle name="差_（方案三）附件1-3：2017年调整预算分科目表 3 2 3 4" xfId="5599"/>
    <cellStyle name="标题 1 7 4" xfId="5600"/>
    <cellStyle name="输出 2 2 2" xfId="5601"/>
    <cellStyle name="差_（方案三）附件1-3：2017年调整预算分科目表 3 2 3 5" xfId="5602"/>
    <cellStyle name="标题 2 10 2" xfId="5603"/>
    <cellStyle name="标题 2 11" xfId="5604"/>
    <cellStyle name="强调文字颜色 5 6 3 2 2" xfId="5605"/>
    <cellStyle name="标题 2 2" xfId="5606"/>
    <cellStyle name="标题 2 2 2" xfId="5607"/>
    <cellStyle name="好_（四舍五入）2017年调整预算分科目表 5 5" xfId="5608"/>
    <cellStyle name="标题 2 2 3" xfId="5609"/>
    <cellStyle name="好_（四舍五入）2017年调整预算分科目表 5 6" xfId="5610"/>
    <cellStyle name="标题 2 2 3 2" xfId="5611"/>
    <cellStyle name="差_表5：天心区2017年建设资金预算 7 5" xfId="5612"/>
    <cellStyle name="标题 2 3 3 2" xfId="5613"/>
    <cellStyle name="标题 2 3 3 3" xfId="5614"/>
    <cellStyle name="标题 2 3 4" xfId="5615"/>
    <cellStyle name="好_（四舍五入）2017年调整预算分科目表 6 7" xfId="5616"/>
    <cellStyle name="标题 2 3 4 2" xfId="5617"/>
    <cellStyle name="标题 2 4 3" xfId="5618"/>
    <cellStyle name="好_（四舍五入）2017年调整预算分科目表 7 6" xfId="5619"/>
    <cellStyle name="标题 2 4 4" xfId="5620"/>
    <cellStyle name="标题 2 4 4 2" xfId="5621"/>
    <cellStyle name="标题 2 4 4 3" xfId="5622"/>
    <cellStyle name="标题 2 4 5 2" xfId="5623"/>
    <cellStyle name="标题 2 5 4 3" xfId="5624"/>
    <cellStyle name="标题 2 5 5 2" xfId="5625"/>
    <cellStyle name="标题 2 5 6" xfId="5626"/>
    <cellStyle name="差_（方案三）附件1-3：2017年调整预算分科目表 3 3 3 3" xfId="5627"/>
    <cellStyle name="标题 2 7 2" xfId="5628"/>
    <cellStyle name="差_预算科用汇总表（基本支出1123）" xfId="5629"/>
    <cellStyle name="标题 2 7 4 3" xfId="5630"/>
    <cellStyle name="输出 3 2 2 3" xfId="5631"/>
    <cellStyle name="强调文字颜色 2 2 2" xfId="5632"/>
    <cellStyle name="标题 2 8 4" xfId="5633"/>
    <cellStyle name="标题 2 8 4 3" xfId="5634"/>
    <cellStyle name="强调文字颜色 3 2 2" xfId="5635"/>
    <cellStyle name="标题 2 9 3" xfId="5636"/>
    <cellStyle name="标题 2 9 4" xfId="5637"/>
    <cellStyle name="标题 3 10 2" xfId="5638"/>
    <cellStyle name="标题 3 2" xfId="5639"/>
    <cellStyle name="好_2018预算附表 2" xfId="5640"/>
    <cellStyle name="标题 3 2 2 2" xfId="5641"/>
    <cellStyle name="好_（方案三）附件1-3：2017年调整预算分科目表 7 6 2" xfId="5642"/>
    <cellStyle name="标题 3 2 3" xfId="5643"/>
    <cellStyle name="好_（方案三）附件1-3：2017年调整预算分科目表 7 7" xfId="5644"/>
    <cellStyle name="标题 3 2 3 2" xfId="5645"/>
    <cellStyle name="标题 3 3" xfId="5646"/>
    <cellStyle name="好_2018预算附表 3" xfId="5647"/>
    <cellStyle name="标题 3 3 2" xfId="5648"/>
    <cellStyle name="好_（方案三）附件1-3：2017年调整预算分科目表 8 6" xfId="5649"/>
    <cellStyle name="好_2018预算附表 3 2" xfId="5650"/>
    <cellStyle name="标题 3 3 3" xfId="5651"/>
    <cellStyle name="好_（方案三）附件1-3：2017年调整预算分科目表 8 7" xfId="5652"/>
    <cellStyle name="好_2018预算附表 3 3" xfId="5653"/>
    <cellStyle name="标题 3 4" xfId="5654"/>
    <cellStyle name="好_2018预算附表 4" xfId="5655"/>
    <cellStyle name="标题 3 4 2" xfId="5656"/>
    <cellStyle name="标题 3 4 2 2" xfId="5657"/>
    <cellStyle name="标题 3 4 2 3" xfId="5658"/>
    <cellStyle name="标题 3 4 3" xfId="5659"/>
    <cellStyle name="标题 3 4 4" xfId="5660"/>
    <cellStyle name="标题 3 4 4 2" xfId="5661"/>
    <cellStyle name="标题 3 4 4 3" xfId="5662"/>
    <cellStyle name="标题 3 4 5 2" xfId="5663"/>
    <cellStyle name="标题 3 5 3 2 2" xfId="5664"/>
    <cellStyle name="标题 3 5 3 3" xfId="5665"/>
    <cellStyle name="标题 3 5 4" xfId="5666"/>
    <cellStyle name="标题 3 5 4 3" xfId="5667"/>
    <cellStyle name="标题 3 5 5 2" xfId="5668"/>
    <cellStyle name="标题 3 5 6" xfId="5669"/>
    <cellStyle name="个性色4 4 2 2 2" xfId="5670"/>
    <cellStyle name="标题 3 6 4 3" xfId="5671"/>
    <cellStyle name="标题 3 7 2" xfId="5672"/>
    <cellStyle name="标题 3 7 4 3" xfId="5673"/>
    <cellStyle name="标题 3 7 5" xfId="5674"/>
    <cellStyle name="标题 3 7 5 2" xfId="5675"/>
    <cellStyle name="输出 4 2 4" xfId="5676"/>
    <cellStyle name="标题 3 8 3 2" xfId="5677"/>
    <cellStyle name="标题 3 7 6" xfId="5678"/>
    <cellStyle name="常规 2_2018预算附表" xfId="5679"/>
    <cellStyle name="标题 3 8 2" xfId="5680"/>
    <cellStyle name="个性色4 4 2 3" xfId="5681"/>
    <cellStyle name="标题 3 8 2 2 2" xfId="5682"/>
    <cellStyle name="标题 3 8 2 3" xfId="5683"/>
    <cellStyle name="标题 3 8 3" xfId="5684"/>
    <cellStyle name="个性色4 4 2 4" xfId="5685"/>
    <cellStyle name="标题 3 8 3 2 2" xfId="5686"/>
    <cellStyle name="输出 4 2 5" xfId="5687"/>
    <cellStyle name="标题 3 8 3 3" xfId="5688"/>
    <cellStyle name="标题 3 8 4" xfId="5689"/>
    <cellStyle name="常规 4 2" xfId="5690"/>
    <cellStyle name="输出 4 3 2 2" xfId="5691"/>
    <cellStyle name="标题 3 8 6" xfId="5692"/>
    <cellStyle name="输出 4 3 4" xfId="5693"/>
    <cellStyle name="标题 3 8 4 2" xfId="5694"/>
    <cellStyle name="常规 4 2 2" xfId="5695"/>
    <cellStyle name="输出 4 3 5" xfId="5696"/>
    <cellStyle name="标题 3 8 4 3" xfId="5697"/>
    <cellStyle name="标题 3 8 5" xfId="5698"/>
    <cellStyle name="标题 3 8 5 2" xfId="5699"/>
    <cellStyle name="着色 3 2" xfId="5700"/>
    <cellStyle name="标题 3 9" xfId="5701"/>
    <cellStyle name="标题 3 9 3" xfId="5702"/>
    <cellStyle name="标题 3 9 4" xfId="5703"/>
    <cellStyle name="标题 4 2" xfId="5704"/>
    <cellStyle name="标题 4 2 2" xfId="5705"/>
    <cellStyle name="标题 4 2 2 2" xfId="5706"/>
    <cellStyle name="标题 4 2 3" xfId="5707"/>
    <cellStyle name="标题 4 2 3 2" xfId="5708"/>
    <cellStyle name="标题 4 3" xfId="5709"/>
    <cellStyle name="标题 4 3 2" xfId="5710"/>
    <cellStyle name="差_2018资本经营预算表(天心区） 4 2 4" xfId="5711"/>
    <cellStyle name="标题 4 3 2 2" xfId="5712"/>
    <cellStyle name="检查单元格 8 5" xfId="5713"/>
    <cellStyle name="标题 4 3 2 2 2" xfId="5714"/>
    <cellStyle name="检查单元格 8 5 2" xfId="5715"/>
    <cellStyle name="标题 4 3 2 3" xfId="5716"/>
    <cellStyle name="检查单元格 8 6" xfId="5717"/>
    <cellStyle name="标题 4 3 2 4" xfId="5718"/>
    <cellStyle name="检查单元格 8 7" xfId="5719"/>
    <cellStyle name="标题 4 3 3" xfId="5720"/>
    <cellStyle name="标题 4 3 3 2" xfId="5721"/>
    <cellStyle name="检查单元格 9 5" xfId="5722"/>
    <cellStyle name="标题 4 3 3 3" xfId="5723"/>
    <cellStyle name="标题 4 3 4" xfId="5724"/>
    <cellStyle name="标题 4 3 4 2" xfId="5725"/>
    <cellStyle name="标题 4 4" xfId="5726"/>
    <cellStyle name="标题 4 4 2" xfId="5727"/>
    <cellStyle name="差_（四舍五入）2017年调整预算分科目表 10" xfId="5728"/>
    <cellStyle name="标题 4 4 2 2" xfId="5729"/>
    <cellStyle name="差_（四舍五入）2017年调整预算分科目表 10 2" xfId="5730"/>
    <cellStyle name="标题 4 4 2 2 2" xfId="5731"/>
    <cellStyle name="差_（方案三）附件1-3：2017年调整预算分科目表 7 5 3" xfId="5732"/>
    <cellStyle name="差_2018资本经营预算表(天心区） 2 2 3" xfId="5733"/>
    <cellStyle name="好_（四舍五入）2017年调整预算分科目表 6 4" xfId="5734"/>
    <cellStyle name="标题 4 4 2 3" xfId="5735"/>
    <cellStyle name="强调文字颜色 1 3 5 2" xfId="5736"/>
    <cellStyle name="标题 4 4 3" xfId="5737"/>
    <cellStyle name="差_（四舍五入）2017年调整预算分科目表 11" xfId="5738"/>
    <cellStyle name="标题 4 4 3 2" xfId="5739"/>
    <cellStyle name="标题 4 4 3 2 2" xfId="5740"/>
    <cellStyle name="差_2018资本经营预算表(天心区） 3 2 3" xfId="5741"/>
    <cellStyle name="好_（方案三）附件1-3：2017年调整预算分科目表 8 5" xfId="5742"/>
    <cellStyle name="标题 4 4 3 3" xfId="5743"/>
    <cellStyle name="标题 4 4 3 4" xfId="5744"/>
    <cellStyle name="标题 4 4 4" xfId="5745"/>
    <cellStyle name="标题 4 4 4 2" xfId="5746"/>
    <cellStyle name="标题 4 4 4 3" xfId="5747"/>
    <cellStyle name="标题 4 4 5" xfId="5748"/>
    <cellStyle name="标题 4 4 5 2" xfId="5749"/>
    <cellStyle name="标题 4 5 2" xfId="5750"/>
    <cellStyle name="标题 4 5 2 2" xfId="5751"/>
    <cellStyle name="标题 4 5 2 2 2" xfId="5752"/>
    <cellStyle name="标题 4 5 2 3" xfId="5753"/>
    <cellStyle name="强调文字颜色 1 4 5 2" xfId="5754"/>
    <cellStyle name="标题 4 5 3" xfId="5755"/>
    <cellStyle name="标题 4 5 3 2" xfId="5756"/>
    <cellStyle name="标题 4 5 3 2 2" xfId="5757"/>
    <cellStyle name="标题 4 5 3 3" xfId="5758"/>
    <cellStyle name="强调文字颜色 1 4 6 2" xfId="5759"/>
    <cellStyle name="标题 4 5 3 4" xfId="5760"/>
    <cellStyle name="标题 4 5 4" xfId="5761"/>
    <cellStyle name="标题 4 5 4 2" xfId="5762"/>
    <cellStyle name="标题 4 5 4 3" xfId="5763"/>
    <cellStyle name="标题 4 5 5" xfId="5764"/>
    <cellStyle name="标题 4 5 5 2" xfId="5765"/>
    <cellStyle name="标题 4 5 6" xfId="5766"/>
    <cellStyle name="个性色4 4 3 2 2" xfId="5767"/>
    <cellStyle name="标题 4 6 2" xfId="5768"/>
    <cellStyle name="标题 4 6 2 2" xfId="5769"/>
    <cellStyle name="标题 4 6 2 2 2" xfId="5770"/>
    <cellStyle name="差_2018资本经营预算表(天心区） 4 5" xfId="5771"/>
    <cellStyle name="标题 4 6 2 3" xfId="5772"/>
    <cellStyle name="强调文字颜色 1 5 5 2" xfId="5773"/>
    <cellStyle name="标题 4 6 3" xfId="5774"/>
    <cellStyle name="标题 4 6 3 2" xfId="5775"/>
    <cellStyle name="标题 4 6 3 2 2" xfId="5776"/>
    <cellStyle name="标题 4 6 3 3" xfId="5777"/>
    <cellStyle name="强调文字颜色 1 5 6 2" xfId="5778"/>
    <cellStyle name="标题 4 6 3 4" xfId="5779"/>
    <cellStyle name="标题 4 7" xfId="5780"/>
    <cellStyle name="标题 4 7 2" xfId="5781"/>
    <cellStyle name="标题 4 7 2 2 2" xfId="5782"/>
    <cellStyle name="警告文本 7 2 4" xfId="5783"/>
    <cellStyle name="标题 4 7 2 3" xfId="5784"/>
    <cellStyle name="强调文字颜色 1 6 5 2" xfId="5785"/>
    <cellStyle name="标题 4 7 3" xfId="5786"/>
    <cellStyle name="标题 4 7 3 2" xfId="5787"/>
    <cellStyle name="标题 4 7 3 2 2" xfId="5788"/>
    <cellStyle name="警告文本 8 2 4" xfId="5789"/>
    <cellStyle name="标题 4 7 3 3" xfId="5790"/>
    <cellStyle name="强调文字颜色 1 6 6 2" xfId="5791"/>
    <cellStyle name="标题 4 7 4 3" xfId="5792"/>
    <cellStyle name="标题 4 7 5 2" xfId="5793"/>
    <cellStyle name="标题 4 7 6" xfId="5794"/>
    <cellStyle name="标题 4 8" xfId="5795"/>
    <cellStyle name="标题 4 8 3" xfId="5796"/>
    <cellStyle name="标题 4 8 5" xfId="5797"/>
    <cellStyle name="标题 4 8 5 2" xfId="5798"/>
    <cellStyle name="标题 4 8 6" xfId="5799"/>
    <cellStyle name="着色 4 2" xfId="5800"/>
    <cellStyle name="标题 4 9" xfId="5801"/>
    <cellStyle name="链接单元格 5 2 2" xfId="5802"/>
    <cellStyle name="着色 4 2 2" xfId="5803"/>
    <cellStyle name="标题 4 9 2" xfId="5804"/>
    <cellStyle name="链接单元格 5 2 2 2" xfId="5805"/>
    <cellStyle name="标题 4 9 3" xfId="5806"/>
    <cellStyle name="标题 4 9 4" xfId="5807"/>
    <cellStyle name="标题 5" xfId="5808"/>
    <cellStyle name="标题 5 2" xfId="5809"/>
    <cellStyle name="标题 5 2 2" xfId="5810"/>
    <cellStyle name="标题 5 3" xfId="5811"/>
    <cellStyle name="差 10 2" xfId="5812"/>
    <cellStyle name="差 11" xfId="5813"/>
    <cellStyle name="差 2" xfId="5814"/>
    <cellStyle name="计算 5 3 4" xfId="5815"/>
    <cellStyle name="差 3" xfId="5816"/>
    <cellStyle name="计算 5 3 5" xfId="5817"/>
    <cellStyle name="差 3 2 2 3" xfId="5818"/>
    <cellStyle name="好_表5：天心区2017年建设资金预算 4 2 3" xfId="5819"/>
    <cellStyle name="差 3 2 3" xfId="5820"/>
    <cellStyle name="好_表5：天心区2017年建设资金预算 4 3" xfId="5821"/>
    <cellStyle name="差 3 2 3 2" xfId="5822"/>
    <cellStyle name="差_（方案三）附件1-3：2017年调整预算分科目表 2 7 2 3" xfId="5823"/>
    <cellStyle name="好_表5：天心区2017年建设资金预算 4 3 2" xfId="5824"/>
    <cellStyle name="差 3 2 4" xfId="5825"/>
    <cellStyle name="好_表5：天心区2017年建设资金预算 4 4" xfId="5826"/>
    <cellStyle name="差 3 2 5" xfId="5827"/>
    <cellStyle name="好_表5：天心区2017年建设资金预算 4 5" xfId="5828"/>
    <cellStyle name="差 3 3 2" xfId="5829"/>
    <cellStyle name="好_表5：天心区2017年建设资金预算 5 2" xfId="5830"/>
    <cellStyle name="差 3 3 3" xfId="5831"/>
    <cellStyle name="好_表5：天心区2017年建设资金预算 5 3" xfId="5832"/>
    <cellStyle name="差 3 4" xfId="5833"/>
    <cellStyle name="好_表5：天心区2017年建设资金预算 6" xfId="5834"/>
    <cellStyle name="差 3 5" xfId="5835"/>
    <cellStyle name="好_表5：天心区2017年建设资金预算 7" xfId="5836"/>
    <cellStyle name="差 4" xfId="5837"/>
    <cellStyle name="差 4 2 2 2" xfId="5838"/>
    <cellStyle name="好_（方案三）附件1-3：2017年调整预算分科目表 3 2 6" xfId="5839"/>
    <cellStyle name="差 4 2 2 3" xfId="5840"/>
    <cellStyle name="好_（方案三）附件1-3：2017年调整预算分科目表 3 2 7" xfId="5841"/>
    <cellStyle name="差 4 2 3" xfId="5842"/>
    <cellStyle name="差 4 2 3 2" xfId="5843"/>
    <cellStyle name="好_（方案三）附件1-3：2017年调整预算分科目表 3 3 6" xfId="5844"/>
    <cellStyle name="差 4 2 4" xfId="5845"/>
    <cellStyle name="差 4 3 2" xfId="5846"/>
    <cellStyle name="差 4 3 2 2" xfId="5847"/>
    <cellStyle name="差 4 3 2 3" xfId="5848"/>
    <cellStyle name="差 4 3 3 2" xfId="5849"/>
    <cellStyle name="差 4 4" xfId="5850"/>
    <cellStyle name="差 4 4 2" xfId="5851"/>
    <cellStyle name="强调文字颜色 2 3 2 4" xfId="5852"/>
    <cellStyle name="差 4 4 3" xfId="5853"/>
    <cellStyle name="强调文字颜色 2 3 2 5" xfId="5854"/>
    <cellStyle name="差 4 5" xfId="5855"/>
    <cellStyle name="差 4 5 2" xfId="5856"/>
    <cellStyle name="差 4 5 3" xfId="5857"/>
    <cellStyle name="差 4 6 2" xfId="5858"/>
    <cellStyle name="差 5" xfId="5859"/>
    <cellStyle name="差 5 2" xfId="5860"/>
    <cellStyle name="差 5 2 2" xfId="5861"/>
    <cellStyle name="差 5 2 2 2" xfId="5862"/>
    <cellStyle name="差 5 2 2 3" xfId="5863"/>
    <cellStyle name="差 5 2 3" xfId="5864"/>
    <cellStyle name="差 5 2 3 2" xfId="5865"/>
    <cellStyle name="汇总 7 2 3" xfId="5866"/>
    <cellStyle name="差 5 2 4" xfId="5867"/>
    <cellStyle name="差 5 3" xfId="5868"/>
    <cellStyle name="差 5 3 2" xfId="5869"/>
    <cellStyle name="好_（方案三）附件1-3：2017年调整预算分科目表 2 2 2 5" xfId="5870"/>
    <cellStyle name="差 5 3 2 2" xfId="5871"/>
    <cellStyle name="好_（方案三）附件1-3：2017年调整预算分科目表 2 2 2 5 2" xfId="5872"/>
    <cellStyle name="差 5 3 2 3" xfId="5873"/>
    <cellStyle name="差 5 3 3" xfId="5874"/>
    <cellStyle name="好_（方案三）附件1-3：2017年调整预算分科目表 2 2 2 6" xfId="5875"/>
    <cellStyle name="差 5 3 3 2" xfId="5876"/>
    <cellStyle name="汇总 8 2 3" xfId="5877"/>
    <cellStyle name="差 5 4" xfId="5878"/>
    <cellStyle name="差 5 4 2" xfId="5879"/>
    <cellStyle name="好_（方案三）附件1-3：2017年调整预算分科目表 2 2 3 5" xfId="5880"/>
    <cellStyle name="强调文字颜色 2 4 2 4" xfId="5881"/>
    <cellStyle name="差 5 4 3" xfId="5882"/>
    <cellStyle name="好_（方案三）附件1-3：2017年调整预算分科目表 2 10 2" xfId="5883"/>
    <cellStyle name="好_（方案三）附件1-3：2017年调整预算分科目表 2 2 3 6" xfId="5884"/>
    <cellStyle name="强调文字颜色 2 4 2 5" xfId="5885"/>
    <cellStyle name="差 5 5" xfId="5886"/>
    <cellStyle name="差 5 5 2" xfId="5887"/>
    <cellStyle name="强调文字颜色 2 4 3 4" xfId="5888"/>
    <cellStyle name="差 5 6 2" xfId="5889"/>
    <cellStyle name="差 5 7" xfId="5890"/>
    <cellStyle name="差 6" xfId="5891"/>
    <cellStyle name="差_（四舍五入）2017年调整预算分科目表 6 2 2 2" xfId="5892"/>
    <cellStyle name="差 6 2" xfId="5893"/>
    <cellStyle name="差 6 2 2" xfId="5894"/>
    <cellStyle name="输入 7 3 4" xfId="5895"/>
    <cellStyle name="差 6 2 2 2" xfId="5896"/>
    <cellStyle name="输入 7 3 5" xfId="5897"/>
    <cellStyle name="差 6 2 2 3" xfId="5898"/>
    <cellStyle name="差 6 2 3" xfId="5899"/>
    <cellStyle name="差 6 2 3 2" xfId="5900"/>
    <cellStyle name="差 6 2 4" xfId="5901"/>
    <cellStyle name="差 6 3" xfId="5902"/>
    <cellStyle name="差 6 3 2" xfId="5903"/>
    <cellStyle name="警告文本 11" xfId="5904"/>
    <cellStyle name="输入 8 3 4" xfId="5905"/>
    <cellStyle name="差 6 3 2 2" xfId="5906"/>
    <cellStyle name="输入 8 3 5" xfId="5907"/>
    <cellStyle name="差 6 3 2 3" xfId="5908"/>
    <cellStyle name="差 6 3 3" xfId="5909"/>
    <cellStyle name="差 6 3 3 2" xfId="5910"/>
    <cellStyle name="好_2018资本经营预算表(天心区）_2018预算附表1 5" xfId="5911"/>
    <cellStyle name="差 6 3 4" xfId="5912"/>
    <cellStyle name="差 6 3 5" xfId="5913"/>
    <cellStyle name="差 6 4" xfId="5914"/>
    <cellStyle name="差 6 4 2" xfId="5915"/>
    <cellStyle name="强调文字颜色 2 5 2 4" xfId="5916"/>
    <cellStyle name="差 6 4 3" xfId="5917"/>
    <cellStyle name="强调文字颜色 2 5 2 5" xfId="5918"/>
    <cellStyle name="差 6 5" xfId="5919"/>
    <cellStyle name="差 6 5 2" xfId="5920"/>
    <cellStyle name="强调文字颜色 2 5 3 4" xfId="5921"/>
    <cellStyle name="差 6 6" xfId="5922"/>
    <cellStyle name="差 6 6 2" xfId="5923"/>
    <cellStyle name="差 6 7" xfId="5924"/>
    <cellStyle name="差 7" xfId="5925"/>
    <cellStyle name="差 7 2" xfId="5926"/>
    <cellStyle name="差 7 2 2" xfId="5927"/>
    <cellStyle name="差 7 2 2 2" xfId="5928"/>
    <cellStyle name="差 7 2 2 3" xfId="5929"/>
    <cellStyle name="差 7 2 3" xfId="5930"/>
    <cellStyle name="差 7 2 3 2" xfId="5931"/>
    <cellStyle name="差 7 3" xfId="5932"/>
    <cellStyle name="差 7 3 2" xfId="5933"/>
    <cellStyle name="差 7 3 2 2" xfId="5934"/>
    <cellStyle name="差 7 3 2 3" xfId="5935"/>
    <cellStyle name="差 7 3 3" xfId="5936"/>
    <cellStyle name="差 7 3 3 2" xfId="5937"/>
    <cellStyle name="好_预算科用汇总表（基本支出1123）" xfId="5938"/>
    <cellStyle name="差 7 4" xfId="5939"/>
    <cellStyle name="差 7 4 2" xfId="5940"/>
    <cellStyle name="强调文字颜色 2 6 2 4" xfId="5941"/>
    <cellStyle name="差 7 4 3" xfId="5942"/>
    <cellStyle name="强调文字颜色 2 6 2 5" xfId="5943"/>
    <cellStyle name="差 7 5" xfId="5944"/>
    <cellStyle name="差 7 5 2" xfId="5945"/>
    <cellStyle name="强调文字颜色 2 6 3 4" xfId="5946"/>
    <cellStyle name="差 7 5 3" xfId="5947"/>
    <cellStyle name="强调文字颜色 2 6 3 5" xfId="5948"/>
    <cellStyle name="差 7 6" xfId="5949"/>
    <cellStyle name="差 7 6 2" xfId="5950"/>
    <cellStyle name="差 7 7" xfId="5951"/>
    <cellStyle name="差 8" xfId="5952"/>
    <cellStyle name="差 8 2" xfId="5953"/>
    <cellStyle name="差 8 2 2" xfId="5954"/>
    <cellStyle name="差 8 2 2 2" xfId="5955"/>
    <cellStyle name="差 8 2 2 3" xfId="5956"/>
    <cellStyle name="差 8 2 3" xfId="5957"/>
    <cellStyle name="差 8 2 3 2" xfId="5958"/>
    <cellStyle name="差 8 2 4" xfId="5959"/>
    <cellStyle name="差 8 3" xfId="5960"/>
    <cellStyle name="差 8 3 2" xfId="5961"/>
    <cellStyle name="差 8 3 3" xfId="5962"/>
    <cellStyle name="差 8 3 3 2" xfId="5963"/>
    <cellStyle name="差 8 3 4" xfId="5964"/>
    <cellStyle name="差 8 3 5" xfId="5965"/>
    <cellStyle name="差 8 4" xfId="5966"/>
    <cellStyle name="差 8 4 2" xfId="5967"/>
    <cellStyle name="强调文字颜色 2 7 2 4" xfId="5968"/>
    <cellStyle name="差 8 4 3" xfId="5969"/>
    <cellStyle name="强调文字颜色 2 7 2 5" xfId="5970"/>
    <cellStyle name="差 8 5" xfId="5971"/>
    <cellStyle name="好_P020170310428866449584 (2) 2" xfId="5972"/>
    <cellStyle name="差 8 5 2" xfId="5973"/>
    <cellStyle name="强调文字颜色 2 7 3 4" xfId="5974"/>
    <cellStyle name="差 8 5 3" xfId="5975"/>
    <cellStyle name="强调文字颜色 2 7 3 5" xfId="5976"/>
    <cellStyle name="差 9" xfId="5977"/>
    <cellStyle name="差 9 2" xfId="5978"/>
    <cellStyle name="差 9 2 3" xfId="5979"/>
    <cellStyle name="个性色5 4 2 2 2 2" xfId="5980"/>
    <cellStyle name="差 9 3" xfId="5981"/>
    <cellStyle name="差 9 3 2" xfId="5982"/>
    <cellStyle name="差 9 5" xfId="5983"/>
    <cellStyle name="计算 3 2 3" xfId="5984"/>
    <cellStyle name="差_（3.17）2017年地方财政预算表 - 天心区" xfId="5985"/>
    <cellStyle name="差_（3.17）2017年地方财政预算表 - 天心区 2" xfId="5986"/>
    <cellStyle name="差_（3.17）2017年地方财政预算表 - 天心区 2 2" xfId="5987"/>
    <cellStyle name="差_（3.17）2017年地方财政预算表 - 天心区 3" xfId="5988"/>
    <cellStyle name="差_（3.17）2017年地方财政预算表 - 天心区 3 2" xfId="5989"/>
    <cellStyle name="差_（方案三）附件1-3：2017年调整预算分科目表 2 10" xfId="5990"/>
    <cellStyle name="强调文字颜色 6 7 7" xfId="5991"/>
    <cellStyle name="差_（方案三）附件1-3：2017年调整预算分科目表 2 10 2" xfId="5992"/>
    <cellStyle name="个性色2 3 3" xfId="5993"/>
    <cellStyle name="差_（方案三）附件1-3：2017年调整预算分科目表 2 11" xfId="5994"/>
    <cellStyle name="强调文字颜色 6 7 8" xfId="5995"/>
    <cellStyle name="差_（方案三）附件1-3：2017年调整预算分科目表 2 2 2" xfId="5996"/>
    <cellStyle name="检查单元格 7 8" xfId="5997"/>
    <cellStyle name="差_（方案三）附件1-3：2017年调整预算分科目表 2 2 2 2" xfId="5998"/>
    <cellStyle name="差_（方案三）附件1-3：2017年调整预算分科目表 2 2 2 2 2" xfId="5999"/>
    <cellStyle name="差_（方案三）附件1-3：2017年调整预算分科目表 2 2 2 2 2 2" xfId="6000"/>
    <cellStyle name="差_（方案三）附件1-3：2017年调整预算分科目表 2 2 2 2 3" xfId="6001"/>
    <cellStyle name="强调文字颜色 6 8 2" xfId="6002"/>
    <cellStyle name="差_（方案三）附件1-3：2017年调整预算分科目表 2 2 2 3 2" xfId="6003"/>
    <cellStyle name="适中 2 4" xfId="6004"/>
    <cellStyle name="差_（方案三）附件1-3：2017年调整预算分科目表 2 2 2 3 3" xfId="6005"/>
    <cellStyle name="强调文字颜色 6 9 2" xfId="6006"/>
    <cellStyle name="好_2018资本经营预算表(天心区） 3 2 2 2" xfId="6007"/>
    <cellStyle name="差_（方案三）附件1-3：2017年调整预算分科目表 2 2 2 4 2" xfId="6008"/>
    <cellStyle name="适中 3 4" xfId="6009"/>
    <cellStyle name="好_2018资本经营预算表(天心区） 3 2 2 3" xfId="6010"/>
    <cellStyle name="差_（方案三）附件1-3：2017年调整预算分科目表 2 2 2 4 3" xfId="6011"/>
    <cellStyle name="适中 3 5" xfId="6012"/>
    <cellStyle name="适中 4 4" xfId="6013"/>
    <cellStyle name="差_（方案三）附件1-3：2017年调整预算分科目表 2 2 2 5 2" xfId="6014"/>
    <cellStyle name="差_（方案三）附件1-3：2017年调整预算分科目表 2 2 2 6" xfId="6015"/>
    <cellStyle name="好_2018资本经营预算表(天心区） 3 2 4" xfId="6016"/>
    <cellStyle name="差_（方案三）附件1-3：2017年调整预算分科目表 2 2 3" xfId="6017"/>
    <cellStyle name="差_（方案三）附件1-3：2017年调整预算分科目表 2 2 3 2" xfId="6018"/>
    <cellStyle name="差_（方案三）附件1-3：2017年调整预算分科目表 2 2 3 2 2" xfId="6019"/>
    <cellStyle name="差_（方案三）附件1-3：2017年调整预算分科目表 2 2 3 2 2 2" xfId="6020"/>
    <cellStyle name="好_表5：天心区2017年建设资金预算 3 5" xfId="6021"/>
    <cellStyle name="差_（方案三）附件1-3：2017年调整预算分科目表 2 2 3 3 2" xfId="6022"/>
    <cellStyle name="差_（方案三）附件1-3：2017年调整预算分科目表 2 2 3 4" xfId="6023"/>
    <cellStyle name="好_2018资本经营预算表(天心区） 3 3 2" xfId="6024"/>
    <cellStyle name="差_（方案三）附件1-3：2017年调整预算分科目表 2 2 3 4 2" xfId="6025"/>
    <cellStyle name="差_（方案三）附件1-3：2017年调整预算分科目表 2 2 3 5" xfId="6026"/>
    <cellStyle name="好_2018资本经营预算表(天心区） 3 3 3" xfId="6027"/>
    <cellStyle name="差_（方案三）附件1-3：2017年调整预算分科目表 2 2 4 2" xfId="6028"/>
    <cellStyle name="个性色3 2 2 2" xfId="6029"/>
    <cellStyle name="差_（方案三）附件1-3：2017年调整预算分科目表 2 2 4 2 2" xfId="6030"/>
    <cellStyle name="个性色3 2 2 2 2" xfId="6031"/>
    <cellStyle name="差_（方案三）附件1-3：2017年调整预算分科目表 2 2 4 3" xfId="6032"/>
    <cellStyle name="个性色3 2 2 3" xfId="6033"/>
    <cellStyle name="差_（方案三）附件1-3：2017年调整预算分科目表 2 2 4 4" xfId="6034"/>
    <cellStyle name="个性色1 4 2 2 2" xfId="6035"/>
    <cellStyle name="个性色3 2 2 4" xfId="6036"/>
    <cellStyle name="差_（方案三）附件1-3：2017年调整预算分科目表 2 2 5 2" xfId="6037"/>
    <cellStyle name="个性色3 2 3 2" xfId="6038"/>
    <cellStyle name="差_（方案三）附件1-3：2017年调整预算分科目表 2 2 5 3" xfId="6039"/>
    <cellStyle name="差_（方案三）附件1-3：2017年调整预算分科目表 2 2 6" xfId="6040"/>
    <cellStyle name="个性色3 2 4" xfId="6041"/>
    <cellStyle name="差_（方案三）附件1-3：2017年调整预算分科目表 2 2 6 2" xfId="6042"/>
    <cellStyle name="差_（方案三）附件1-3：2017年调整预算分科目表 2 2 7" xfId="6043"/>
    <cellStyle name="差_（方案三）附件1-3：2017年调整预算分科目表 2 3 2" xfId="6044"/>
    <cellStyle name="检查单元格 8 8" xfId="6045"/>
    <cellStyle name="差_（方案三）附件1-3：2017年调整预算分科目表 2 3 2 2" xfId="6046"/>
    <cellStyle name="差_（方案三）附件1-3：2017年调整预算分科目表 2 3 2 2 2" xfId="6047"/>
    <cellStyle name="差_（方案三）附件1-3：2017年调整预算分科目表 2 3 3" xfId="6048"/>
    <cellStyle name="差_（方案三）附件1-3：2017年调整预算分科目表 2 3 3 2" xfId="6049"/>
    <cellStyle name="差_（方案三）附件1-3：2017年调整预算分科目表 2 3 3 2 2" xfId="6050"/>
    <cellStyle name="差_（方案三）附件1-3：2017年调整预算分科目表 2 3 3 3" xfId="6051"/>
    <cellStyle name="差_（方案三）附件1-3：2017年调整预算分科目表 2 3 4 3" xfId="6052"/>
    <cellStyle name="个性色3 3 2 3" xfId="6053"/>
    <cellStyle name="差_（方案三）附件1-3：2017年调整预算分科目表 2 3 6" xfId="6054"/>
    <cellStyle name="个性色3 3 4" xfId="6055"/>
    <cellStyle name="差_（方案三）附件1-3：2017年调整预算分科目表 2 4" xfId="6056"/>
    <cellStyle name="差_（方案三）附件1-3：2017年调整预算分科目表 2 4 2" xfId="6057"/>
    <cellStyle name="差_（方案三）附件1-3：2017年调整预算分科目表 2 4 2 2" xfId="6058"/>
    <cellStyle name="差_（方案三）附件1-3：2017年调整预算分科目表 2 4 2 2 2" xfId="6059"/>
    <cellStyle name="差_（方案三）附件1-3：2017年调整预算分科目表 2 4 3" xfId="6060"/>
    <cellStyle name="差_（方案三）附件1-3：2017年调整预算分科目表 2 4 3 2" xfId="6061"/>
    <cellStyle name="差_（方案三）附件1-3：2017年调整预算分科目表 2 4 3 2 2" xfId="6062"/>
    <cellStyle name="差_（方案三）附件1-3：2017年调整预算分科目表 2 4 3 3" xfId="6063"/>
    <cellStyle name="差_（方案三）附件1-3：2017年调整预算分科目表 2 4 3 4" xfId="6064"/>
    <cellStyle name="差_（方案三）附件1-3：2017年调整预算分科目表 2 4 4 2" xfId="6065"/>
    <cellStyle name="个性色3 4 2 2" xfId="6066"/>
    <cellStyle name="差_（方案三）附件1-3：2017年调整预算分科目表 2 4 4 3" xfId="6067"/>
    <cellStyle name="个性色3 4 2 3" xfId="6068"/>
    <cellStyle name="差_（方案三）附件1-3：2017年调整预算分科目表 2 4 5" xfId="6069"/>
    <cellStyle name="个性色3 4 3" xfId="6070"/>
    <cellStyle name="差_（方案三）附件1-3：2017年调整预算分科目表 2 4 6" xfId="6071"/>
    <cellStyle name="个性色3 4 4" xfId="6072"/>
    <cellStyle name="差_（方案三）附件1-3：2017年调整预算分科目表 2 5" xfId="6073"/>
    <cellStyle name="差_（方案三）附件1-3：2017年调整预算分科目表 2 5 2" xfId="6074"/>
    <cellStyle name="差_（方案三）附件1-3：2017年调整预算分科目表 2 5 2 2" xfId="6075"/>
    <cellStyle name="警告文本 6" xfId="6076"/>
    <cellStyle name="差_（方案三）附件1-3：2017年调整预算分科目表 2 5 2 2 2" xfId="6077"/>
    <cellStyle name="警告文本 6 2" xfId="6078"/>
    <cellStyle name="差_（方案三）附件1-3：2017年调整预算分科目表 2 5 2 3" xfId="6079"/>
    <cellStyle name="好_表5：天心区2017年建设资金预算 2 3 2" xfId="6080"/>
    <cellStyle name="警告文本 7" xfId="6081"/>
    <cellStyle name="差_（方案三）附件1-3：2017年调整预算分科目表 2 5 3" xfId="6082"/>
    <cellStyle name="差_（方案三）附件1-3：2017年调整预算分科目表 2 5 3 2 2" xfId="6083"/>
    <cellStyle name="差_（方案三）附件1-3：2017年调整预算分科目表 2 5 3 3" xfId="6084"/>
    <cellStyle name="好_表5：天心区2017年建设资金预算 2 4 2" xfId="6085"/>
    <cellStyle name="好_表5：天心区2017年建设资金预算 2 4 3" xfId="6086"/>
    <cellStyle name="差_（方案三）附件1-3：2017年调整预算分科目表 2 5 3 4" xfId="6087"/>
    <cellStyle name="好_预算科用汇总表（1123） 2" xfId="6088"/>
    <cellStyle name="差_（方案三）附件1-3：2017年调整预算分科目表 2 6" xfId="6089"/>
    <cellStyle name="差_（方案三）附件1-3：2017年调整预算分科目表 2 6 2" xfId="6090"/>
    <cellStyle name="差_（方案三）附件1-3：2017年调整预算分科目表 2 6 2 2" xfId="6091"/>
    <cellStyle name="差_（方案三）附件1-3：2017年调整预算分科目表 2 6 2 2 2" xfId="6092"/>
    <cellStyle name="好_（方案三）附件1-3：2017年调整预算分科目表 3 8" xfId="6093"/>
    <cellStyle name="差_（方案三）附件1-3：2017年调整预算分科目表 2 6 2 3" xfId="6094"/>
    <cellStyle name="好_表5：天心区2017年建设资金预算 3 3 2" xfId="6095"/>
    <cellStyle name="差_（方案三）附件1-3：2017年调整预算分科目表 2 6 3" xfId="6096"/>
    <cellStyle name="差_（方案三）附件1-3：2017年调整预算分科目表 2 6 3 2 2" xfId="6097"/>
    <cellStyle name="好 8 4" xfId="6098"/>
    <cellStyle name="差_（方案三）附件1-3：2017年调整预算分科目表 2 6 3 3" xfId="6099"/>
    <cellStyle name="好_表5：天心区2017年建设资金预算 3 4 2" xfId="6100"/>
    <cellStyle name="差_（方案三）附件1-3：2017年调整预算分科目表 2 6 3 4" xfId="6101"/>
    <cellStyle name="好_表5：天心区2017年建设资金预算 3 4 3" xfId="6102"/>
    <cellStyle name="差_（方案三）附件1-3：2017年调整预算分科目表 2 7" xfId="6103"/>
    <cellStyle name="差_（方案三）附件1-3：2017年调整预算分科目表 2 7 2" xfId="6104"/>
    <cellStyle name="差_（方案三）附件1-3：2017年调整预算分科目表 2 7 2 2" xfId="6105"/>
    <cellStyle name="差_（方案三）附件1-3：2017年调整预算分科目表 2 7 3" xfId="6106"/>
    <cellStyle name="差_（方案三）附件1-3：2017年调整预算分科目表 2 7 3 2" xfId="6107"/>
    <cellStyle name="差_（方案三）附件1-3：2017年调整预算分科目表 2 8" xfId="6108"/>
    <cellStyle name="差_（方案三）附件1-3：2017年调整预算分科目表 2 8 2" xfId="6109"/>
    <cellStyle name="差_（方案三）附件1-3：2017年调整预算分科目表 2 8 3" xfId="6110"/>
    <cellStyle name="差_（方案三）附件1-3：2017年调整预算分科目表 3 2 2" xfId="6111"/>
    <cellStyle name="差_（方案三）附件1-3：2017年调整预算分科目表 3 2 2 2" xfId="6112"/>
    <cellStyle name="差_（方案三）附件1-3：2017年调整预算分科目表 3 2 2 2 2" xfId="6113"/>
    <cellStyle name="差_（方案三）附件1-3：2017年调整预算分科目表 3 2 3" xfId="6114"/>
    <cellStyle name="差_（方案三）附件1-3：2017年调整预算分科目表 3 2 3 2" xfId="6115"/>
    <cellStyle name="差_（方案三）附件1-3：2017年调整预算分科目表 3 2 3 2 2" xfId="6116"/>
    <cellStyle name="差_（方案三）附件1-3：2017年调整预算分科目表 3 2 4 2" xfId="6117"/>
    <cellStyle name="个性色4 2 2 2" xfId="6118"/>
    <cellStyle name="差_（方案三）附件1-3：2017年调整预算分科目表 3 2 5 2" xfId="6119"/>
    <cellStyle name="个性色4 2 3 2" xfId="6120"/>
    <cellStyle name="差_（方案三）附件1-3：2017年调整预算分科目表 3 2 6" xfId="6121"/>
    <cellStyle name="个性色4 2 4" xfId="6122"/>
    <cellStyle name="差_（方案三）附件1-3：2017年调整预算分科目表 3 2 6 2" xfId="6123"/>
    <cellStyle name="差_（方案三）附件1-3：2017年调整预算分科目表 3 2 7" xfId="6124"/>
    <cellStyle name="差_（方案三）附件1-3：2017年调整预算分科目表 3 3 2" xfId="6125"/>
    <cellStyle name="差_（方案三）附件1-3：2017年调整预算分科目表 3 3 2 2" xfId="6126"/>
    <cellStyle name="差_（方案三）附件1-3：2017年调整预算分科目表 3 3 2 2 2" xfId="6127"/>
    <cellStyle name="差_（方案三）附件1-3：2017年调整预算分科目表 3 3 2 2 3" xfId="6128"/>
    <cellStyle name="差_（方案三）附件1-3：2017年调整预算分科目表 3 3 3" xfId="6129"/>
    <cellStyle name="差_（方案三）附件1-3：2017年调整预算分科目表 3 3 3 2" xfId="6130"/>
    <cellStyle name="差_（方案三）附件1-3：2017年调整预算分科目表 3 3 4 2" xfId="6131"/>
    <cellStyle name="个性色4 3 2 2" xfId="6132"/>
    <cellStyle name="差_（方案三）附件1-3：2017年调整预算分科目表 3 3 5 2" xfId="6133"/>
    <cellStyle name="个性色4 3 3 2" xfId="6134"/>
    <cellStyle name="差_（方案三）附件1-3：2017年调整预算分科目表 3 3 6" xfId="6135"/>
    <cellStyle name="个性色4 3 4" xfId="6136"/>
    <cellStyle name="差_（方案三）附件1-3：2017年调整预算分科目表 3 4" xfId="6137"/>
    <cellStyle name="差_（方案三）附件1-3：2017年调整预算分科目表 3 4 2" xfId="6138"/>
    <cellStyle name="差_（方案三）附件1-3：2017年调整预算分科目表 3 4 2 2" xfId="6139"/>
    <cellStyle name="差_（方案三）附件1-3：2017年调整预算分科目表 3 4 3" xfId="6140"/>
    <cellStyle name="差_（方案三）附件1-3：2017年调整预算分科目表 3 4 3 2" xfId="6141"/>
    <cellStyle name="差_（方案三）附件1-3：2017年调整预算分科目表 3 4 5" xfId="6142"/>
    <cellStyle name="个性色4 4 3" xfId="6143"/>
    <cellStyle name="差_（方案三）附件1-3：2017年调整预算分科目表 3 5" xfId="6144"/>
    <cellStyle name="差_（方案三）附件1-3：2017年调整预算分科目表 3 5 2" xfId="6145"/>
    <cellStyle name="差_（方案三）附件1-3：2017年调整预算分科目表 3 5 3" xfId="6146"/>
    <cellStyle name="差_（方案三）附件1-3：2017年调整预算分科目表 3 6" xfId="6147"/>
    <cellStyle name="差_（方案三）附件1-3：2017年调整预算分科目表 3 6 2" xfId="6148"/>
    <cellStyle name="差_（方案三）附件1-3：2017年调整预算分科目表 3 6 3" xfId="6149"/>
    <cellStyle name="差_（方案三）附件1-3：2017年调整预算分科目表 3 7" xfId="6150"/>
    <cellStyle name="强调文字颜色 4 10 2" xfId="6151"/>
    <cellStyle name="差_（方案三）附件1-3：2017年调整预算分科目表 3 7 2" xfId="6152"/>
    <cellStyle name="差_（方案三）附件1-3：2017年调整预算分科目表 3 8" xfId="6153"/>
    <cellStyle name="差_（方案三）附件1-3：2017年调整预算分科目表 4 2 2" xfId="6154"/>
    <cellStyle name="汇总 2 2" xfId="6155"/>
    <cellStyle name="差_（方案三）附件1-3：2017年调整预算分科目表 4 2 2 2" xfId="6156"/>
    <cellStyle name="汇总 2 2 2" xfId="6157"/>
    <cellStyle name="差_（方案三）附件1-3：2017年调整预算分科目表 4 2 3 2" xfId="6158"/>
    <cellStyle name="汇总 2 3 2" xfId="6159"/>
    <cellStyle name="差_（方案三）附件1-3：2017年调整预算分科目表 4 3" xfId="6160"/>
    <cellStyle name="汇总 3" xfId="6161"/>
    <cellStyle name="差_（方案三）附件1-3：2017年调整预算分科目表 4 3 2" xfId="6162"/>
    <cellStyle name="汇总 3 2" xfId="6163"/>
    <cellStyle name="差_（方案三）附件1-3：2017年调整预算分科目表 4 3 2 2" xfId="6164"/>
    <cellStyle name="汇总 3 2 2" xfId="6165"/>
    <cellStyle name="差_（方案三）附件1-3：2017年调整预算分科目表 4 3 2 3" xfId="6166"/>
    <cellStyle name="汇总 3 2 3" xfId="6167"/>
    <cellStyle name="差_（方案三）附件1-3：2017年调整预算分科目表 4 3 3" xfId="6168"/>
    <cellStyle name="汇总 3 3" xfId="6169"/>
    <cellStyle name="差_（方案三）附件1-3：2017年调整预算分科目表 4 3 3 2" xfId="6170"/>
    <cellStyle name="汇总 3 3 2" xfId="6171"/>
    <cellStyle name="差_（方案三）附件1-3：2017年调整预算分科目表 4 4" xfId="6172"/>
    <cellStyle name="汇总 4" xfId="6173"/>
    <cellStyle name="差_（方案三）附件1-3：2017年调整预算分科目表 4 4 2" xfId="6174"/>
    <cellStyle name="汇总 4 2" xfId="6175"/>
    <cellStyle name="差_（方案三）附件1-3：2017年调整预算分科目表 4 4 3" xfId="6176"/>
    <cellStyle name="汇总 4 3" xfId="6177"/>
    <cellStyle name="差_（方案三）附件1-3：2017年调整预算分科目表 4 5" xfId="6178"/>
    <cellStyle name="汇总 5" xfId="6179"/>
    <cellStyle name="强调文字颜色 3 7 2 2" xfId="6180"/>
    <cellStyle name="差_（方案三）附件1-3：2017年调整预算分科目表 4 5 2" xfId="6181"/>
    <cellStyle name="汇总 5 2" xfId="6182"/>
    <cellStyle name="强调文字颜色 3 7 2 2 2" xfId="6183"/>
    <cellStyle name="差_（方案三）附件1-3：2017年调整预算分科目表 4 5 3" xfId="6184"/>
    <cellStyle name="汇总 5 3" xfId="6185"/>
    <cellStyle name="强调文字颜色 3 7 2 2 3" xfId="6186"/>
    <cellStyle name="差_（方案三）附件1-3：2017年调整预算分科目表 4 6" xfId="6187"/>
    <cellStyle name="汇总 6" xfId="6188"/>
    <cellStyle name="强调文字颜色 3 7 2 3" xfId="6189"/>
    <cellStyle name="差_（方案三）附件1-3：2017年调整预算分科目表 4 6 2" xfId="6190"/>
    <cellStyle name="汇总 6 2" xfId="6191"/>
    <cellStyle name="强调文字颜色 3 7 2 3 2" xfId="6192"/>
    <cellStyle name="差_（方案三）附件1-3：2017年调整预算分科目表 4 7" xfId="6193"/>
    <cellStyle name="汇总 7" xfId="6194"/>
    <cellStyle name="强调文字颜色 3 7 2 4" xfId="6195"/>
    <cellStyle name="差_（方案三）附件1-3：2017年调整预算分科目表 5 2" xfId="6196"/>
    <cellStyle name="差_（方案三）附件1-3：2017年调整预算分科目表 5 2 2" xfId="6197"/>
    <cellStyle name="差_（方案三）附件1-3：2017年调整预算分科目表 5 2 2 2" xfId="6198"/>
    <cellStyle name="差_（方案三）附件1-3：2017年调整预算分科目表 5 2 3 2" xfId="6199"/>
    <cellStyle name="差_（方案三）附件1-3：2017年调整预算分科目表 5 3" xfId="6200"/>
    <cellStyle name="差_（方案三）附件1-3：2017年调整预算分科目表 5 3 2" xfId="6201"/>
    <cellStyle name="输入 3 4 3" xfId="6202"/>
    <cellStyle name="差_（方案三）附件1-3：2017年调整预算分科目表 5 3 2 2" xfId="6203"/>
    <cellStyle name="差_（方案三）附件1-3：2017年调整预算分科目表 5 3 2 3" xfId="6204"/>
    <cellStyle name="差_（方案三）附件1-3：2017年调整预算分科目表 5 3 3" xfId="6205"/>
    <cellStyle name="差_（方案三）附件1-3：2017年调整预算分科目表 5 3 3 2" xfId="6206"/>
    <cellStyle name="差_（方案三）附件1-3：2017年调整预算分科目表 5 4" xfId="6207"/>
    <cellStyle name="差_（方案三）附件1-3：2017年调整预算分科目表 5 4 2" xfId="6208"/>
    <cellStyle name="差_（方案三）附件1-3：2017年调整预算分科目表 5 4 3" xfId="6209"/>
    <cellStyle name="差_（方案三）附件1-3：2017年调整预算分科目表 5 5" xfId="6210"/>
    <cellStyle name="强调文字颜色 3 7 3 2" xfId="6211"/>
    <cellStyle name="差_（方案三）附件1-3：2017年调整预算分科目表 5 5 2" xfId="6212"/>
    <cellStyle name="强调文字颜色 3 7 3 2 2" xfId="6213"/>
    <cellStyle name="差_（方案三）附件1-3：2017年调整预算分科目表 5 5 3" xfId="6214"/>
    <cellStyle name="差_2018预算附表 2 2" xfId="6215"/>
    <cellStyle name="强调文字颜色 3 7 3 2 3" xfId="6216"/>
    <cellStyle name="差_（方案三）附件1-3：2017年调整预算分科目表 5 6" xfId="6217"/>
    <cellStyle name="强调文字颜色 3 7 3 3" xfId="6218"/>
    <cellStyle name="差_（方案三）附件1-3：2017年调整预算分科目表 5 6 2" xfId="6219"/>
    <cellStyle name="强调文字颜色 3 7 3 3 2" xfId="6220"/>
    <cellStyle name="差_（方案三）附件1-3：2017年调整预算分科目表 5 7" xfId="6221"/>
    <cellStyle name="强调文字颜色 3 7 3 4" xfId="6222"/>
    <cellStyle name="差_（方案三）附件1-3：2017年调整预算分科目表 6 2" xfId="6223"/>
    <cellStyle name="差_（方案三）附件1-3：2017年调整预算分科目表 6 2 2" xfId="6224"/>
    <cellStyle name="强调文字颜色 1 11" xfId="6225"/>
    <cellStyle name="差_（方案三）附件1-3：2017年调整预算分科目表 6 2 2 2" xfId="6226"/>
    <cellStyle name="差_（方案三）附件1-3：2017年调整预算分科目表 6 2 3" xfId="6227"/>
    <cellStyle name="差_（方案三）附件1-3：2017年调整预算分科目表 6 2 3 2" xfId="6228"/>
    <cellStyle name="差_（方案三）附件1-3：2017年调整预算分科目表 6 3" xfId="6229"/>
    <cellStyle name="差_（方案三）附件1-3：2017年调整预算分科目表 6 3 2 2" xfId="6230"/>
    <cellStyle name="差_（方案三）附件1-3：2017年调整预算分科目表 6 3 2 3" xfId="6231"/>
    <cellStyle name="差_（方案三）附件1-3：2017年调整预算分科目表 6 3 3" xfId="6232"/>
    <cellStyle name="差_（方案三）附件1-3：2017年调整预算分科目表 6 3 3 2" xfId="6233"/>
    <cellStyle name="差_（方案三）附件1-3：2017年调整预算分科目表 6 4" xfId="6234"/>
    <cellStyle name="差_（方案三）附件1-3：2017年调整预算分科目表 6 4 2" xfId="6235"/>
    <cellStyle name="差_（方案三）附件1-3：2017年调整预算分科目表 6 4 3" xfId="6236"/>
    <cellStyle name="差_（方案三）附件1-3：2017年调整预算分科目表 6 5" xfId="6237"/>
    <cellStyle name="强调文字颜色 3 7 4 2" xfId="6238"/>
    <cellStyle name="差_（方案三）附件1-3：2017年调整预算分科目表 6 5 2" xfId="6239"/>
    <cellStyle name="差_（方案三）附件1-3：2017年调整预算分科目表 6 5 3" xfId="6240"/>
    <cellStyle name="差_（方案三）附件1-3：2017年调整预算分科目表 6 6" xfId="6241"/>
    <cellStyle name="强调文字颜色 3 7 4 3" xfId="6242"/>
    <cellStyle name="差_（方案三）附件1-3：2017年调整预算分科目表 6 6 2" xfId="6243"/>
    <cellStyle name="好 4 2 2 3" xfId="6244"/>
    <cellStyle name="差_（方案三）附件1-3：2017年调整预算分科目表 6 7" xfId="6245"/>
    <cellStyle name="差_（方案三）附件1-3：2017年调整预算分科目表 7 2 3" xfId="6246"/>
    <cellStyle name="好_（四舍五入）2017年调整预算分科目表 3 4" xfId="6247"/>
    <cellStyle name="差_（方案三）附件1-3：2017年调整预算分科目表 7 2 4" xfId="6248"/>
    <cellStyle name="好_（四舍五入）2017年调整预算分科目表 3 5" xfId="6249"/>
    <cellStyle name="差_（方案三）附件1-3：2017年调整预算分科目表 7 3 3" xfId="6250"/>
    <cellStyle name="好_（四舍五入）2017年调整预算分科目表 4 4" xfId="6251"/>
    <cellStyle name="差_（方案三）附件1-3：2017年调整预算分科目表 7 3 4" xfId="6252"/>
    <cellStyle name="好_（四舍五入）2017年调整预算分科目表 4 5" xfId="6253"/>
    <cellStyle name="差_（方案三）附件1-3：2017年调整预算分科目表 7 3 5" xfId="6254"/>
    <cellStyle name="好_（四舍五入）2017年调整预算分科目表 4 6" xfId="6255"/>
    <cellStyle name="强调文字颜色 6 6 3 3 2" xfId="6256"/>
    <cellStyle name="差_（方案三）附件1-3：2017年调整预算分科目表 7 4" xfId="6257"/>
    <cellStyle name="差_（方案三）附件1-3：2017年调整预算分科目表 7 4 2" xfId="6258"/>
    <cellStyle name="好_（四舍五入）2017年调整预算分科目表 5 3" xfId="6259"/>
    <cellStyle name="差_（方案三）附件1-3：2017年调整预算分科目表 7 4 3" xfId="6260"/>
    <cellStyle name="好_（四舍五入）2017年调整预算分科目表 5 4" xfId="6261"/>
    <cellStyle name="差_2018资本经营预算表(天心区） 2 2" xfId="6262"/>
    <cellStyle name="差_（方案三）附件1-3：2017年调整预算分科目表 7 5" xfId="6263"/>
    <cellStyle name="个性色2 3 2 2 2" xfId="6264"/>
    <cellStyle name="强调文字颜色 3 7 5 2" xfId="6265"/>
    <cellStyle name="差_（方案三）附件1-3：2017年调整预算分科目表 7 5 2" xfId="6266"/>
    <cellStyle name="差_2018资本经营预算表(天心区） 2 2 2" xfId="6267"/>
    <cellStyle name="好_（四舍五入）2017年调整预算分科目表 6 3" xfId="6268"/>
    <cellStyle name="差_2018资本经营预算表(天心区） 2 3" xfId="6269"/>
    <cellStyle name="差_（方案三）附件1-3：2017年调整预算分科目表 7 6" xfId="6270"/>
    <cellStyle name="强调文字颜色 3 7 5 3" xfId="6271"/>
    <cellStyle name="差_（方案三）附件1-3：2017年调整预算分科目表 7 6 2" xfId="6272"/>
    <cellStyle name="差_2018资本经营预算表(天心区） 2 3 2" xfId="6273"/>
    <cellStyle name="好 4 3 2 3" xfId="6274"/>
    <cellStyle name="好_（四舍五入）2017年调整预算分科目表 7 3" xfId="6275"/>
    <cellStyle name="差_（方案三）附件1-3：2017年调整预算分科目表 7 7" xfId="6276"/>
    <cellStyle name="差_2018资本经营预算表(天心区） 2 4" xfId="6277"/>
    <cellStyle name="差_（方案三）附件1-3：2017年调整预算分科目表 8 2 2" xfId="6278"/>
    <cellStyle name="好_（方案三）附件1-3：2017年调整预算分科目表 5 4" xfId="6279"/>
    <cellStyle name="检查单元格 6 2 2 3" xfId="6280"/>
    <cellStyle name="差_（方案三）附件1-3：2017年调整预算分科目表 8 2 3" xfId="6281"/>
    <cellStyle name="好_（方案三）附件1-3：2017年调整预算分科目表 5 5" xfId="6282"/>
    <cellStyle name="差_（方案三）附件1-3：2017年调整预算分科目表 8 3" xfId="6283"/>
    <cellStyle name="差_（方案三）附件1-3：2017年调整预算分科目表 8 3 2" xfId="6284"/>
    <cellStyle name="好_（方案三）附件1-3：2017年调整预算分科目表 6 4" xfId="6285"/>
    <cellStyle name="差_（方案三）附件1-3：2017年调整预算分科目表 8 3 3" xfId="6286"/>
    <cellStyle name="好_（方案三）附件1-3：2017年调整预算分科目表 6 5" xfId="6287"/>
    <cellStyle name="差_（方案三）附件1-3：2017年调整预算分科目表 8 4" xfId="6288"/>
    <cellStyle name="差_（方案三）附件1-3：2017年调整预算分科目表 8 4 2" xfId="6289"/>
    <cellStyle name="好_（方案三）附件1-3：2017年调整预算分科目表 7 4" xfId="6290"/>
    <cellStyle name="差_2018资本经营预算表(天心区） 3 2" xfId="6291"/>
    <cellStyle name="差_（方案三）附件1-3：2017年调整预算分科目表 8 5" xfId="6292"/>
    <cellStyle name="强调文字颜色 3 7 6 2" xfId="6293"/>
    <cellStyle name="差_2018资本经营预算表(天心区） 3 3" xfId="6294"/>
    <cellStyle name="差_（方案三）附件1-3：2017年调整预算分科目表 8 6" xfId="6295"/>
    <cellStyle name="解释性文本 7 2 2 2" xfId="6296"/>
    <cellStyle name="差_（方案三）附件1-3：2017年调整预算分科目表 9 2" xfId="6297"/>
    <cellStyle name="差_（方案三）附件1-3：2017年调整预算分科目表 9 2 2" xfId="6298"/>
    <cellStyle name="检查单元格 6 3 2 3" xfId="6299"/>
    <cellStyle name="差_（方案三）附件1-3：2017年调整预算分科目表 9 3" xfId="6300"/>
    <cellStyle name="好_部门经济分类 2 2" xfId="6301"/>
    <cellStyle name="差_（方案三）附件1-3：2017年调整预算分科目表 9 3 2" xfId="6302"/>
    <cellStyle name="输出 7 3 2 2" xfId="6303"/>
    <cellStyle name="差_（方案三）附件1-3：2017年调整预算分科目表 9 4" xfId="6304"/>
    <cellStyle name="输出 7 3 2 3" xfId="6305"/>
    <cellStyle name="差_（方案三）附件1-3：2017年调整预算分科目表 9 5" xfId="6306"/>
    <cellStyle name="差_2018资本经营预算表(天心区） 4 2" xfId="6307"/>
    <cellStyle name="差_（四舍五入）2017年调整预算分科目表" xfId="6308"/>
    <cellStyle name="差_（四舍五入）2017年调整预算分科目表 2" xfId="6309"/>
    <cellStyle name="好 8 5" xfId="6310"/>
    <cellStyle name="差_（四舍五入）2017年调整预算分科目表 2 2" xfId="6311"/>
    <cellStyle name="好 8 5 2" xfId="6312"/>
    <cellStyle name="好_预算科用汇总表（1123） 3 3" xfId="6313"/>
    <cellStyle name="差_（四舍五入）2017年调整预算分科目表 2 2 2 2 2" xfId="6314"/>
    <cellStyle name="差_（四舍五入）2017年调整预算分科目表 2 3" xfId="6315"/>
    <cellStyle name="好 8 5 3" xfId="6316"/>
    <cellStyle name="差_（四舍五入）2017年调整预算分科目表 2 3 2 2 2" xfId="6317"/>
    <cellStyle name="差_（四舍五入）2017年调整预算分科目表 2 4" xfId="6318"/>
    <cellStyle name="差_（四舍五入）2017年调整预算分科目表 2 5" xfId="6319"/>
    <cellStyle name="差_（四舍五入）2017年调整预算分科目表 2 6" xfId="6320"/>
    <cellStyle name="差_（四舍五入）2017年调整预算分科目表 2 6 2" xfId="6321"/>
    <cellStyle name="差_（四舍五入）2017年调整预算分科目表 2 7" xfId="6322"/>
    <cellStyle name="差_（四舍五入）2017年调整预算分科目表 3" xfId="6323"/>
    <cellStyle name="好 8 6" xfId="6324"/>
    <cellStyle name="差_（四舍五入）2017年调整预算分科目表 3 2" xfId="6325"/>
    <cellStyle name="好 8 6 2" xfId="6326"/>
    <cellStyle name="差_（四舍五入）2017年调整预算分科目表 3 2 2" xfId="6327"/>
    <cellStyle name="差_（四舍五入）2017年调整预算分科目表 3 2 2 2" xfId="6328"/>
    <cellStyle name="差_（四舍五入）2017年调整预算分科目表 3 3" xfId="6329"/>
    <cellStyle name="差_（四舍五入）2017年调整预算分科目表 3 4" xfId="6330"/>
    <cellStyle name="差_（四舍五入）2017年调整预算分科目表 3 5" xfId="6331"/>
    <cellStyle name="差_天心区2016年建设资金预算表 2 2" xfId="6332"/>
    <cellStyle name="好_（四舍五入）2017年调整预算分科目表 2 2 3 4" xfId="6333"/>
    <cellStyle name="差_（四舍五入）2017年调整预算分科目表 3 5 2" xfId="6334"/>
    <cellStyle name="好_2018资本经营预算表(天心区）_2018预算附表1 2 2 2 2 3" xfId="6335"/>
    <cellStyle name="差_（四舍五入）2017年调整预算分科目表 3 6" xfId="6336"/>
    <cellStyle name="差_（四舍五入）2017年调整预算分科目表 4" xfId="6337"/>
    <cellStyle name="好 8 7" xfId="6338"/>
    <cellStyle name="差_（四舍五入）2017年调整预算分科目表 4 2" xfId="6339"/>
    <cellStyle name="差_（四舍五入）2017年调整预算分科目表 4 2 2" xfId="6340"/>
    <cellStyle name="差_（四舍五入）2017年调整预算分科目表 4 2 3" xfId="6341"/>
    <cellStyle name="好 4 6 2" xfId="6342"/>
    <cellStyle name="差_（四舍五入）2017年调整预算分科目表 4 3" xfId="6343"/>
    <cellStyle name="差_（四舍五入）2017年调整预算分科目表 4 3 2 2" xfId="6344"/>
    <cellStyle name="差_2018资本经营预算表(天心区）_2018预算附表1 5 2" xfId="6345"/>
    <cellStyle name="输入 7 3 2 2" xfId="6346"/>
    <cellStyle name="差_（四舍五入）2017年调整预算分科目表 4 3 3" xfId="6347"/>
    <cellStyle name="差_2018资本经营预算表(天心区）_2018预算附表1 6" xfId="6348"/>
    <cellStyle name="输入 7 3 2 3" xfId="6349"/>
    <cellStyle name="差_（四舍五入）2017年调整预算分科目表 4 3 4" xfId="6350"/>
    <cellStyle name="好_（四舍五入）2017年调整预算分科目表 8 2 2" xfId="6351"/>
    <cellStyle name="差_（四舍五入）2017年调整预算分科目表 4 5" xfId="6352"/>
    <cellStyle name="差_天心区2016年建设资金预算表 3 2" xfId="6353"/>
    <cellStyle name="差_（四舍五入）2017年调整预算分科目表 4 5 2" xfId="6354"/>
    <cellStyle name="差_（四舍五入）2017年调整预算分科目表 4 6" xfId="6355"/>
    <cellStyle name="差_（四舍五入）2017年调整预算分科目表 5" xfId="6356"/>
    <cellStyle name="好 8 8" xfId="6357"/>
    <cellStyle name="差_（四舍五入）2017年调整预算分科目表 5 2" xfId="6358"/>
    <cellStyle name="差_预算科用汇总表（1123）" xfId="6359"/>
    <cellStyle name="差_（四舍五入）2017年调整预算分科目表 5 2 2" xfId="6360"/>
    <cellStyle name="差_预算科用汇总表（1123） 2" xfId="6361"/>
    <cellStyle name="差_（四舍五入）2017年调整预算分科目表 5 2 2 2" xfId="6362"/>
    <cellStyle name="差_预算科用汇总表（1123） 2 2" xfId="6363"/>
    <cellStyle name="差_（四舍五入）2017年调整预算分科目表 5 2 3" xfId="6364"/>
    <cellStyle name="差_预算科用汇总表（1123） 3" xfId="6365"/>
    <cellStyle name="好 5 6 2" xfId="6366"/>
    <cellStyle name="差_（四舍五入）2017年调整预算分科目表 5 3" xfId="6367"/>
    <cellStyle name="差_（四舍五入）2017年调整预算分科目表 5 3 2 2" xfId="6368"/>
    <cellStyle name="差_（四舍五入）2017年调整预算分科目表 5 3 3" xfId="6369"/>
    <cellStyle name="差_（四舍五入）2017年调整预算分科目表 5 3 4" xfId="6370"/>
    <cellStyle name="差_（四舍五入）2017年调整预算分科目表 5 4" xfId="6371"/>
    <cellStyle name="差_（四舍五入）2017年调整预算分科目表 6" xfId="6372"/>
    <cellStyle name="差_（四舍五入）2017年调整预算分科目表 6 2" xfId="6373"/>
    <cellStyle name="差_（四舍五入）2017年调整预算分科目表 6 2 2" xfId="6374"/>
    <cellStyle name="差_（四舍五入）2017年调整预算分科目表 6 2 3" xfId="6375"/>
    <cellStyle name="好 6 6 2" xfId="6376"/>
    <cellStyle name="差_（四舍五入）2017年调整预算分科目表 6 3" xfId="6377"/>
    <cellStyle name="差_（四舍五入）2017年调整预算分科目表 6 3 2" xfId="6378"/>
    <cellStyle name="差_（四舍五入）2017年调整预算分科目表 6 3 3" xfId="6379"/>
    <cellStyle name="差_（四舍五入）2017年调整预算分科目表 6 3 4" xfId="6380"/>
    <cellStyle name="差_（四舍五入）2017年调整预算分科目表 6 4" xfId="6381"/>
    <cellStyle name="差_（四舍五入）2017年调整预算分科目表 6 4 2" xfId="6382"/>
    <cellStyle name="差_（四舍五入）2017年调整预算分科目表 6 4 3" xfId="6383"/>
    <cellStyle name="差_（四舍五入）2017年调整预算分科目表 6 5 2" xfId="6384"/>
    <cellStyle name="差_（四舍五入）2017年调整预算分科目表 7" xfId="6385"/>
    <cellStyle name="强调文字颜色 5 7 2 2 2" xfId="6386"/>
    <cellStyle name="差_（四舍五入）2017年调整预算分科目表 7 2 3" xfId="6387"/>
    <cellStyle name="好 7 6 2" xfId="6388"/>
    <cellStyle name="差_（四舍五入）2017年调整预算分科目表 7 3 2" xfId="6389"/>
    <cellStyle name="差_（四舍五入）2017年调整预算分科目表 7 4" xfId="6390"/>
    <cellStyle name="差_（四舍五入）2017年调整预算分科目表 8" xfId="6391"/>
    <cellStyle name="强调文字颜色 5 7 2 2 3" xfId="6392"/>
    <cellStyle name="差_（四舍五入）2017年调整预算分科目表 8 2 2" xfId="6393"/>
    <cellStyle name="差_（四舍五入）2017年调整预算分科目表 8 3" xfId="6394"/>
    <cellStyle name="差_（四舍五入）2017年调整预算分科目表 8 4" xfId="6395"/>
    <cellStyle name="差_（四舍五入）2017年调整预算分科目表 9" xfId="6396"/>
    <cellStyle name="差_（四舍五入）2017年调整预算分科目表 9 2" xfId="6397"/>
    <cellStyle name="差_（四舍五入）2017年调整预算分科目表 9 3" xfId="6398"/>
    <cellStyle name="差_（张夙）预算科用汇总表" xfId="6399"/>
    <cellStyle name="差_（张夙）预算科用汇总表 2" xfId="6400"/>
    <cellStyle name="差_（张夙）预算科用汇总表 2 2" xfId="6401"/>
    <cellStyle name="差_（张夙）预算科用汇总表 3" xfId="6402"/>
    <cellStyle name="差_（张夙）预算科用汇总表 3 2" xfId="6403"/>
    <cellStyle name="差_（张夙）预算科用汇总表 4" xfId="6404"/>
    <cellStyle name="差_（张夙）预算科用汇总表 4 2" xfId="6405"/>
    <cellStyle name="差_2017年市本级一般公共预算支出表（刘、李、叶）(1) 2 2" xfId="6406"/>
    <cellStyle name="差_2017年市本级一般公共预算支出表（刘、李、叶）(1) 3" xfId="6407"/>
    <cellStyle name="差_2017年市本级一般公共预算支出表（刘、李、叶）(1) 3 2" xfId="6408"/>
    <cellStyle name="差_2018预算附表" xfId="6409"/>
    <cellStyle name="差_2018资本经营预算表(天心区） 4 3 2" xfId="6410"/>
    <cellStyle name="差_2018预算附表 2" xfId="6411"/>
    <cellStyle name="差_2018资本经营预算表(天心区） 4 3 2 2" xfId="6412"/>
    <cellStyle name="差_2018预算附表 3" xfId="6413"/>
    <cellStyle name="强调文字颜色 1 3 3 2" xfId="6414"/>
    <cellStyle name="差_2018预算附表 3 2" xfId="6415"/>
    <cellStyle name="差_2018预算附表 4" xfId="6416"/>
    <cellStyle name="强调文字颜色 1 3 3 3" xfId="6417"/>
    <cellStyle name="差_2018预算附表 4 2" xfId="6418"/>
    <cellStyle name="差_2018预算附表 5" xfId="6419"/>
    <cellStyle name="差_2018预算附表1" xfId="6420"/>
    <cellStyle name="差_2018预算附表1 2" xfId="6421"/>
    <cellStyle name="差_2018预算附表1 2 2" xfId="6422"/>
    <cellStyle name="差_2018预算附表1 3" xfId="6423"/>
    <cellStyle name="常规 10 2" xfId="6424"/>
    <cellStyle name="差_2018预算附表1 3 2" xfId="6425"/>
    <cellStyle name="常规 10 2 2" xfId="6426"/>
    <cellStyle name="差_2018预算附表1 4" xfId="6427"/>
    <cellStyle name="常规 10 3" xfId="6428"/>
    <cellStyle name="差_2018预算附表1 4 2" xfId="6429"/>
    <cellStyle name="常规 10 3 2" xfId="6430"/>
    <cellStyle name="差_2018预算附表1 5" xfId="6431"/>
    <cellStyle name="差_表5：天心区2017年建设资金预算 7 2 2 2" xfId="6432"/>
    <cellStyle name="差_2018资本经营预算表(天心区） 2" xfId="6433"/>
    <cellStyle name="个性色2 3 2 2" xfId="6434"/>
    <cellStyle name="强调文字颜色 3 7 5" xfId="6435"/>
    <cellStyle name="差_2018资本经营预算表(天心区） 3" xfId="6436"/>
    <cellStyle name="个性色2 3 2 3" xfId="6437"/>
    <cellStyle name="强调文字颜色 3 7 6" xfId="6438"/>
    <cellStyle name="差_2018资本经营预算表(天心区） 3 2 2" xfId="6439"/>
    <cellStyle name="好_（方案三）附件1-3：2017年调整预算分科目表 8 4" xfId="6440"/>
    <cellStyle name="差_2018资本经营预算表(天心区） 3 2 2 2" xfId="6441"/>
    <cellStyle name="好_（方案三）附件1-3：2017年调整预算分科目表 8 4 2" xfId="6442"/>
    <cellStyle name="差_2018资本经营预算表(天心区） 3 3 2" xfId="6443"/>
    <cellStyle name="好_（方案三）附件1-3：2017年调整预算分科目表 9 4" xfId="6444"/>
    <cellStyle name="差_2018资本经营预算表(天心区） 3 4" xfId="6445"/>
    <cellStyle name="差_2018资本经营预算表(天心区） 4" xfId="6446"/>
    <cellStyle name="强调文字颜色 3 7 7" xfId="6447"/>
    <cellStyle name="差_2018资本经营预算表(天心区） 4 2 2" xfId="6448"/>
    <cellStyle name="差_2018资本经营预算表(天心区） 4 2 2 2" xfId="6449"/>
    <cellStyle name="差_2018资本经营预算表(天心区）_2018预算附表1" xfId="6450"/>
    <cellStyle name="检查单元格 6 5" xfId="6451"/>
    <cellStyle name="差_2018资本经营预算表(天心区） 4 2 2 2 2" xfId="6452"/>
    <cellStyle name="差_2018资本经营预算表(天心区）_2018预算附表1 2" xfId="6453"/>
    <cellStyle name="检查单元格 6 5 2" xfId="6454"/>
    <cellStyle name="强调文字颜色 3 6 3 2 3" xfId="6455"/>
    <cellStyle name="差_2018资本经营预算表(天心区） 4 2 3" xfId="6456"/>
    <cellStyle name="差_2018资本经营预算表(天心区） 4 2 3 2" xfId="6457"/>
    <cellStyle name="检查单元格 7 5" xfId="6458"/>
    <cellStyle name="差_2018资本经营预算表(天心区） 4 3" xfId="6459"/>
    <cellStyle name="差_2018资本经营预算表(天心区） 4 3 3" xfId="6460"/>
    <cellStyle name="差_2018资本经营预算表(天心区） 4 4" xfId="6461"/>
    <cellStyle name="差_2018资本经营预算表(天心区） 4 4 2" xfId="6462"/>
    <cellStyle name="差_2018资本经营预算表(天心区） 5" xfId="6463"/>
    <cellStyle name="强调文字颜色 3 7 8" xfId="6464"/>
    <cellStyle name="差_2018资本经营预算表(天心区） 5 2" xfId="6465"/>
    <cellStyle name="差_2018资本经营预算表(天心区） 6" xfId="6466"/>
    <cellStyle name="差_2018资本经营预算表(天心区）_2018预算附表1 2 2" xfId="6467"/>
    <cellStyle name="差_2018资本经营预算表(天心区）_2018预算附表1 2 2 2" xfId="6468"/>
    <cellStyle name="强调文字颜色 3 3 7" xfId="6469"/>
    <cellStyle name="差_2018资本经营预算表(天心区）_2018预算附表1 2 2 2 2" xfId="6470"/>
    <cellStyle name="强调文字颜色 5 3 2 2 3" xfId="6471"/>
    <cellStyle name="差_2018资本经营预算表(天心区）_2018预算附表1 2 2 2 3" xfId="6472"/>
    <cellStyle name="差_2018资本经营预算表(天心区）_2018预算附表1 2 2 3" xfId="6473"/>
    <cellStyle name="差_2018资本经营预算表(天心区）_2018预算附表1 2 2 3 2" xfId="6474"/>
    <cellStyle name="检查单元格 4" xfId="6475"/>
    <cellStyle name="差_2018资本经营预算表(天心区）_2018预算附表1 2 2 4" xfId="6476"/>
    <cellStyle name="差_2018资本经营预算表(天心区）_2018预算附表1 2 3" xfId="6477"/>
    <cellStyle name="差_2018资本经营预算表(天心区）_2018预算附表1 3 2 2" xfId="6478"/>
    <cellStyle name="强调文字颜色 4 3 7" xfId="6479"/>
    <cellStyle name="差_2018资本经营预算表(天心区）_2018预算附表1 3 2 2 2" xfId="6480"/>
    <cellStyle name="强调文字颜色 5 4 2 2 3" xfId="6481"/>
    <cellStyle name="差_2018资本经营预算表(天心区）_2018预算附表1 3 2 3" xfId="6482"/>
    <cellStyle name="适中 4 3 2 3" xfId="6483"/>
    <cellStyle name="差_2018资本经营预算表(天心区）_2018预算附表1 3 4" xfId="6484"/>
    <cellStyle name="输出 7 4" xfId="6485"/>
    <cellStyle name="差_2018资本经营预算表(天心区）_2018预算附表1 4 2 2" xfId="6486"/>
    <cellStyle name="强调文字颜色 5 3 7" xfId="6487"/>
    <cellStyle name="输出 7 4 2" xfId="6488"/>
    <cellStyle name="差_2018资本经营预算表(天心区）_2018预算附表1 4 2 2 2" xfId="6489"/>
    <cellStyle name="强调文字颜色 5 5 2 2 3" xfId="6490"/>
    <cellStyle name="差_2018资本经营预算表(天心区）_2018预算附表1 4 2 2 2 2" xfId="6491"/>
    <cellStyle name="输出 7 4 3" xfId="6492"/>
    <cellStyle name="差_2018资本经营预算表(天心区）_2018预算附表1 4 2 2 3" xfId="6493"/>
    <cellStyle name="输出 7 5" xfId="6494"/>
    <cellStyle name="差_2018资本经营预算表(天心区）_2018预算附表1 4 2 3" xfId="6495"/>
    <cellStyle name="输出 7 5 2" xfId="6496"/>
    <cellStyle name="差_2018资本经营预算表(天心区）_2018预算附表1 4 2 3 2" xfId="6497"/>
    <cellStyle name="输出 7 6" xfId="6498"/>
    <cellStyle name="差_2018资本经营预算表(天心区）_2018预算附表1 4 2 4" xfId="6499"/>
    <cellStyle name="适中 4 3 3 2" xfId="6500"/>
    <cellStyle name="差_2018资本经营预算表(天心区）_2018预算附表1 4 3" xfId="6501"/>
    <cellStyle name="输出 8 4" xfId="6502"/>
    <cellStyle name="差_2018资本经营预算表(天心区）_2018预算附表1 4 3 2" xfId="6503"/>
    <cellStyle name="强调文字颜色 5 4 7" xfId="6504"/>
    <cellStyle name="输出 8 5" xfId="6505"/>
    <cellStyle name="差_2018资本经营预算表(天心区）_2018预算附表1 4 3 3" xfId="6506"/>
    <cellStyle name="强调文字颜色 5 4 8" xfId="6507"/>
    <cellStyle name="差_2018资本经营预算表(天心区）_2018预算附表1 4 4" xfId="6508"/>
    <cellStyle name="输出 9 4" xfId="6509"/>
    <cellStyle name="差_2018资本经营预算表(天心区）_2018预算附表1 4 4 2" xfId="6510"/>
    <cellStyle name="强调文字颜色 5 5 7" xfId="6511"/>
    <cellStyle name="差_2018资本经营预算表(天心区）_2018预算附表1 4 5" xfId="6512"/>
    <cellStyle name="差_P020170310428866449584 (2)" xfId="6513"/>
    <cellStyle name="差_P020170310428866449584 (2) 2" xfId="6514"/>
    <cellStyle name="差_P020170310428866449584 (2) 2 2" xfId="6515"/>
    <cellStyle name="差_P020170310428866449584 (2) 3" xfId="6516"/>
    <cellStyle name="好_（方案三）附件1-3：2017年调整预算分科目表 7 3 2" xfId="6517"/>
    <cellStyle name="好_（方案三）附件1-3：2017年调整预算分科目表 7 3 2 2" xfId="6518"/>
    <cellStyle name="差_P020170310428866449584 (2) 3 2" xfId="6519"/>
    <cellStyle name="强调文字颜色 2 5 2 2 3" xfId="6520"/>
    <cellStyle name="差_表5：天心区2017年建设资金预算" xfId="6521"/>
    <cellStyle name="差_表5：天心区2017年建设资金预算 10 2" xfId="6522"/>
    <cellStyle name="个性色1 4 2 2 3" xfId="6523"/>
    <cellStyle name="差_表5：天心区2017年建设资金预算 11" xfId="6524"/>
    <cellStyle name="差_表5：天心区2017年建设资金预算 2" xfId="6525"/>
    <cellStyle name="强调文字颜色 5 8 8" xfId="6526"/>
    <cellStyle name="差_表5：天心区2017年建设资金预算 2 2 2 2" xfId="6527"/>
    <cellStyle name="差_表5：天心区2017年建设资金预算 2 3 2 2" xfId="6528"/>
    <cellStyle name="差_表5：天心区2017年建设资金预算 2 3 3" xfId="6529"/>
    <cellStyle name="差_表5：天心区2017年建设资金预算 2 3 4" xfId="6530"/>
    <cellStyle name="差_表5：天心区2017年建设资金预算 3" xfId="6531"/>
    <cellStyle name="差_表5：天心区2017年建设资金预算 3 2 2 2" xfId="6532"/>
    <cellStyle name="差_表5：天心区2017年建设资金预算 3 3 2 2" xfId="6533"/>
    <cellStyle name="好_2018资本经营预算表(天心区） 2 3" xfId="6534"/>
    <cellStyle name="差_表5：天心区2017年建设资金预算 3 3 3" xfId="6535"/>
    <cellStyle name="差_表5：天心区2017年建设资金预算 3 3 4" xfId="6536"/>
    <cellStyle name="差_表5：天心区2017年建设资金预算 4" xfId="6537"/>
    <cellStyle name="差_表5：天心区2017年建设资金预算 4 2 2 2" xfId="6538"/>
    <cellStyle name="强调文字颜色 3 6 4" xfId="6539"/>
    <cellStyle name="差_表5：天心区2017年建设资金预算 4 3 2 2" xfId="6540"/>
    <cellStyle name="强调文字颜色 4 6 4" xfId="6541"/>
    <cellStyle name="差_表5：天心区2017年建设资金预算 4 3 3" xfId="6542"/>
    <cellStyle name="差_表5：天心区2017年建设资金预算 4 3 4" xfId="6543"/>
    <cellStyle name="差_表5：天心区2017年建设资金预算 5" xfId="6544"/>
    <cellStyle name="差_表5：天心区2017年建设资金预算 5 2 2 2" xfId="6545"/>
    <cellStyle name="差_表5：天心区2017年建设资金预算 5 3 2 2" xfId="6546"/>
    <cellStyle name="差_表5：天心区2017年建设资金预算 5 3 3" xfId="6547"/>
    <cellStyle name="差_表5：天心区2017年建设资金预算 6 2 2" xfId="6548"/>
    <cellStyle name="差_表5：天心区2017年建设资金预算 6 2 2 2" xfId="6549"/>
    <cellStyle name="差_表5：天心区2017年建设资金预算 6 2 3" xfId="6550"/>
    <cellStyle name="强调文字颜色 6 8 3 3 2" xfId="6551"/>
    <cellStyle name="差_表5：天心区2017年建设资金预算 6 3 2" xfId="6552"/>
    <cellStyle name="差_表5：天心区2017年建设资金预算 6 3 2 2" xfId="6553"/>
    <cellStyle name="差_表5：天心区2017年建设资金预算 6 3 3" xfId="6554"/>
    <cellStyle name="差_表5：天心区2017年建设资金预算 6 3 4" xfId="6555"/>
    <cellStyle name="强调文字颜色 4 4 3 3 2" xfId="6556"/>
    <cellStyle name="差_表5：天心区2017年建设资金预算 7 2 2" xfId="6557"/>
    <cellStyle name="差_表5：天心区2017年建设资金预算 7 2 3" xfId="6558"/>
    <cellStyle name="差_表5：天心区2017年建设资金预算 7 3" xfId="6559"/>
    <cellStyle name="差_表5：天心区2017年建设资金预算 7 3 2" xfId="6560"/>
    <cellStyle name="差_表5：天心区2017年建设资金预算 7 3 2 2" xfId="6561"/>
    <cellStyle name="差_表5：天心区2017年建设资金预算 7 3 3" xfId="6562"/>
    <cellStyle name="差_表5：天心区2017年建设资金预算 7 3 4" xfId="6563"/>
    <cellStyle name="差_表5：天心区2017年建设资金预算 7 4" xfId="6564"/>
    <cellStyle name="差_表5：天心区2017年建设资金预算 7 4 2" xfId="6565"/>
    <cellStyle name="差_表5：天心区2017年建设资金预算 7 4 3" xfId="6566"/>
    <cellStyle name="差_表5：天心区2017年建设资金预算 7 5 2" xfId="6567"/>
    <cellStyle name="差_表5：天心区2017年建设资金预算 7 6" xfId="6568"/>
    <cellStyle name="差_表5：天心区2017年建设资金预算 8 2 2" xfId="6569"/>
    <cellStyle name="差_表5：天心区2017年建设资金预算 8 3" xfId="6570"/>
    <cellStyle name="差_表5：天心区2017年建设资金预算 8 4" xfId="6571"/>
    <cellStyle name="差_表5：天心区2017年建设资金预算 9 2" xfId="6572"/>
    <cellStyle name="差_表5：天心区2017年建设资金预算 9 2 2" xfId="6573"/>
    <cellStyle name="差_表5：天心区2017年建设资金预算 9 3" xfId="6574"/>
    <cellStyle name="差_表5：天心区2017年建设资金预算 9 4" xfId="6575"/>
    <cellStyle name="差_部门经济分类" xfId="6576"/>
    <cellStyle name="好_（方案三）附件1-3：2017年调整预算分科目表 2 2 3 3" xfId="6577"/>
    <cellStyle name="强调文字颜色 2 4 2 2" xfId="6578"/>
    <cellStyle name="好_（方案三）附件1-3：2017年调整预算分科目表 6 3 2 2" xfId="6579"/>
    <cellStyle name="解释性文本 5 2" xfId="6580"/>
    <cellStyle name="差_部门经济分类 3" xfId="6581"/>
    <cellStyle name="好_（方案三）附件1-3：2017年调整预算分科目表 2 2 3 3 3" xfId="6582"/>
    <cellStyle name="强调文字颜色 2 4 2 2 3" xfId="6583"/>
    <cellStyle name="差_部门经济分类 4" xfId="6584"/>
    <cellStyle name="好_（方案三）附件1-3：2017年调整预算分科目表 6 3 2 3" xfId="6585"/>
    <cellStyle name="解释性文本 5 3" xfId="6586"/>
    <cellStyle name="差_部门经济分类 5" xfId="6587"/>
    <cellStyle name="解释性文本 5 4" xfId="6588"/>
    <cellStyle name="差_社保基金" xfId="6589"/>
    <cellStyle name="差_社保基金 2" xfId="6590"/>
    <cellStyle name="好 3 2 3" xfId="6591"/>
    <cellStyle name="差_社保基金 2 2" xfId="6592"/>
    <cellStyle name="好 3 2 3 2" xfId="6593"/>
    <cellStyle name="差_社保基金 3" xfId="6594"/>
    <cellStyle name="好 3 2 4" xfId="6595"/>
    <cellStyle name="差_社保基金 3 2" xfId="6596"/>
    <cellStyle name="差_天心区2016年建设资金预算表" xfId="6597"/>
    <cellStyle name="强调文字颜色 3 5 2 3 2" xfId="6598"/>
    <cellStyle name="差_天心区2016年建设资金预算表 2" xfId="6599"/>
    <cellStyle name="差_天心区2016年建设资金预算表 3" xfId="6600"/>
    <cellStyle name="差_预算科用汇总表（1123） 3 2" xfId="6601"/>
    <cellStyle name="差_预算科用汇总表（1123） 4" xfId="6602"/>
    <cellStyle name="差_预算科用汇总表（1123） 4 2" xfId="6603"/>
    <cellStyle name="警告文本 2 4" xfId="6604"/>
    <cellStyle name="差_预算科用汇总表（1123） 5" xfId="6605"/>
    <cellStyle name="差_预算科用汇总表（基本支出1123） 3 2" xfId="6606"/>
    <cellStyle name="差_预算科用汇总表（基本支出1123） 4 2" xfId="6607"/>
    <cellStyle name="常规 11" xfId="6608"/>
    <cellStyle name="计算 6 5 3" xfId="6609"/>
    <cellStyle name="强调文字颜色 5 8 3 3 2" xfId="6610"/>
    <cellStyle name="适中 8 3 2" xfId="6611"/>
    <cellStyle name="常规 13" xfId="6612"/>
    <cellStyle name="好 4 3" xfId="6613"/>
    <cellStyle name="强调文字颜色 3 4 3 2 3" xfId="6614"/>
    <cellStyle name="适中 8 3 3" xfId="6615"/>
    <cellStyle name="常规 14" xfId="6616"/>
    <cellStyle name="好 4 4" xfId="6617"/>
    <cellStyle name="适中 8 3 4" xfId="6618"/>
    <cellStyle name="常规 15" xfId="6619"/>
    <cellStyle name="好 4 5" xfId="6620"/>
    <cellStyle name="常规 15 2" xfId="6621"/>
    <cellStyle name="好 4 5 2" xfId="6622"/>
    <cellStyle name="常规 2 2 2 2 2 2 2 2 2 2 2 2 2" xfId="6623"/>
    <cellStyle name="常规 2_（3.17）2017年地方财政预算表 - 天心区" xfId="6624"/>
    <cellStyle name="常规 3_（张夙）预算科用汇总表" xfId="6625"/>
    <cellStyle name="常规 5" xfId="6626"/>
    <cellStyle name="常规 6" xfId="6627"/>
    <cellStyle name="常规 7" xfId="6628"/>
    <cellStyle name="常规_政府部门预算经济分类" xfId="6629"/>
    <cellStyle name="好_（方案三）附件1-3：2017年调整预算分科目表 2 5 3" xfId="6630"/>
    <cellStyle name="个性色1 2 2" xfId="6631"/>
    <cellStyle name="个性色1 2 2 2" xfId="6632"/>
    <cellStyle name="个性色1 2 2 2 2" xfId="6633"/>
    <cellStyle name="个性色1 2 2 4" xfId="6634"/>
    <cellStyle name="个性色1 2 2 2 2 2" xfId="6635"/>
    <cellStyle name="个性色1 2 2 3" xfId="6636"/>
    <cellStyle name="个性色1 2 2 3 2" xfId="6637"/>
    <cellStyle name="个性色1 2 3" xfId="6638"/>
    <cellStyle name="强调文字颜色 6 6 6 2" xfId="6639"/>
    <cellStyle name="个性色1 2 3 2" xfId="6640"/>
    <cellStyle name="个性色1 2 4" xfId="6641"/>
    <cellStyle name="个性色1 3" xfId="6642"/>
    <cellStyle name="强调文字颜色 5 6 5 2" xfId="6643"/>
    <cellStyle name="个性色1 3 2" xfId="6644"/>
    <cellStyle name="个性色1 3 2 2" xfId="6645"/>
    <cellStyle name="个性色1 3 2 2 2" xfId="6646"/>
    <cellStyle name="个性色2 2 2 4" xfId="6647"/>
    <cellStyle name="强调文字颜色 2 7 7" xfId="6648"/>
    <cellStyle name="个性色1 3 2 3" xfId="6649"/>
    <cellStyle name="个性色1 3 3" xfId="6650"/>
    <cellStyle name="个性色1 3 3 2" xfId="6651"/>
    <cellStyle name="个性色1 3 4" xfId="6652"/>
    <cellStyle name="汇总 10" xfId="6653"/>
    <cellStyle name="个性色1 4" xfId="6654"/>
    <cellStyle name="强调文字颜色 5 6 5 3" xfId="6655"/>
    <cellStyle name="个性色1 4 2" xfId="6656"/>
    <cellStyle name="个性色1 4 2 2" xfId="6657"/>
    <cellStyle name="好_2018资本经营预算表(天心区） 3 4" xfId="6658"/>
    <cellStyle name="个性色1 4 2 3" xfId="6659"/>
    <cellStyle name="好_2018资本经营预算表(天心区） 3 5" xfId="6660"/>
    <cellStyle name="个性色1 4 2 3 2" xfId="6661"/>
    <cellStyle name="个性色1 4 2 4" xfId="6662"/>
    <cellStyle name="个性色1 4 3" xfId="6663"/>
    <cellStyle name="个性色1 4 3 2 2" xfId="6664"/>
    <cellStyle name="好_2018资本经营预算表(天心区） 4 4 2" xfId="6665"/>
    <cellStyle name="个性色1 4 4" xfId="6666"/>
    <cellStyle name="个性色1 4 4 2" xfId="6667"/>
    <cellStyle name="个性色1 4 5" xfId="6668"/>
    <cellStyle name="个性色2 2 2 2" xfId="6669"/>
    <cellStyle name="强调文字颜色 2 7 5" xfId="6670"/>
    <cellStyle name="个性色2 2 2 2 2" xfId="6671"/>
    <cellStyle name="强调文字颜色 2 7 5 2" xfId="6672"/>
    <cellStyle name="个性色2 2 2 2 2 2" xfId="6673"/>
    <cellStyle name="个性色2 2 2 3" xfId="6674"/>
    <cellStyle name="强调文字颜色 2 7 6" xfId="6675"/>
    <cellStyle name="个性色2 2 2 3 2" xfId="6676"/>
    <cellStyle name="强调文字颜色 2 7 6 2" xfId="6677"/>
    <cellStyle name="个性色2 2 3 2" xfId="6678"/>
    <cellStyle name="强调文字颜色 2 8 5" xfId="6679"/>
    <cellStyle name="个性色2 2 4" xfId="6680"/>
    <cellStyle name="个性色2 3 3 2" xfId="6681"/>
    <cellStyle name="强调文字颜色 3 8 5" xfId="6682"/>
    <cellStyle name="个性色2 3 4" xfId="6683"/>
    <cellStyle name="个性色2 4 2" xfId="6684"/>
    <cellStyle name="个性色2 4 2 2" xfId="6685"/>
    <cellStyle name="强调文字颜色 4 7 5" xfId="6686"/>
    <cellStyle name="个性色2 4 2 3" xfId="6687"/>
    <cellStyle name="强调文字颜色 4 7 6" xfId="6688"/>
    <cellStyle name="个性色2 4 2 4" xfId="6689"/>
    <cellStyle name="强调文字颜色 4 7 7" xfId="6690"/>
    <cellStyle name="个性色2 4 3" xfId="6691"/>
    <cellStyle name="个性色2 4 4" xfId="6692"/>
    <cellStyle name="个性色2 4 4 2" xfId="6693"/>
    <cellStyle name="好_表5：天心区2017年建设资金预算" xfId="6694"/>
    <cellStyle name="强调文字颜色 4 9 5" xfId="6695"/>
    <cellStyle name="个性色2 4 5" xfId="6696"/>
    <cellStyle name="个性色3" xfId="6697"/>
    <cellStyle name="输出 9 2 2" xfId="6698"/>
    <cellStyle name="强调文字颜色 5 5 5 2" xfId="6699"/>
    <cellStyle name="个性色3 2 2 3 2" xfId="6700"/>
    <cellStyle name="个性色3 4 2 2 2" xfId="6701"/>
    <cellStyle name="个性色3 4 2 2 3" xfId="6702"/>
    <cellStyle name="好_（方案三）附件1-3：2017年调整预算分科目表 4 6 2" xfId="6703"/>
    <cellStyle name="个性色3 4 2 3 2" xfId="6704"/>
    <cellStyle name="个性色3 4 2 4" xfId="6705"/>
    <cellStyle name="个性色3 4 3 2 2" xfId="6706"/>
    <cellStyle name="个性色3 4 5" xfId="6707"/>
    <cellStyle name="个性色4" xfId="6708"/>
    <cellStyle name="输出 9 2 3" xfId="6709"/>
    <cellStyle name="强调文字颜色 5 5 5 3" xfId="6710"/>
    <cellStyle name="个性色4 2 2 2 2" xfId="6711"/>
    <cellStyle name="好_表5：天心区2017年建设资金预算 3 7" xfId="6712"/>
    <cellStyle name="个性色4 2 2 2 2 2" xfId="6713"/>
    <cellStyle name="链接单元格 4 3 3" xfId="6714"/>
    <cellStyle name="个性色4 3 2 2 2" xfId="6715"/>
    <cellStyle name="个性色4 4 2 2" xfId="6716"/>
    <cellStyle name="个性色4 4 2 2 2 2" xfId="6717"/>
    <cellStyle name="个性色4 4 2 2 3" xfId="6718"/>
    <cellStyle name="个性色4 4 4" xfId="6719"/>
    <cellStyle name="个性色4 4 4 2" xfId="6720"/>
    <cellStyle name="个性色4 4 5" xfId="6721"/>
    <cellStyle name="个性色5 2 2 2" xfId="6722"/>
    <cellStyle name="个性色5 2 2 2 2" xfId="6723"/>
    <cellStyle name="计算 4 3 2 3" xfId="6724"/>
    <cellStyle name="个性色5 2 2 2 2 2" xfId="6725"/>
    <cellStyle name="个性色5 2 3 2" xfId="6726"/>
    <cellStyle name="个性色5 2 4" xfId="6727"/>
    <cellStyle name="个性色5 3 2 2" xfId="6728"/>
    <cellStyle name="汇总 3 4 2" xfId="6729"/>
    <cellStyle name="个性色5 3 3 2" xfId="6730"/>
    <cellStyle name="个性色5 3 4" xfId="6731"/>
    <cellStyle name="汇总 3 6" xfId="6732"/>
    <cellStyle name="个性色5 4 2 2" xfId="6733"/>
    <cellStyle name="汇总 4 4 2" xfId="6734"/>
    <cellStyle name="个性色5 4 2 2 2" xfId="6735"/>
    <cellStyle name="计算 6 3 2 3" xfId="6736"/>
    <cellStyle name="个性色5 4 2 2 3" xfId="6737"/>
    <cellStyle name="个性色5 4 2 3" xfId="6738"/>
    <cellStyle name="汇总 4 4 3" xfId="6739"/>
    <cellStyle name="个性色5 4 2 3 2" xfId="6740"/>
    <cellStyle name="个性色5 4 2 4" xfId="6741"/>
    <cellStyle name="个性色5 4 3" xfId="6742"/>
    <cellStyle name="汇总 4 5" xfId="6743"/>
    <cellStyle name="个性色5 4 4" xfId="6744"/>
    <cellStyle name="汇总 4 6" xfId="6745"/>
    <cellStyle name="个性色5 4 4 2" xfId="6746"/>
    <cellStyle name="好 5 3 5" xfId="6747"/>
    <cellStyle name="个性色5 4 5" xfId="6748"/>
    <cellStyle name="汇总 4 7" xfId="6749"/>
    <cellStyle name="个性色6 2 3 2" xfId="6750"/>
    <cellStyle name="个性色6 2 4" xfId="6751"/>
    <cellStyle name="个性色6 3 2 2" xfId="6752"/>
    <cellStyle name="个性色6 3 2 2 2" xfId="6753"/>
    <cellStyle name="好_（方案三）附件1-3：2017年调整预算分科目表 6 3 4" xfId="6754"/>
    <cellStyle name="解释性文本 7" xfId="6755"/>
    <cellStyle name="个性色6 3 3 2" xfId="6756"/>
    <cellStyle name="个性色6 3 4" xfId="6757"/>
    <cellStyle name="个性色6 4 2 2" xfId="6758"/>
    <cellStyle name="适中 7 5" xfId="6759"/>
    <cellStyle name="个性色6 4 2 2 2" xfId="6760"/>
    <cellStyle name="适中 7 5 2" xfId="6761"/>
    <cellStyle name="个性色6 4 2 2 2 2" xfId="6762"/>
    <cellStyle name="适中 7 6" xfId="6763"/>
    <cellStyle name="个性色6 4 2 2 3" xfId="6764"/>
    <cellStyle name="个性色6 4 2 3" xfId="6765"/>
    <cellStyle name="适中 8 5" xfId="6766"/>
    <cellStyle name="个性色6 4 2 3 2" xfId="6767"/>
    <cellStyle name="个性色6 4 2 4" xfId="6768"/>
    <cellStyle name="个性色6 4 3" xfId="6769"/>
    <cellStyle name="个性色6 4 3 2" xfId="6770"/>
    <cellStyle name="个性色6 4 3 2 2" xfId="6771"/>
    <cellStyle name="个性色6 4 3 3" xfId="6772"/>
    <cellStyle name="个性色6 4 4" xfId="6773"/>
    <cellStyle name="个性色6 4 4 2" xfId="6774"/>
    <cellStyle name="个性色6 4 5" xfId="6775"/>
    <cellStyle name="好 3" xfId="6776"/>
    <cellStyle name="好_（方案三）附件1-3：2017年调整预算分科目表 3 2 4 2" xfId="6777"/>
    <cellStyle name="好 3 2" xfId="6778"/>
    <cellStyle name="强调文字颜色 5 8 3 2 3" xfId="6779"/>
    <cellStyle name="好 3 2 2" xfId="6780"/>
    <cellStyle name="好 3 2 2 2" xfId="6781"/>
    <cellStyle name="好 3 2 2 3" xfId="6782"/>
    <cellStyle name="好 3 3 2 3" xfId="6783"/>
    <cellStyle name="好 3 3 3 2" xfId="6784"/>
    <cellStyle name="好 3 3 4" xfId="6785"/>
    <cellStyle name="好 3 3 5" xfId="6786"/>
    <cellStyle name="好 4 2 2" xfId="6787"/>
    <cellStyle name="好 4 2 2 2" xfId="6788"/>
    <cellStyle name="好 4 2 3" xfId="6789"/>
    <cellStyle name="好 4 2 3 2" xfId="6790"/>
    <cellStyle name="强调文字颜色 2 10" xfId="6791"/>
    <cellStyle name="好 4 2 4" xfId="6792"/>
    <cellStyle name="好 4 3 2 2" xfId="6793"/>
    <cellStyle name="好_（四舍五入）2017年调整预算分科目表 7 2" xfId="6794"/>
    <cellStyle name="适中 8 3 2 3" xfId="6795"/>
    <cellStyle name="好 4 3 3" xfId="6796"/>
    <cellStyle name="好_（四舍五入）2017年调整预算分科目表 8" xfId="6797"/>
    <cellStyle name="好 4 3 3 2" xfId="6798"/>
    <cellStyle name="好_（四舍五入）2017年调整预算分科目表 8 2" xfId="6799"/>
    <cellStyle name="好 4 3 4" xfId="6800"/>
    <cellStyle name="好_（四舍五入）2017年调整预算分科目表 9" xfId="6801"/>
    <cellStyle name="好 4 3 5" xfId="6802"/>
    <cellStyle name="适中 8 3 3 2" xfId="6803"/>
    <cellStyle name="好 4 4 2" xfId="6804"/>
    <cellStyle name="解释性文本 5 3 4" xfId="6805"/>
    <cellStyle name="好 4 4 3" xfId="6806"/>
    <cellStyle name="好 4 5 3" xfId="6807"/>
    <cellStyle name="适中 8 3 5" xfId="6808"/>
    <cellStyle name="好 4 6" xfId="6809"/>
    <cellStyle name="好 4 7" xfId="6810"/>
    <cellStyle name="好 5 2" xfId="6811"/>
    <cellStyle name="强调文字颜色 3 4 3 3 2" xfId="6812"/>
    <cellStyle name="好 5 2 2" xfId="6813"/>
    <cellStyle name="好 5 2 2 3" xfId="6814"/>
    <cellStyle name="好 5 2 3" xfId="6815"/>
    <cellStyle name="适中 8 4 2" xfId="6816"/>
    <cellStyle name="好 5 3" xfId="6817"/>
    <cellStyle name="好 5 3 2 2" xfId="6818"/>
    <cellStyle name="好 5 3 2 3" xfId="6819"/>
    <cellStyle name="好 5 3 3" xfId="6820"/>
    <cellStyle name="好 5 3 3 2" xfId="6821"/>
    <cellStyle name="好 5 3 4" xfId="6822"/>
    <cellStyle name="适中 8 4 3" xfId="6823"/>
    <cellStyle name="好 5 4" xfId="6824"/>
    <cellStyle name="好 5 4 2" xfId="6825"/>
    <cellStyle name="解释性文本 6 3 4" xfId="6826"/>
    <cellStyle name="好 5 4 3" xfId="6827"/>
    <cellStyle name="好 5 5" xfId="6828"/>
    <cellStyle name="好 5 5 2" xfId="6829"/>
    <cellStyle name="好 5 5 3" xfId="6830"/>
    <cellStyle name="好 5 6" xfId="6831"/>
    <cellStyle name="好 5 7" xfId="6832"/>
    <cellStyle name="好 6" xfId="6833"/>
    <cellStyle name="强调文字颜色 3 4 3 4" xfId="6834"/>
    <cellStyle name="好 6 2" xfId="6835"/>
    <cellStyle name="好 6 2 2" xfId="6836"/>
    <cellStyle name="好 6 2 2 2" xfId="6837"/>
    <cellStyle name="适中 3 2 5" xfId="6838"/>
    <cellStyle name="输入 2 2 2" xfId="6839"/>
    <cellStyle name="好 6 2 2 3" xfId="6840"/>
    <cellStyle name="好 6 2 3" xfId="6841"/>
    <cellStyle name="好 6 2 3 2" xfId="6842"/>
    <cellStyle name="好 6 2 4" xfId="6843"/>
    <cellStyle name="适中 8 5 2" xfId="6844"/>
    <cellStyle name="好 6 3" xfId="6845"/>
    <cellStyle name="好 6 3 2" xfId="6846"/>
    <cellStyle name="解释性文本 7 2 4" xfId="6847"/>
    <cellStyle name="好 6 3 2 2" xfId="6848"/>
    <cellStyle name="输入 3 2 2" xfId="6849"/>
    <cellStyle name="好 6 3 2 3" xfId="6850"/>
    <cellStyle name="好 6 3 3" xfId="6851"/>
    <cellStyle name="好 6 3 3 2" xfId="6852"/>
    <cellStyle name="好 6 3 4" xfId="6853"/>
    <cellStyle name="好 6 3 5" xfId="6854"/>
    <cellStyle name="适中 8 5 3" xfId="6855"/>
    <cellStyle name="好 6 4" xfId="6856"/>
    <cellStyle name="好 6 4 2" xfId="6857"/>
    <cellStyle name="解释性文本 7 3 4" xfId="6858"/>
    <cellStyle name="好 6 4 3" xfId="6859"/>
    <cellStyle name="好 6 5" xfId="6860"/>
    <cellStyle name="输入 6" xfId="6861"/>
    <cellStyle name="好 6 5 2" xfId="6862"/>
    <cellStyle name="输入 7" xfId="6863"/>
    <cellStyle name="好 6 5 3" xfId="6864"/>
    <cellStyle name="好 6 6" xfId="6865"/>
    <cellStyle name="好 6 7" xfId="6866"/>
    <cellStyle name="好 7 2" xfId="6867"/>
    <cellStyle name="好 7 2 2" xfId="6868"/>
    <cellStyle name="警告文本 6 3" xfId="6869"/>
    <cellStyle name="好 7 2 2 2" xfId="6870"/>
    <cellStyle name="警告文本 6 3 2" xfId="6871"/>
    <cellStyle name="好 7 2 2 3" xfId="6872"/>
    <cellStyle name="警告文本 6 3 3" xfId="6873"/>
    <cellStyle name="好 7 2 3" xfId="6874"/>
    <cellStyle name="警告文本 6 4" xfId="6875"/>
    <cellStyle name="警告文本 6 4 2" xfId="6876"/>
    <cellStyle name="好 7 2 3 2" xfId="6877"/>
    <cellStyle name="链接单元格 6 2 4" xfId="6878"/>
    <cellStyle name="好 7 2 4" xfId="6879"/>
    <cellStyle name="警告文本 6 5" xfId="6880"/>
    <cellStyle name="适中 8 6 2" xfId="6881"/>
    <cellStyle name="好 7 3" xfId="6882"/>
    <cellStyle name="好 7 3 2" xfId="6883"/>
    <cellStyle name="解释性文本 8 2 4" xfId="6884"/>
    <cellStyle name="警告文本 7 3" xfId="6885"/>
    <cellStyle name="好 7 3 2 2" xfId="6886"/>
    <cellStyle name="警告文本 7 3 2" xfId="6887"/>
    <cellStyle name="好 7 3 2 3" xfId="6888"/>
    <cellStyle name="警告文本 7 3 3" xfId="6889"/>
    <cellStyle name="好 7 3 3" xfId="6890"/>
    <cellStyle name="警告文本 7 4" xfId="6891"/>
    <cellStyle name="警告文本 7 4 2" xfId="6892"/>
    <cellStyle name="好 7 3 3 2" xfId="6893"/>
    <cellStyle name="链接单元格 7 2 4" xfId="6894"/>
    <cellStyle name="好 7 3 4" xfId="6895"/>
    <cellStyle name="警告文本 7 5" xfId="6896"/>
    <cellStyle name="好 7 3 5" xfId="6897"/>
    <cellStyle name="警告文本 7 6" xfId="6898"/>
    <cellStyle name="好 7 4" xfId="6899"/>
    <cellStyle name="好 7 4 2" xfId="6900"/>
    <cellStyle name="解释性文本 8 3 4" xfId="6901"/>
    <cellStyle name="警告文本 8 3" xfId="6902"/>
    <cellStyle name="好 7 4 3" xfId="6903"/>
    <cellStyle name="警告文本 8 4" xfId="6904"/>
    <cellStyle name="好 7 5" xfId="6905"/>
    <cellStyle name="好 7 5 3" xfId="6906"/>
    <cellStyle name="警告文本 9 4" xfId="6907"/>
    <cellStyle name="好 7 7" xfId="6908"/>
    <cellStyle name="好 8 2 2" xfId="6909"/>
    <cellStyle name="好 8 2 3" xfId="6910"/>
    <cellStyle name="好 8 2 4" xfId="6911"/>
    <cellStyle name="好 8 3 2" xfId="6912"/>
    <cellStyle name="好 8 3 5" xfId="6913"/>
    <cellStyle name="好 8 4 2" xfId="6914"/>
    <cellStyle name="好 9 2 2" xfId="6915"/>
    <cellStyle name="好 9 3" xfId="6916"/>
    <cellStyle name="好 9 3 2" xfId="6917"/>
    <cellStyle name="好 9 4" xfId="6918"/>
    <cellStyle name="好 9 5" xfId="6919"/>
    <cellStyle name="好_（3.17）2017年地方财政预算表 - 天心区" xfId="6920"/>
    <cellStyle name="好_（3.17）2017年地方财政预算表 - 天心区 2" xfId="6921"/>
    <cellStyle name="好_（方案三）附件1-3：2017年调整预算分科目表" xfId="6922"/>
    <cellStyle name="检查单元格 7 3 2" xfId="6923"/>
    <cellStyle name="好_（方案三）附件1-3：2017年调整预算分科目表 2" xfId="6924"/>
    <cellStyle name="检查单元格 7 3 2 2" xfId="6925"/>
    <cellStyle name="好_（方案三）附件1-3：2017年调整预算分科目表 2 10" xfId="6926"/>
    <cellStyle name="强调文字颜色 3 8 3 2 3" xfId="6927"/>
    <cellStyle name="好_（方案三）附件1-3：2017年调整预算分科目表 2 2" xfId="6928"/>
    <cellStyle name="好_（方案三）附件1-3：2017年调整预算分科目表 2 2 2" xfId="6929"/>
    <cellStyle name="好_（方案三）附件1-3：2017年调整预算分科目表 2 2 2 2" xfId="6930"/>
    <cellStyle name="好_（方案三）附件1-3：2017年调整预算分科目表 2 2 2 2 3" xfId="6931"/>
    <cellStyle name="好_（方案三）附件1-3：2017年调整预算分科目表 2 2 2 2 4" xfId="6932"/>
    <cellStyle name="好_（方案三）附件1-3：2017年调整预算分科目表 2 2 2 3" xfId="6933"/>
    <cellStyle name="好_（方案三）附件1-3：2017年调整预算分科目表 2 2 2 3 2" xfId="6934"/>
    <cellStyle name="好_（方案三）附件1-3：2017年调整预算分科目表 2 2 2 3 3" xfId="6935"/>
    <cellStyle name="好_（方案三）附件1-3：2017年调整预算分科目表 6 2 2 2" xfId="6936"/>
    <cellStyle name="好_（方案三）附件1-3：2017年调整预算分科目表 2 2 2 3 4" xfId="6937"/>
    <cellStyle name="好_（方案三）附件1-3：2017年调整预算分科目表 6 2 2 3" xfId="6938"/>
    <cellStyle name="好_（方案三）附件1-3：2017年调整预算分科目表 2 2 2 4" xfId="6939"/>
    <cellStyle name="好_（方案三）附件1-3：2017年调整预算分科目表 2 2 3" xfId="6940"/>
    <cellStyle name="好_（方案三）附件1-3：2017年调整预算分科目表 2 2 3 2" xfId="6941"/>
    <cellStyle name="好_（方案三）附件1-3：2017年调整预算分科目表 2 2 3 2 3" xfId="6942"/>
    <cellStyle name="解释性文本 4 2" xfId="6943"/>
    <cellStyle name="好_（方案三）附件1-3：2017年调整预算分科目表 2 2 3 2 4" xfId="6944"/>
    <cellStyle name="解释性文本 4 3" xfId="6945"/>
    <cellStyle name="好_（方案三）附件1-3：2017年调整预算分科目表 2 2 3 4" xfId="6946"/>
    <cellStyle name="强调文字颜色 2 4 2 3" xfId="6947"/>
    <cellStyle name="好_（方案三）附件1-3：2017年调整预算分科目表 2 2 3 4 2" xfId="6948"/>
    <cellStyle name="强调文字颜色 2 4 2 3 2" xfId="6949"/>
    <cellStyle name="输入 3 2 2 2" xfId="6950"/>
    <cellStyle name="好_（方案三）附件1-3：2017年调整预算分科目表 2 2 4" xfId="6951"/>
    <cellStyle name="好_（方案三）附件1-3：2017年调整预算分科目表 2 2 4 2" xfId="6952"/>
    <cellStyle name="好_（方案三）附件1-3：2017年调整预算分科目表 2 2 4 3" xfId="6953"/>
    <cellStyle name="强调文字颜色 2 4 3 2" xfId="6954"/>
    <cellStyle name="好_（方案三）附件1-3：2017年调整预算分科目表 2 2 4 4" xfId="6955"/>
    <cellStyle name="强调文字颜色 2 4 3 3" xfId="6956"/>
    <cellStyle name="输入 3 2 2 3" xfId="6957"/>
    <cellStyle name="好_（方案三）附件1-3：2017年调整预算分科目表 2 2 5" xfId="6958"/>
    <cellStyle name="好_（方案三）附件1-3：2017年调整预算分科目表 2 2 5 2" xfId="6959"/>
    <cellStyle name="好_（方案三）附件1-3：2017年调整预算分科目表 2 2 5 3" xfId="6960"/>
    <cellStyle name="强调文字颜色 2 4 4 2" xfId="6961"/>
    <cellStyle name="好_（方案三）附件1-3：2017年调整预算分科目表 2 2 6" xfId="6962"/>
    <cellStyle name="好_（方案三）附件1-3：2017年调整预算分科目表 2 2 6 2" xfId="6963"/>
    <cellStyle name="好_（方案三）附件1-3：2017年调整预算分科目表 2 2 7" xfId="6964"/>
    <cellStyle name="好_（方案三）附件1-3：2017年调整预算分科目表 2 2 8" xfId="6965"/>
    <cellStyle name="好_（方案三）附件1-3：2017年调整预算分科目表 2 3" xfId="6966"/>
    <cellStyle name="好_（方案三）附件1-3：2017年调整预算分科目表 2 3 2" xfId="6967"/>
    <cellStyle name="好_2018资本经营预算表(天心区）_2018预算附表1 4 2 2 2 3" xfId="6968"/>
    <cellStyle name="好_（方案三）附件1-3：2017年调整预算分科目表 2 3 3" xfId="6969"/>
    <cellStyle name="输入 3 2 3 2" xfId="6970"/>
    <cellStyle name="好_（方案三）附件1-3：2017年调整预算分科目表 2 3 4" xfId="6971"/>
    <cellStyle name="好_（方案三）附件1-3：2017年调整预算分科目表 2 3 5" xfId="6972"/>
    <cellStyle name="好_（方案三）附件1-3：2017年调整预算分科目表 2 3 6" xfId="6973"/>
    <cellStyle name="好_（方案三）附件1-3：2017年调整预算分科目表 2 3 7" xfId="6974"/>
    <cellStyle name="好_（方案三）附件1-3：2017年调整预算分科目表 2 4" xfId="6975"/>
    <cellStyle name="好_（方案三）附件1-3：2017年调整预算分科目表 2 4 2" xfId="6976"/>
    <cellStyle name="好_（方案三）附件1-3：2017年调整预算分科目表 2 4 2 2" xfId="6977"/>
    <cellStyle name="好_（方案三）附件1-3：2017年调整预算分科目表 2 4 2 3" xfId="6978"/>
    <cellStyle name="好_（方案三）附件1-3：2017年调整预算分科目表 2 4 2 4" xfId="6979"/>
    <cellStyle name="好_（方案三）附件1-3：2017年调整预算分科目表 2 4 3" xfId="6980"/>
    <cellStyle name="好_（方案三）附件1-3：2017年调整预算分科目表 2 4 3 2" xfId="6981"/>
    <cellStyle name="好_（方案三）附件1-3：2017年调整预算分科目表 2 4 3 3" xfId="6982"/>
    <cellStyle name="强调文字颜色 2 6 2 2" xfId="6983"/>
    <cellStyle name="好_（方案三）附件1-3：2017年调整预算分科目表 2 4 3 4" xfId="6984"/>
    <cellStyle name="强调文字颜色 2 6 2 3" xfId="6985"/>
    <cellStyle name="好_（方案三）附件1-3：2017年调整预算分科目表 2 4 4" xfId="6986"/>
    <cellStyle name="好_（方案三）附件1-3：2017年调整预算分科目表 2 4 4 2" xfId="6987"/>
    <cellStyle name="好_（方案三）附件1-3：2017年调整预算分科目表 2 4 4 3" xfId="6988"/>
    <cellStyle name="强调文字颜色 2 6 3 2" xfId="6989"/>
    <cellStyle name="好_（方案三）附件1-3：2017年调整预算分科目表 2 4 5" xfId="6990"/>
    <cellStyle name="好_（方案三）附件1-3：2017年调整预算分科目表 2 4 6" xfId="6991"/>
    <cellStyle name="好_（方案三）附件1-3：2017年调整预算分科目表 2 4 7" xfId="6992"/>
    <cellStyle name="好_（方案三）附件1-3：2017年调整预算分科目表 2 5" xfId="6993"/>
    <cellStyle name="好_（方案三）附件1-3：2017年调整预算分科目表 2 5 2" xfId="6994"/>
    <cellStyle name="好_（方案三）附件1-3：2017年调整预算分科目表 2 5 2 2" xfId="6995"/>
    <cellStyle name="好_（方案三）附件1-3：2017年调整预算分科目表 2 5 2 2 2" xfId="6996"/>
    <cellStyle name="好_（方案三）附件1-3：2017年调整预算分科目表 2 5 2 3" xfId="6997"/>
    <cellStyle name="好_（方案三）附件1-3：2017年调整预算分科目表 2 5 2 4" xfId="6998"/>
    <cellStyle name="好_（方案三）附件1-3：2017年调整预算分科目表 2 5 3 2" xfId="6999"/>
    <cellStyle name="好_（方案三）附件1-3：2017年调整预算分科目表 2 5 3 2 2" xfId="7000"/>
    <cellStyle name="好_（方案三）附件1-3：2017年调整预算分科目表 2 5 3 3" xfId="7001"/>
    <cellStyle name="强调文字颜色 2 7 2 2" xfId="7002"/>
    <cellStyle name="好_（方案三）附件1-3：2017年调整预算分科目表 2 5 3 4" xfId="7003"/>
    <cellStyle name="强调文字颜色 2 7 2 3" xfId="7004"/>
    <cellStyle name="好_（方案三）附件1-3：2017年调整预算分科目表 2 5 4" xfId="7005"/>
    <cellStyle name="好_（方案三）附件1-3：2017年调整预算分科目表 2 5 4 2" xfId="7006"/>
    <cellStyle name="好_（方案三）附件1-3：2017年调整预算分科目表 2 5 4 3" xfId="7007"/>
    <cellStyle name="强调文字颜色 2 7 3 2" xfId="7008"/>
    <cellStyle name="好_（方案三）附件1-3：2017年调整预算分科目表 2 5 5 2" xfId="7009"/>
    <cellStyle name="好_（方案三）附件1-3：2017年调整预算分科目表 2 5 7" xfId="7010"/>
    <cellStyle name="好_（方案三）附件1-3：2017年调整预算分科目表 2 6" xfId="7011"/>
    <cellStyle name="好_（方案三）附件1-3：2017年调整预算分科目表 2 6 2" xfId="7012"/>
    <cellStyle name="好_（方案三）附件1-3：2017年调整预算分科目表 2 6 2 2" xfId="7013"/>
    <cellStyle name="好_（方案三）附件1-3：2017年调整预算分科目表 2 6 2 2 2" xfId="7014"/>
    <cellStyle name="好_（方案三）附件1-3：2017年调整预算分科目表 2 6 2 3" xfId="7015"/>
    <cellStyle name="好_（方案三）附件1-3：2017年调整预算分科目表 2 6 2 4" xfId="7016"/>
    <cellStyle name="好_（方案三）附件1-3：2017年调整预算分科目表 2 6 3 2 2" xfId="7017"/>
    <cellStyle name="好_（方案三）附件1-3：2017年调整预算分科目表 2 6 3 4" xfId="7018"/>
    <cellStyle name="强调文字颜色 2 8 2 3" xfId="7019"/>
    <cellStyle name="好_（方案三）附件1-3：2017年调整预算分科目表 2 6 4 3" xfId="7020"/>
    <cellStyle name="强调文字颜色 2 8 3 2" xfId="7021"/>
    <cellStyle name="好_（方案三）附件1-3：2017年调整预算分科目表 2 6 5 2" xfId="7022"/>
    <cellStyle name="好_（方案三）附件1-3：2017年调整预算分科目表 2 6 6" xfId="7023"/>
    <cellStyle name="链接单元格 5 3 2 2" xfId="7024"/>
    <cellStyle name="好_（方案三）附件1-3：2017年调整预算分科目表 2 6 7" xfId="7025"/>
    <cellStyle name="好_（方案三）附件1-3：2017年调整预算分科目表 2 7" xfId="7026"/>
    <cellStyle name="好_（方案三）附件1-3：2017年调整预算分科目表 2 7 2" xfId="7027"/>
    <cellStyle name="好_（方案三）附件1-3：2017年调整预算分科目表 2 7 2 2" xfId="7028"/>
    <cellStyle name="好_（方案三）附件1-3：2017年调整预算分科目表 2 7 2 2 2" xfId="7029"/>
    <cellStyle name="好_（方案三）附件1-3：2017年调整预算分科目表 2 7 2 3" xfId="7030"/>
    <cellStyle name="好_（方案三）附件1-3：2017年调整预算分科目表 2 7 2 4" xfId="7031"/>
    <cellStyle name="好_（方案三）附件1-3：2017年调整预算分科目表 2 8" xfId="7032"/>
    <cellStyle name="好_（方案三）附件1-3：2017年调整预算分科目表 2 8 2" xfId="7033"/>
    <cellStyle name="好_（方案三）附件1-3：2017年调整预算分科目表 2 8 2 2" xfId="7034"/>
    <cellStyle name="好_（方案三）附件1-3：2017年调整预算分科目表 2 9" xfId="7035"/>
    <cellStyle name="好_（方案三）附件1-3：2017年调整预算分科目表 2 9 2" xfId="7036"/>
    <cellStyle name="好_（方案三）附件1-3：2017年调整预算分科目表 3" xfId="7037"/>
    <cellStyle name="检查单元格 7 3 2 3" xfId="7038"/>
    <cellStyle name="强调文字颜色 1 8 2" xfId="7039"/>
    <cellStyle name="好_（方案三）附件1-3：2017年调整预算分科目表 3 2 2" xfId="7040"/>
    <cellStyle name="强调文字颜色 1 8 2 2 2" xfId="7041"/>
    <cellStyle name="好_（方案三）附件1-3：2017年调整预算分科目表 3 2 2 2" xfId="7042"/>
    <cellStyle name="好_（方案三）附件1-3：2017年调整预算分科目表 3 2 2 2 2" xfId="7043"/>
    <cellStyle name="适中 6 2 2" xfId="7044"/>
    <cellStyle name="好_（方案三）附件1-3：2017年调整预算分科目表 3 2 2 2 3" xfId="7045"/>
    <cellStyle name="好_（方案三）附件1-3：2017年调整预算分科目表 3 2 2 3" xfId="7046"/>
    <cellStyle name="好_（方案三）附件1-3：2017年调整预算分科目表 3 2 2 3 2" xfId="7047"/>
    <cellStyle name="好_（方案三）附件1-3：2017年调整预算分科目表 3 2 2 4" xfId="7048"/>
    <cellStyle name="好_（方案三）附件1-3：2017年调整预算分科目表 3 2 2 5" xfId="7049"/>
    <cellStyle name="好_（方案三）附件1-3：2017年调整预算分科目表 3 2 3" xfId="7050"/>
    <cellStyle name="强调文字颜色 1 8 2 2 3" xfId="7051"/>
    <cellStyle name="好_（方案三）附件1-3：2017年调整预算分科目表 3 2 3 2" xfId="7052"/>
    <cellStyle name="好_（方案三）附件1-3：2017年调整预算分科目表 3 2 3 2 2" xfId="7053"/>
    <cellStyle name="强调文字颜色 5 8 2 2 3" xfId="7054"/>
    <cellStyle name="适中 7 2 2" xfId="7055"/>
    <cellStyle name="好_（方案三）附件1-3：2017年调整预算分科目表 3 2 3 2 3" xfId="7056"/>
    <cellStyle name="好_（方案三）附件1-3：2017年调整预算分科目表 3 2 3 3" xfId="7057"/>
    <cellStyle name="强调文字颜色 3 4 2 2" xfId="7058"/>
    <cellStyle name="好_（方案三）附件1-3：2017年调整预算分科目表 3 2 3 3 2" xfId="7059"/>
    <cellStyle name="强调文字颜色 3 4 2 2 2" xfId="7060"/>
    <cellStyle name="好_（方案三）附件1-3：2017年调整预算分科目表 3 2 3 4" xfId="7061"/>
    <cellStyle name="强调文字颜色 3 4 2 3" xfId="7062"/>
    <cellStyle name="好_（方案三）附件1-3：2017年调整预算分科目表 3 2 3 5" xfId="7063"/>
    <cellStyle name="强调文字颜色 3 4 2 4" xfId="7064"/>
    <cellStyle name="好_（方案三）附件1-3：2017年调整预算分科目表 3 2 4" xfId="7065"/>
    <cellStyle name="好_（方案三）附件1-3：2017年调整预算分科目表 3 2 5" xfId="7066"/>
    <cellStyle name="好_（方案三）附件1-3：2017年调整预算分科目表 3 2 5 2" xfId="7067"/>
    <cellStyle name="好_（方案三）附件1-3：2017年调整预算分科目表 3 2 6 2" xfId="7068"/>
    <cellStyle name="好_（方案三）附件1-3：2017年调整预算分科目表 3 3" xfId="7069"/>
    <cellStyle name="强调文字颜色 1 8 2 3" xfId="7070"/>
    <cellStyle name="好_（方案三）附件1-3：2017年调整预算分科目表 3 3 2" xfId="7071"/>
    <cellStyle name="强调文字颜色 1 8 2 3 2" xfId="7072"/>
    <cellStyle name="好_（方案三）附件1-3：2017年调整预算分科目表 3 3 2 2" xfId="7073"/>
    <cellStyle name="好_（方案三）附件1-3：2017年调整预算分科目表 3 3 2 2 2" xfId="7074"/>
    <cellStyle name="好_（方案三）附件1-3：2017年调整预算分科目表 3 3 2 2 3" xfId="7075"/>
    <cellStyle name="好_（方案三）附件1-3：2017年调整预算分科目表 3 3 2 3" xfId="7076"/>
    <cellStyle name="好_（方案三）附件1-3：2017年调整预算分科目表 3 3 2 3 2" xfId="7077"/>
    <cellStyle name="好_（方案三）附件1-3：2017年调整预算分科目表 3 3 2 4" xfId="7078"/>
    <cellStyle name="好_（方案三）附件1-3：2017年调整预算分科目表 3 3 2 5" xfId="7079"/>
    <cellStyle name="好_（方案三）附件1-3：2017年调整预算分科目表 3 3 3" xfId="7080"/>
    <cellStyle name="好_（方案三）附件1-3：2017年调整预算分科目表 3 3 3 2" xfId="7081"/>
    <cellStyle name="好_（方案三）附件1-3：2017年调整预算分科目表 3 3 3 3" xfId="7082"/>
    <cellStyle name="强调文字颜色 3 5 2 2" xfId="7083"/>
    <cellStyle name="好_（方案三）附件1-3：2017年调整预算分科目表 3 3 4" xfId="7084"/>
    <cellStyle name="好_（方案三）附件1-3：2017年调整预算分科目表 3 3 4 2" xfId="7085"/>
    <cellStyle name="好_（方案三）附件1-3：2017年调整预算分科目表 3 3 4 3" xfId="7086"/>
    <cellStyle name="强调文字颜色 3 5 3 2" xfId="7087"/>
    <cellStyle name="好_（方案三）附件1-3：2017年调整预算分科目表 3 3 5" xfId="7088"/>
    <cellStyle name="好_（方案三）附件1-3：2017年调整预算分科目表 3 3 5 2" xfId="7089"/>
    <cellStyle name="好_（方案三）附件1-3：2017年调整预算分科目表 3 3 7" xfId="7090"/>
    <cellStyle name="好_（方案三）附件1-3：2017年调整预算分科目表 3 4" xfId="7091"/>
    <cellStyle name="计算 2 2 2 2" xfId="7092"/>
    <cellStyle name="强调文字颜色 1 8 2 4" xfId="7093"/>
    <cellStyle name="好_（方案三）附件1-3：2017年调整预算分科目表 3 4 2" xfId="7094"/>
    <cellStyle name="好_（方案三）附件1-3：2017年调整预算分科目表 3 4 3" xfId="7095"/>
    <cellStyle name="好_（方案三）附件1-3：2017年调整预算分科目表 3 4 3 2" xfId="7096"/>
    <cellStyle name="好_（方案三）附件1-3：2017年调整预算分科目表 3 4 4" xfId="7097"/>
    <cellStyle name="好_（方案三）附件1-3：2017年调整预算分科目表 3 4 5" xfId="7098"/>
    <cellStyle name="好_（方案三）附件1-3：2017年调整预算分科目表 3 5" xfId="7099"/>
    <cellStyle name="强调文字颜色 1 8 2 5" xfId="7100"/>
    <cellStyle name="好_（方案三）附件1-3：2017年调整预算分科目表 3 5 2" xfId="7101"/>
    <cellStyle name="好_（方案三）附件1-3：2017年调整预算分科目表 3 5 3" xfId="7102"/>
    <cellStyle name="好_（方案三）附件1-3：2017年调整预算分科目表 3 6 2" xfId="7103"/>
    <cellStyle name="好_（方案三）附件1-3：2017年调整预算分科目表 3 7 2" xfId="7104"/>
    <cellStyle name="好_（方案三）附件1-3：2017年调整预算分科目表 3 9" xfId="7105"/>
    <cellStyle name="好_（方案三）附件1-3：2017年调整预算分科目表 4 2" xfId="7106"/>
    <cellStyle name="强调文字颜色 1 8 3 2" xfId="7107"/>
    <cellStyle name="好_（方案三）附件1-3：2017年调整预算分科目表 4 2 2" xfId="7108"/>
    <cellStyle name="强调文字颜色 1 8 3 2 2" xfId="7109"/>
    <cellStyle name="好_（方案三）附件1-3：2017年调整预算分科目表 4 2 2 2" xfId="7110"/>
    <cellStyle name="好_（方案三）附件1-3：2017年调整预算分科目表 4 2 2 3" xfId="7111"/>
    <cellStyle name="好_（方案三）附件1-3：2017年调整预算分科目表 4 2 3" xfId="7112"/>
    <cellStyle name="强调文字颜色 1 8 3 2 3" xfId="7113"/>
    <cellStyle name="好_（方案三）附件1-3：2017年调整预算分科目表 4 2 3 2" xfId="7114"/>
    <cellStyle name="好_（方案三）附件1-3：2017年调整预算分科目表 4 2 4" xfId="7115"/>
    <cellStyle name="好_（方案三）附件1-3：2017年调整预算分科目表 4 2 5" xfId="7116"/>
    <cellStyle name="好_（方案三）附件1-3：2017年调整预算分科目表 4 3" xfId="7117"/>
    <cellStyle name="强调文字颜色 1 8 3 3" xfId="7118"/>
    <cellStyle name="好_（方案三）附件1-3：2017年调整预算分科目表 4 3 2" xfId="7119"/>
    <cellStyle name="强调文字颜色 1 8 3 3 2" xfId="7120"/>
    <cellStyle name="好_（方案三）附件1-3：2017年调整预算分科目表 4 3 3" xfId="7121"/>
    <cellStyle name="好_（方案三）附件1-3：2017年调整预算分科目表 4 3 4" xfId="7122"/>
    <cellStyle name="好_（方案三）附件1-3：2017年调整预算分科目表 4 3 5" xfId="7123"/>
    <cellStyle name="好_（方案三）附件1-3：2017年调整预算分科目表 4 4" xfId="7124"/>
    <cellStyle name="强调文字颜色 1 8 3 4" xfId="7125"/>
    <cellStyle name="好_（方案三）附件1-3：2017年调整预算分科目表 4 4 2" xfId="7126"/>
    <cellStyle name="好_（方案三）附件1-3：2017年调整预算分科目表 4 4 3" xfId="7127"/>
    <cellStyle name="好_（方案三）附件1-3：2017年调整预算分科目表 4 5" xfId="7128"/>
    <cellStyle name="强调文字颜色 1 8 3 5" xfId="7129"/>
    <cellStyle name="好_（方案三）附件1-3：2017年调整预算分科目表 4 5 2" xfId="7130"/>
    <cellStyle name="好_（方案三）附件1-3：2017年调整预算分科目表 4 5 3" xfId="7131"/>
    <cellStyle name="好_（方案三）附件1-3：2017年调整预算分科目表 4 7" xfId="7132"/>
    <cellStyle name="好_（方案三）附件1-3：2017年调整预算分科目表 4 8" xfId="7133"/>
    <cellStyle name="好_表5：天心区2017年建设资金预算 3 3 2 2" xfId="7134"/>
    <cellStyle name="好_（方案三）附件1-3：2017年调整预算分科目表 5" xfId="7135"/>
    <cellStyle name="强调文字颜色 1 8 4" xfId="7136"/>
    <cellStyle name="好_（方案三）附件1-3：2017年调整预算分科目表 5 2" xfId="7137"/>
    <cellStyle name="强调文字颜色 1 8 4 2" xfId="7138"/>
    <cellStyle name="好_（方案三）附件1-3：2017年调整预算分科目表 5 2 2" xfId="7139"/>
    <cellStyle name="好_（方案三）附件1-3：2017年调整预算分科目表 5 2 2 2" xfId="7140"/>
    <cellStyle name="好_（方案三）附件1-3：2017年调整预算分科目表 5 2 2 3" xfId="7141"/>
    <cellStyle name="好_（方案三）附件1-3：2017年调整预算分科目表 5 2 3" xfId="7142"/>
    <cellStyle name="好_（方案三）附件1-3：2017年调整预算分科目表 5 2 3 2" xfId="7143"/>
    <cellStyle name="好_（方案三）附件1-3：2017年调整预算分科目表 5 2 4" xfId="7144"/>
    <cellStyle name="好_（方案三）附件1-3：2017年调整预算分科目表 5 2 5" xfId="7145"/>
    <cellStyle name="好_（方案三）附件1-3：2017年调整预算分科目表 5 3" xfId="7146"/>
    <cellStyle name="检查单元格 6 2 2 2" xfId="7147"/>
    <cellStyle name="强调文字颜色 1 8 4 3" xfId="7148"/>
    <cellStyle name="好_（方案三）附件1-3：2017年调整预算分科目表 5 3 2" xfId="7149"/>
    <cellStyle name="好_（方案三）附件1-3：2017年调整预算分科目表 5 3 2 2" xfId="7150"/>
    <cellStyle name="强调文字颜色 2 3 2 2 3" xfId="7151"/>
    <cellStyle name="好_（方案三）附件1-3：2017年调整预算分科目表 5 3 2 3" xfId="7152"/>
    <cellStyle name="好_（方案三）附件1-3：2017年调整预算分科目表 5 3 3" xfId="7153"/>
    <cellStyle name="好_（方案三）附件1-3：2017年调整预算分科目表 5 3 3 2" xfId="7154"/>
    <cellStyle name="好_（方案三）附件1-3：2017年调整预算分科目表 5 3 4" xfId="7155"/>
    <cellStyle name="好_（方案三）附件1-3：2017年调整预算分科目表 5 3 5" xfId="7156"/>
    <cellStyle name="好_（方案三）附件1-3：2017年调整预算分科目表 5 4 3" xfId="7157"/>
    <cellStyle name="好_（方案三）附件1-3：2017年调整预算分科目表 5 5 2" xfId="7158"/>
    <cellStyle name="好_（方案三）附件1-3：2017年调整预算分科目表 5 5 3" xfId="7159"/>
    <cellStyle name="好_（方案三）附件1-3：2017年调整预算分科目表 5 6" xfId="7160"/>
    <cellStyle name="好_（方案三）附件1-3：2017年调整预算分科目表 5 6 2" xfId="7161"/>
    <cellStyle name="好_（方案三）附件1-3：2017年调整预算分科目表 5 7" xfId="7162"/>
    <cellStyle name="好_（方案三）附件1-3：2017年调整预算分科目表 5 8" xfId="7163"/>
    <cellStyle name="好_（方案三）附件1-3：2017年调整预算分科目表 6" xfId="7164"/>
    <cellStyle name="强调文字颜色 1 8 5" xfId="7165"/>
    <cellStyle name="好_（方案三）附件1-3：2017年调整预算分科目表 6 2" xfId="7166"/>
    <cellStyle name="强调文字颜色 1 8 5 2" xfId="7167"/>
    <cellStyle name="好_（方案三）附件1-3：2017年调整预算分科目表 6 2 2" xfId="7168"/>
    <cellStyle name="好_（方案三）附件1-3：2017年调整预算分科目表 6 2 4" xfId="7169"/>
    <cellStyle name="好_（方案三）附件1-3：2017年调整预算分科目表 6 2 5" xfId="7170"/>
    <cellStyle name="好_（方案三）附件1-3：2017年调整预算分科目表 6 3" xfId="7171"/>
    <cellStyle name="检查单元格 6 2 3 2" xfId="7172"/>
    <cellStyle name="强调文字颜色 1 8 5 3" xfId="7173"/>
    <cellStyle name="好_（方案三）附件1-3：2017年调整预算分科目表 6 3 2" xfId="7174"/>
    <cellStyle name="解释性文本 5" xfId="7175"/>
    <cellStyle name="好_（方案三）附件1-3：2017年调整预算分科目表 6 3 3" xfId="7176"/>
    <cellStyle name="解释性文本 6" xfId="7177"/>
    <cellStyle name="好_（方案三）附件1-3：2017年调整预算分科目表 6 3 3 2" xfId="7178"/>
    <cellStyle name="解释性文本 6 2" xfId="7179"/>
    <cellStyle name="好_（方案三）附件1-3：2017年调整预算分科目表 6 3 5" xfId="7180"/>
    <cellStyle name="解释性文本 8" xfId="7181"/>
    <cellStyle name="好_（方案三）附件1-3：2017年调整预算分科目表 6 4 2" xfId="7182"/>
    <cellStyle name="好_（方案三）附件1-3：2017年调整预算分科目表 6 4 3" xfId="7183"/>
    <cellStyle name="好_（方案三）附件1-3：2017年调整预算分科目表 6 5 2" xfId="7184"/>
    <cellStyle name="好_（方案三）附件1-3：2017年调整预算分科目表 6 5 3" xfId="7185"/>
    <cellStyle name="好_（方案三）附件1-3：2017年调整预算分科目表 6 6" xfId="7186"/>
    <cellStyle name="好_（方案三）附件1-3：2017年调整预算分科目表 6 6 2" xfId="7187"/>
    <cellStyle name="好_（方案三）附件1-3：2017年调整预算分科目表 6 7" xfId="7188"/>
    <cellStyle name="好_（方案三）附件1-3：2017年调整预算分科目表 6 8" xfId="7189"/>
    <cellStyle name="好_（方案三）附件1-3：2017年调整预算分科目表 7" xfId="7190"/>
    <cellStyle name="强调文字颜色 1 8 6" xfId="7191"/>
    <cellStyle name="好_（方案三）附件1-3：2017年调整预算分科目表 7 2" xfId="7192"/>
    <cellStyle name="强调文字颜色 1 8 6 2" xfId="7193"/>
    <cellStyle name="好_（方案三）附件1-3：2017年调整预算分科目表 7 2 2" xfId="7194"/>
    <cellStyle name="好_（方案三）附件1-3：2017年调整预算分科目表 7 2 2 2" xfId="7195"/>
    <cellStyle name="好_（方案三）附件1-3：2017年调整预算分科目表 7 2 2 3" xfId="7196"/>
    <cellStyle name="输入 8 2 5" xfId="7197"/>
    <cellStyle name="好_（方案三）附件1-3：2017年调整预算分科目表 7 2 3 2" xfId="7198"/>
    <cellStyle name="好_（方案三）附件1-3：2017年调整预算分科目表 7 2 4" xfId="7199"/>
    <cellStyle name="好_（方案三）附件1-3：2017年调整预算分科目表 7 2 5" xfId="7200"/>
    <cellStyle name="好_（方案三）附件1-3：2017年调整预算分科目表 7 3" xfId="7201"/>
    <cellStyle name="解释性文本 5 3 2 2" xfId="7202"/>
    <cellStyle name="好_（方案三）附件1-3：2017年调整预算分科目表 7 3 2 3" xfId="7203"/>
    <cellStyle name="好_（方案三）附件1-3：2017年调整预算分科目表 7 3 3" xfId="7204"/>
    <cellStyle name="好_（方案三）附件1-3：2017年调整预算分科目表 7 3 3 2" xfId="7205"/>
    <cellStyle name="好_（方案三）附件1-3：2017年调整预算分科目表 7 3 4" xfId="7206"/>
    <cellStyle name="好_（方案三）附件1-3：2017年调整预算分科目表 7 3 5" xfId="7207"/>
    <cellStyle name="好_（方案三）附件1-3：2017年调整预算分科目表 7 4 2" xfId="7208"/>
    <cellStyle name="好_（方案三）附件1-3：2017年调整预算分科目表 7 4 3" xfId="7209"/>
    <cellStyle name="好_（方案三）附件1-3：2017年调整预算分科目表 7 5" xfId="7210"/>
    <cellStyle name="好_（方案三）附件1-3：2017年调整预算分科目表 7 5 2" xfId="7211"/>
    <cellStyle name="好_（方案三）附件1-3：2017年调整预算分科目表 7 5 3" xfId="7212"/>
    <cellStyle name="好_（方案三）附件1-3：2017年调整预算分科目表 7 8" xfId="7213"/>
    <cellStyle name="好_（方案三）附件1-3：2017年调整预算分科目表 8" xfId="7214"/>
    <cellStyle name="强调文字颜色 1 8 7" xfId="7215"/>
    <cellStyle name="好_（方案三）附件1-3：2017年调整预算分科目表 8 2" xfId="7216"/>
    <cellStyle name="好_（方案三）附件1-3：2017年调整预算分科目表 8 2 2" xfId="7217"/>
    <cellStyle name="好_（方案三）附件1-3：2017年调整预算分科目表 8 2 2 2" xfId="7218"/>
    <cellStyle name="链接单元格 4" xfId="7219"/>
    <cellStyle name="好_（方案三）附件1-3：2017年调整预算分科目表 8 2 2 3" xfId="7220"/>
    <cellStyle name="链接单元格 5" xfId="7221"/>
    <cellStyle name="好_（方案三）附件1-3：2017年调整预算分科目表 8 2 3" xfId="7222"/>
    <cellStyle name="好_（方案三）附件1-3：2017年调整预算分科目表 8 2 3 2" xfId="7223"/>
    <cellStyle name="好_（方案三）附件1-3：2017年调整预算分科目表 8 2 4" xfId="7224"/>
    <cellStyle name="好_（方案三）附件1-3：2017年调整预算分科目表 8 3" xfId="7225"/>
    <cellStyle name="好_（方案三）附件1-3：2017年调整预算分科目表 8 3 2" xfId="7226"/>
    <cellStyle name="好_（方案三）附件1-3：2017年调整预算分科目表 8 3 3" xfId="7227"/>
    <cellStyle name="好_（方案三）附件1-3：2017年调整预算分科目表 8 4 3" xfId="7228"/>
    <cellStyle name="好_（方案三）附件1-3：2017年调整预算分科目表 8 5 2" xfId="7229"/>
    <cellStyle name="好_（方案三）附件1-3：2017年调整预算分科目表 9" xfId="7230"/>
    <cellStyle name="强调文字颜色 1 8 8" xfId="7231"/>
    <cellStyle name="好_（方案三）附件1-3：2017年调整预算分科目表 9 2" xfId="7232"/>
    <cellStyle name="好_（方案三）附件1-3：2017年调整预算分科目表 9 2 2" xfId="7233"/>
    <cellStyle name="好_（方案三）附件1-3：2017年调整预算分科目表 9 2 3" xfId="7234"/>
    <cellStyle name="好_（方案三）附件1-3：2017年调整预算分科目表 9 3" xfId="7235"/>
    <cellStyle name="好_（方案三）附件1-3：2017年调整预算分科目表 9 3 2" xfId="7236"/>
    <cellStyle name="好_（方案三）附件1-3：2017年调整预算分科目表 9 5" xfId="7237"/>
    <cellStyle name="好_（四舍五入）2017年调整预算分科目表" xfId="7238"/>
    <cellStyle name="好_（四舍五入）2017年调整预算分科目表 10" xfId="7239"/>
    <cellStyle name="好_2018资本经营预算表(天心区） 4 3 4" xfId="7240"/>
    <cellStyle name="好_（四舍五入）2017年调整预算分科目表 10 2" xfId="7241"/>
    <cellStyle name="好_（四舍五入）2017年调整预算分科目表 2" xfId="7242"/>
    <cellStyle name="好_2018资本经营预算表(天心区）_2018预算附表1 4 6" xfId="7243"/>
    <cellStyle name="好_（四舍五入）2017年调整预算分科目表 2 2 3 2 2" xfId="7244"/>
    <cellStyle name="好_（四舍五入）2017年调整预算分科目表 2 2 7" xfId="7245"/>
    <cellStyle name="好_表5：天心区2017年建设资金预算 5 3 3" xfId="7246"/>
    <cellStyle name="好_（四舍五入）2017年调整预算分科目表 2 3" xfId="7247"/>
    <cellStyle name="强调文字颜色 1 7 3 4" xfId="7248"/>
    <cellStyle name="好_（四舍五入）2017年调整预算分科目表 2 4" xfId="7249"/>
    <cellStyle name="强调文字颜色 1 7 3 5" xfId="7250"/>
    <cellStyle name="好_（四舍五入）2017年调整预算分科目表 2 6" xfId="7251"/>
    <cellStyle name="好_（四舍五入）2017年调整预算分科目表 2 6 2" xfId="7252"/>
    <cellStyle name="好_（四舍五入）2017年调整预算分科目表 2 7" xfId="7253"/>
    <cellStyle name="好_表5：天心区2017年建设资金预算 3 2 2 2" xfId="7254"/>
    <cellStyle name="好_（四舍五入）2017年调整预算分科目表 2 8" xfId="7255"/>
    <cellStyle name="好_（四舍五入）2017年调整预算分科目表 3 6" xfId="7256"/>
    <cellStyle name="强调文字颜色 6 6 3 2 2" xfId="7257"/>
    <cellStyle name="好_（四舍五入）2017年调整预算分科目表 3 7" xfId="7258"/>
    <cellStyle name="强调文字颜色 6 6 3 2 3" xfId="7259"/>
    <cellStyle name="好_（四舍五入）2017年调整预算分科目表 4 7" xfId="7260"/>
    <cellStyle name="好_（四舍五入）2017年调整预算分科目表 5 7" xfId="7261"/>
    <cellStyle name="好_（四舍五入）2017年调整预算分科目表 7 4" xfId="7262"/>
    <cellStyle name="好_（四舍五入）2017年调整预算分科目表 8 3" xfId="7263"/>
    <cellStyle name="好_（四舍五入）2017年调整预算分科目表 8 4" xfId="7264"/>
    <cellStyle name="好_（四舍五入）2017年调整预算分科目表 9 2" xfId="7265"/>
    <cellStyle name="好_（四舍五入）2017年调整预算分科目表 9 3" xfId="7266"/>
    <cellStyle name="好_（张夙）预算科用汇总表" xfId="7267"/>
    <cellStyle name="适中 3 2" xfId="7268"/>
    <cellStyle name="好_（张夙）预算科用汇总表 2" xfId="7269"/>
    <cellStyle name="适中 3 2 2" xfId="7270"/>
    <cellStyle name="输出 7 2 3 2" xfId="7271"/>
    <cellStyle name="好_（张夙）预算科用汇总表 3" xfId="7272"/>
    <cellStyle name="适中 3 2 3" xfId="7273"/>
    <cellStyle name="好_（张夙）预算科用汇总表 3 2" xfId="7274"/>
    <cellStyle name="适中 3 2 3 2" xfId="7275"/>
    <cellStyle name="好_（张夙）预算科用汇总表 3 3" xfId="7276"/>
    <cellStyle name="好_（张夙）预算科用汇总表 4" xfId="7277"/>
    <cellStyle name="适中 3 2 4" xfId="7278"/>
    <cellStyle name="好_2018预算附表1 2" xfId="7279"/>
    <cellStyle name="好_2018预算附表1 3" xfId="7280"/>
    <cellStyle name="好_2018预算附表1 3 2" xfId="7281"/>
    <cellStyle name="好_2018预算附表1 3 2 2" xfId="7282"/>
    <cellStyle name="好_2018预算附表1 3 3" xfId="7283"/>
    <cellStyle name="好_2018预算附表1 4" xfId="7284"/>
    <cellStyle name="好_2018资本经营预算表(天心区）" xfId="7285"/>
    <cellStyle name="好_2018资本经营预算表(天心区） 2 2 2 2 3" xfId="7286"/>
    <cellStyle name="好_2018资本经营预算表(天心区） 2 2 2 3" xfId="7287"/>
    <cellStyle name="好_2018资本经营预算表(天心区） 2 2 3" xfId="7288"/>
    <cellStyle name="好_2018资本经营预算表(天心区） 2 2 3 2" xfId="7289"/>
    <cellStyle name="好_2018资本经营预算表(天心区） 2 2 3 3" xfId="7290"/>
    <cellStyle name="好_2018资本经营预算表(天心区） 2 2 4" xfId="7291"/>
    <cellStyle name="好_2018资本经营预算表(天心区） 2 3 2" xfId="7292"/>
    <cellStyle name="好_2018资本经营预算表(天心区） 2 3 3" xfId="7293"/>
    <cellStyle name="好_2018资本经营预算表(天心区） 2 4" xfId="7294"/>
    <cellStyle name="好_2018资本经营预算表(天心区） 2 5" xfId="7295"/>
    <cellStyle name="好_2018资本经营预算表(天心区） 3 2" xfId="7296"/>
    <cellStyle name="好_2018资本经营预算表(天心区） 3 3" xfId="7297"/>
    <cellStyle name="好_2018资本经营预算表(天心区） 4 2 2 2" xfId="7298"/>
    <cellStyle name="好_2018资本经营预算表(天心区） 4 2 2 2 2" xfId="7299"/>
    <cellStyle name="好_2018资本经营预算表(天心区） 4 2 2 2 3" xfId="7300"/>
    <cellStyle name="好_2018资本经营预算表(天心区） 4 2 2 3" xfId="7301"/>
    <cellStyle name="好_2018资本经营预算表(天心区） 4 3 2 2" xfId="7302"/>
    <cellStyle name="好_2018资本经营预算表(天心区） 4 3 2 3" xfId="7303"/>
    <cellStyle name="好_2018资本经营预算表(天心区） 4 4 3" xfId="7304"/>
    <cellStyle name="好_2018资本经营预算表(天心区） 4 6" xfId="7305"/>
    <cellStyle name="好_2018资本经营预算表(天心区）_2018预算附表1" xfId="7306"/>
    <cellStyle name="好_2018资本经营预算表(天心区）_2018预算附表1 2" xfId="7307"/>
    <cellStyle name="好_2018资本经营预算表(天心区）_2018预算附表1 2 2" xfId="7308"/>
    <cellStyle name="好_2018资本经营预算表(天心区）_2018预算附表1 2 2 2" xfId="7309"/>
    <cellStyle name="好_2018资本经营预算表(天心区）_2018预算附表1 2 2 2 2" xfId="7310"/>
    <cellStyle name="好_2018资本经营预算表(天心区）_2018预算附表1 2 2 3" xfId="7311"/>
    <cellStyle name="警告文本 8 3 2 2" xfId="7312"/>
    <cellStyle name="好_2018资本经营预算表(天心区）_2018预算附表1 2 2 3 2" xfId="7313"/>
    <cellStyle name="好_2018资本经营预算表(天心区）_2018预算附表1 2 2 4" xfId="7314"/>
    <cellStyle name="好_2018资本经营预算表(天心区）_2018预算附表1 2 2 5" xfId="7315"/>
    <cellStyle name="好_2018资本经营预算表(天心区）_2018预算附表1 2 3" xfId="7316"/>
    <cellStyle name="好_2018资本经营预算表(天心区）_2018预算附表1 2 3 2" xfId="7317"/>
    <cellStyle name="好_2018资本经营预算表(天心区）_2018预算附表1 2 3 3" xfId="7318"/>
    <cellStyle name="好_2018资本经营预算表(天心区）_2018预算附表1 2 4" xfId="7319"/>
    <cellStyle name="好_2018资本经营预算表(天心区）_2018预算附表1 2 5" xfId="7320"/>
    <cellStyle name="好_2018资本经营预算表(天心区）_2018预算附表1 3" xfId="7321"/>
    <cellStyle name="好_2018资本经营预算表(天心区）_2018预算附表1 3 2 2" xfId="7322"/>
    <cellStyle name="强调文字颜色 4 5" xfId="7323"/>
    <cellStyle name="好_2018资本经营预算表(天心区）_2018预算附表1 3 2 2 2" xfId="7324"/>
    <cellStyle name="强调文字颜色 4 5 2" xfId="7325"/>
    <cellStyle name="好_2018资本经营预算表(天心区）_2018预算附表1 3 2 3" xfId="7326"/>
    <cellStyle name="强调文字颜色 4 6" xfId="7327"/>
    <cellStyle name="好_2018资本经营预算表(天心区）_2018预算附表1 3 2 4" xfId="7328"/>
    <cellStyle name="强调文字颜色 4 7" xfId="7329"/>
    <cellStyle name="好_2018资本经营预算表(天心区）_2018预算附表1 3 3" xfId="7330"/>
    <cellStyle name="好_2018资本经营预算表(天心区）_2018预算附表1 3 3 2" xfId="7331"/>
    <cellStyle name="强调文字颜色 5 5" xfId="7332"/>
    <cellStyle name="好_2018资本经营预算表(天心区）_2018预算附表1 3 3 3" xfId="7333"/>
    <cellStyle name="强调文字颜色 5 6" xfId="7334"/>
    <cellStyle name="好_2018资本经营预算表(天心区）_2018预算附表1 3 4" xfId="7335"/>
    <cellStyle name="好_2018资本经营预算表(天心区）_2018预算附表1 3 5" xfId="7336"/>
    <cellStyle name="好_2018资本经营预算表(天心区）_2018预算附表1 4" xfId="7337"/>
    <cellStyle name="好_2018资本经营预算表(天心区）_2018预算附表1 4 2 2 2" xfId="7338"/>
    <cellStyle name="强调文字颜色 5 10 2" xfId="7339"/>
    <cellStyle name="好_2018资本经营预算表(天心区）_2018预算附表1 4 2 2 2 2" xfId="7340"/>
    <cellStyle name="计算 4 6 2" xfId="7341"/>
    <cellStyle name="好_2018资本经营预算表(天心区）_2018预算附表1 4 2 3" xfId="7342"/>
    <cellStyle name="强调文字颜色 5 11" xfId="7343"/>
    <cellStyle name="好_2018资本经营预算表(天心区）_2018预算附表1 4 2 3 2" xfId="7344"/>
    <cellStyle name="好_2018资本经营预算表(天心区）_2018预算附表1 4 2 4" xfId="7345"/>
    <cellStyle name="好_2018资本经营预算表(天心区）_2018预算附表1 4 2 5" xfId="7346"/>
    <cellStyle name="好_2018资本经营预算表(天心区）_2018预算附表1 4 3 2" xfId="7347"/>
    <cellStyle name="好_2018资本经营预算表(天心区）_2018预算附表1 4 3 2 2" xfId="7348"/>
    <cellStyle name="警告文本 3" xfId="7349"/>
    <cellStyle name="好_2018资本经营预算表(天心区）_2018预算附表1 4 3 3" xfId="7350"/>
    <cellStyle name="好_2018资本经营预算表(天心区）_2018预算附表1 4 3 4" xfId="7351"/>
    <cellStyle name="好_2018资本经营预算表(天心区）_2018预算附表1 4 4" xfId="7352"/>
    <cellStyle name="好_2018资本经营预算表(天心区）_2018预算附表1 4 4 2" xfId="7353"/>
    <cellStyle name="好_2018资本经营预算表(天心区）_2018预算附表1 4 4 3" xfId="7354"/>
    <cellStyle name="好_表5：天心区2017年建设资金预算 10 2" xfId="7355"/>
    <cellStyle name="好_2018资本经营预算表(天心区）_2018预算附表1 4 5" xfId="7356"/>
    <cellStyle name="好_2018资本经营预算表(天心区）_2018预算附表1 6" xfId="7357"/>
    <cellStyle name="好_表5：天心区2017年建设资金预算 10" xfId="7358"/>
    <cellStyle name="计算 4 8" xfId="7359"/>
    <cellStyle name="好_表5：天心区2017年建设资金预算 11" xfId="7360"/>
    <cellStyle name="好_表5：天心区2017年建设资金预算 2 2 2 2" xfId="7361"/>
    <cellStyle name="解释性文本 7 2 3" xfId="7362"/>
    <cellStyle name="好_表5：天心区2017年建设资金预算 2 2 3" xfId="7363"/>
    <cellStyle name="好_表5：天心区2017年建设资金预算 2 2 4" xfId="7364"/>
    <cellStyle name="好_表5：天心区2017年建设资金预算 2 3 2 2" xfId="7365"/>
    <cellStyle name="解释性文本 8 2 3" xfId="7366"/>
    <cellStyle name="警告文本 7 2" xfId="7367"/>
    <cellStyle name="好_表5：天心区2017年建设资金预算 2 3 3" xfId="7368"/>
    <cellStyle name="警告文本 8" xfId="7369"/>
    <cellStyle name="好_表5：天心区2017年建设资金预算 2 4" xfId="7370"/>
    <cellStyle name="好_表5：天心区2017年建设资金预算 2 5" xfId="7371"/>
    <cellStyle name="好_表5：天心区2017年建设资金预算 2 6" xfId="7372"/>
    <cellStyle name="链接单元格 4 2 2" xfId="7373"/>
    <cellStyle name="好_表5：天心区2017年建设资金预算 2 7" xfId="7374"/>
    <cellStyle name="链接单元格 4 2 3" xfId="7375"/>
    <cellStyle name="好_表5：天心区2017年建设资金预算 3 2 3" xfId="7376"/>
    <cellStyle name="好_表5：天心区2017年建设资金预算 3 2 4" xfId="7377"/>
    <cellStyle name="好_表5：天心区2017年建设资金预算 3 3 3" xfId="7378"/>
    <cellStyle name="好_表5：天心区2017年建设资金预算 3 3 4" xfId="7379"/>
    <cellStyle name="好_表5：天心区2017年建设资金预算 3 4" xfId="7380"/>
    <cellStyle name="好_表5：天心区2017年建设资金预算 3 6" xfId="7381"/>
    <cellStyle name="链接单元格 4 3 2" xfId="7382"/>
    <cellStyle name="好_表5：天心区2017年建设资金预算 4 2 2 2" xfId="7383"/>
    <cellStyle name="好_表5：天心区2017年建设资金预算 4 3 3" xfId="7384"/>
    <cellStyle name="好_表5：天心区2017年建设资金预算 4 4 2" xfId="7385"/>
    <cellStyle name="好_表5：天心区2017年建设资金预算 4 4 3" xfId="7386"/>
    <cellStyle name="好_表5：天心区2017年建设资金预算 4 5 2" xfId="7387"/>
    <cellStyle name="好_表5：天心区2017年建设资金预算 4 6" xfId="7388"/>
    <cellStyle name="链接单元格 4 4 2" xfId="7389"/>
    <cellStyle name="好_表5：天心区2017年建设资金预算 4 7" xfId="7390"/>
    <cellStyle name="计算 8 2 2 2" xfId="7391"/>
    <cellStyle name="链接单元格 4 4 3" xfId="7392"/>
    <cellStyle name="好_表5：天心区2017年建设资金预算 5 2 3" xfId="7393"/>
    <cellStyle name="好_表5：天心区2017年建设资金预算 5 3 4" xfId="7394"/>
    <cellStyle name="强调文字颜色 4 4 4 2" xfId="7395"/>
    <cellStyle name="好_表5：天心区2017年建设资金预算 5 7" xfId="7396"/>
    <cellStyle name="计算 8 2 3 2" xfId="7397"/>
    <cellStyle name="好_表5：天心区2017年建设资金预算 6 7" xfId="7398"/>
    <cellStyle name="好_部门经济分类" xfId="7399"/>
    <cellStyle name="好_部门经济分类 2" xfId="7400"/>
    <cellStyle name="好_部门经济分类 3" xfId="7401"/>
    <cellStyle name="适中 4 2" xfId="7402"/>
    <cellStyle name="好_部门经济分类 3 2" xfId="7403"/>
    <cellStyle name="适中 4 2 2" xfId="7404"/>
    <cellStyle name="好_部门经济分类 3 2 2" xfId="7405"/>
    <cellStyle name="适中 4 2 2 2" xfId="7406"/>
    <cellStyle name="输出 7 3 3 2" xfId="7407"/>
    <cellStyle name="适中 4 2 3" xfId="7408"/>
    <cellStyle name="好_部门经济分类 3 3" xfId="7409"/>
    <cellStyle name="适中 4 3" xfId="7410"/>
    <cellStyle name="好_部门经济分类 4" xfId="7411"/>
    <cellStyle name="好_社保基金" xfId="7412"/>
    <cellStyle name="解释性文本 10 2" xfId="7413"/>
    <cellStyle name="强调文字颜色 4 5 8" xfId="7414"/>
    <cellStyle name="着色 3 3" xfId="7415"/>
    <cellStyle name="好_社保基金 2" xfId="7416"/>
    <cellStyle name="好_预算科用汇总表（1123） 2 2" xfId="7417"/>
    <cellStyle name="好_预算科用汇总表（基本支出1123） 2" xfId="7418"/>
    <cellStyle name="强调文字颜色 5 7 2 4" xfId="7419"/>
    <cellStyle name="好_预算科用汇总表（基本支出1123） 2 2" xfId="7420"/>
    <cellStyle name="好_预算科用汇总表（基本支出1123） 3" xfId="7421"/>
    <cellStyle name="汇总 4 2 2 2" xfId="7422"/>
    <cellStyle name="强调文字颜色 5 7 2 5" xfId="7423"/>
    <cellStyle name="好_预算科用汇总表（基本支出1123） 3 2" xfId="7424"/>
    <cellStyle name="好_预算科用汇总表（基本支出1123） 3 2 2" xfId="7425"/>
    <cellStyle name="强调文字颜色 4 4 4 3" xfId="7426"/>
    <cellStyle name="好_预算科用汇总表（基本支出1123） 3 3" xfId="7427"/>
    <cellStyle name="好_预算科用汇总表（基本支出1123） 4" xfId="7428"/>
    <cellStyle name="汇总 10 2" xfId="7429"/>
    <cellStyle name="汇总 11" xfId="7430"/>
    <cellStyle name="汇总 2 2 2 2" xfId="7431"/>
    <cellStyle name="汇总 8" xfId="7432"/>
    <cellStyle name="强调文字颜色 3 7 2 5" xfId="7433"/>
    <cellStyle name="汇总 2 3 2 2" xfId="7434"/>
    <cellStyle name="计算 4 2 2 3" xfId="7435"/>
    <cellStyle name="强调文字颜色 3 8 2 5" xfId="7436"/>
    <cellStyle name="汇总 3 3 3" xfId="7437"/>
    <cellStyle name="汇总 4 2 2" xfId="7438"/>
    <cellStyle name="汇总 4 2 3" xfId="7439"/>
    <cellStyle name="汇总 4 3 2" xfId="7440"/>
    <cellStyle name="汇总 4 3 2 2" xfId="7441"/>
    <cellStyle name="计算 6 2 2 3" xfId="7442"/>
    <cellStyle name="强调文字颜色 5 8 2 5" xfId="7443"/>
    <cellStyle name="汇总 4 3 3" xfId="7444"/>
    <cellStyle name="汇总 5 2 2" xfId="7445"/>
    <cellStyle name="汇总 5 2 2 2" xfId="7446"/>
    <cellStyle name="强调文字颜色 6 7 2 5" xfId="7447"/>
    <cellStyle name="汇总 5 2 3" xfId="7448"/>
    <cellStyle name="汇总 5 2 4" xfId="7449"/>
    <cellStyle name="汇总 5 3 2" xfId="7450"/>
    <cellStyle name="汇总 5 3 2 2" xfId="7451"/>
    <cellStyle name="计算 7 2 2 3" xfId="7452"/>
    <cellStyle name="强调文字颜色 6 8 2 5" xfId="7453"/>
    <cellStyle name="汇总 5 3 3" xfId="7454"/>
    <cellStyle name="汇总 5 3 4" xfId="7455"/>
    <cellStyle name="汇总 5 7" xfId="7456"/>
    <cellStyle name="汇总 6 2 2" xfId="7457"/>
    <cellStyle name="警告文本 3 6" xfId="7458"/>
    <cellStyle name="汇总 6 2 2 2" xfId="7459"/>
    <cellStyle name="汇总 6 2 3" xfId="7460"/>
    <cellStyle name="汇总 6 2 4" xfId="7461"/>
    <cellStyle name="汇总 6 3" xfId="7462"/>
    <cellStyle name="强调文字颜色 1 3 2 2 2" xfId="7463"/>
    <cellStyle name="汇总 6 3 2" xfId="7464"/>
    <cellStyle name="警告文本 4 6" xfId="7465"/>
    <cellStyle name="汇总 6 3 2 2" xfId="7466"/>
    <cellStyle name="计算 8 2 2 3" xfId="7467"/>
    <cellStyle name="汇总 6 3 3" xfId="7468"/>
    <cellStyle name="警告文本 4 7" xfId="7469"/>
    <cellStyle name="汇总 6 3 4" xfId="7470"/>
    <cellStyle name="汇总 7 2" xfId="7471"/>
    <cellStyle name="汇总 7 2 2" xfId="7472"/>
    <cellStyle name="汇总 7 2 2 2" xfId="7473"/>
    <cellStyle name="汇总 7 2 4" xfId="7474"/>
    <cellStyle name="汇总 7 3" xfId="7475"/>
    <cellStyle name="强调文字颜色 1 3 2 3 2" xfId="7476"/>
    <cellStyle name="汇总 7 3 2" xfId="7477"/>
    <cellStyle name="汇总 7 3 3" xfId="7478"/>
    <cellStyle name="汇总 7 3 4" xfId="7479"/>
    <cellStyle name="汇总 7 4 2" xfId="7480"/>
    <cellStyle name="汇总 7 4 3" xfId="7481"/>
    <cellStyle name="汇总 7 6" xfId="7482"/>
    <cellStyle name="汇总 7 7" xfId="7483"/>
    <cellStyle name="汇总 8 2" xfId="7484"/>
    <cellStyle name="汇总 8 2 2" xfId="7485"/>
    <cellStyle name="汇总 8 2 2 2" xfId="7486"/>
    <cellStyle name="汇总 8 2 4" xfId="7487"/>
    <cellStyle name="汇总 8 3" xfId="7488"/>
    <cellStyle name="汇总 8 3 2" xfId="7489"/>
    <cellStyle name="汇总 8 3 2 2" xfId="7490"/>
    <cellStyle name="汇总 8 4 2" xfId="7491"/>
    <cellStyle name="汇总 8 5 2" xfId="7492"/>
    <cellStyle name="汇总 8 6" xfId="7493"/>
    <cellStyle name="汇总 8 7" xfId="7494"/>
    <cellStyle name="汇总 9 2" xfId="7495"/>
    <cellStyle name="汇总 9 2 2" xfId="7496"/>
    <cellStyle name="汇总 9 3" xfId="7497"/>
    <cellStyle name="计算 2 2" xfId="7498"/>
    <cellStyle name="计算 2 2 2" xfId="7499"/>
    <cellStyle name="计算 2 3" xfId="7500"/>
    <cellStyle name="计算 2 3 2" xfId="7501"/>
    <cellStyle name="计算 2 3 2 2" xfId="7502"/>
    <cellStyle name="计算 2 3 3" xfId="7503"/>
    <cellStyle name="计算 3 2 2 2" xfId="7504"/>
    <cellStyle name="强调文字颜色 2 8 2 4" xfId="7505"/>
    <cellStyle name="计算 3 2 2 3" xfId="7506"/>
    <cellStyle name="强调文字颜色 2 8 2 5" xfId="7507"/>
    <cellStyle name="计算 3 2 3 2" xfId="7508"/>
    <cellStyle name="强调文字颜色 2 8 3 4" xfId="7509"/>
    <cellStyle name="计算 3 4 3" xfId="7510"/>
    <cellStyle name="强调文字颜色 2 7" xfId="7511"/>
    <cellStyle name="计算 3 7" xfId="7512"/>
    <cellStyle name="警告文本 8 4 3" xfId="7513"/>
    <cellStyle name="计算 4 2 2 2" xfId="7514"/>
    <cellStyle name="强调文字颜色 3 8 2 4" xfId="7515"/>
    <cellStyle name="计算 4 2 3" xfId="7516"/>
    <cellStyle name="计算 4 2 3 2" xfId="7517"/>
    <cellStyle name="强调文字颜色 3 8 3 4" xfId="7518"/>
    <cellStyle name="计算 4 2 4" xfId="7519"/>
    <cellStyle name="计算 4 2 5" xfId="7520"/>
    <cellStyle name="计算 4 3 3 2" xfId="7521"/>
    <cellStyle name="计算 4 3 4" xfId="7522"/>
    <cellStyle name="计算 4 3 5" xfId="7523"/>
    <cellStyle name="计算 4 5 3" xfId="7524"/>
    <cellStyle name="计算 4 7" xfId="7525"/>
    <cellStyle name="计算 5 2 3" xfId="7526"/>
    <cellStyle name="计算 5 2 4" xfId="7527"/>
    <cellStyle name="计算 5 5 3" xfId="7528"/>
    <cellStyle name="强调文字颜色 5 8 2 3 2" xfId="7529"/>
    <cellStyle name="计算 5 6 2" xfId="7530"/>
    <cellStyle name="计算 5 7" xfId="7531"/>
    <cellStyle name="计算 5 8" xfId="7532"/>
    <cellStyle name="计算 6 2 2 2" xfId="7533"/>
    <cellStyle name="强调文字颜色 5 8 2 4" xfId="7534"/>
    <cellStyle name="计算 6 2 3" xfId="7535"/>
    <cellStyle name="计算 6 2 3 2" xfId="7536"/>
    <cellStyle name="强调文字颜色 5 8 3 4" xfId="7537"/>
    <cellStyle name="计算 6 2 4" xfId="7538"/>
    <cellStyle name="计算 6 6 2" xfId="7539"/>
    <cellStyle name="计算 6 7" xfId="7540"/>
    <cellStyle name="计算 7 2 2 2" xfId="7541"/>
    <cellStyle name="强调文字颜色 6 8 2 4" xfId="7542"/>
    <cellStyle name="计算 7 2 3 2" xfId="7543"/>
    <cellStyle name="强调文字颜色 6 8 3 4" xfId="7544"/>
    <cellStyle name="计算 7 2 4" xfId="7545"/>
    <cellStyle name="计算 7 2 5" xfId="7546"/>
    <cellStyle name="计算 7 3 5" xfId="7547"/>
    <cellStyle name="计算 7 5 3" xfId="7548"/>
    <cellStyle name="计算 7 6 2" xfId="7549"/>
    <cellStyle name="计算 7 7" xfId="7550"/>
    <cellStyle name="计算 8 2 4" xfId="7551"/>
    <cellStyle name="计算 8 2 5" xfId="7552"/>
    <cellStyle name="着色 6 4" xfId="7553"/>
    <cellStyle name="计算 8 3 2 3" xfId="7554"/>
    <cellStyle name="计算 8 3 3 2" xfId="7555"/>
    <cellStyle name="计算 8 3 5" xfId="7556"/>
    <cellStyle name="计算 8 5 3" xfId="7557"/>
    <cellStyle name="计算 8 6 2" xfId="7558"/>
    <cellStyle name="计算 8 7" xfId="7559"/>
    <cellStyle name="计算 8 8" xfId="7560"/>
    <cellStyle name="输出 8 8" xfId="7561"/>
    <cellStyle name="计算 9 2 2" xfId="7562"/>
    <cellStyle name="计算 9 4" xfId="7563"/>
    <cellStyle name="强调文字颜色 6 7 2 2 3" xfId="7564"/>
    <cellStyle name="计算 9 5" xfId="7565"/>
    <cellStyle name="检查单元格 10" xfId="7566"/>
    <cellStyle name="适中 9 4" xfId="7567"/>
    <cellStyle name="检查单元格 10 2" xfId="7568"/>
    <cellStyle name="检查单元格 11" xfId="7569"/>
    <cellStyle name="检查单元格 2 3" xfId="7570"/>
    <cellStyle name="检查单元格 2 4" xfId="7571"/>
    <cellStyle name="检查单元格 3" xfId="7572"/>
    <cellStyle name="强调文字颜色 5 3 2 3 2" xfId="7573"/>
    <cellStyle name="检查单元格 3 3" xfId="7574"/>
    <cellStyle name="检查单元格 3 4" xfId="7575"/>
    <cellStyle name="检查单元格 3 5" xfId="7576"/>
    <cellStyle name="检查单元格 3 6" xfId="7577"/>
    <cellStyle name="检查单元格 3 7" xfId="7578"/>
    <cellStyle name="检查单元格 4 2" xfId="7579"/>
    <cellStyle name="检查单元格 4 3" xfId="7580"/>
    <cellStyle name="检查单元格 4 4" xfId="7581"/>
    <cellStyle name="检查单元格 4 5" xfId="7582"/>
    <cellStyle name="检查单元格 4 7" xfId="7583"/>
    <cellStyle name="检查单元格 4 8" xfId="7584"/>
    <cellStyle name="检查单元格 5" xfId="7585"/>
    <cellStyle name="检查单元格 5 2 2 2" xfId="7586"/>
    <cellStyle name="检查单元格 5 2 2 3" xfId="7587"/>
    <cellStyle name="检查单元格 5 2 3 2" xfId="7588"/>
    <cellStyle name="检查单元格 5 2 5" xfId="7589"/>
    <cellStyle name="解释性文本 4 3 3" xfId="7590"/>
    <cellStyle name="检查单元格 5 3 2" xfId="7591"/>
    <cellStyle name="检查单元格 5 3 2 2" xfId="7592"/>
    <cellStyle name="检查单元格 5 3 2 3" xfId="7593"/>
    <cellStyle name="检查单元格 5 3 3 2" xfId="7594"/>
    <cellStyle name="检查单元格 5 3 5" xfId="7595"/>
    <cellStyle name="解释性文本 4 4 3" xfId="7596"/>
    <cellStyle name="检查单元格 5 4" xfId="7597"/>
    <cellStyle name="检查单元格 5 4 2" xfId="7598"/>
    <cellStyle name="检查单元格 5 5" xfId="7599"/>
    <cellStyle name="检查单元格 5 5 2" xfId="7600"/>
    <cellStyle name="强调文字颜色 3 6 2 2 3" xfId="7601"/>
    <cellStyle name="检查单元格 5 6 2" xfId="7602"/>
    <cellStyle name="检查单元格 5 7" xfId="7603"/>
    <cellStyle name="检查单元格 5 8" xfId="7604"/>
    <cellStyle name="检查单元格 6" xfId="7605"/>
    <cellStyle name="检查单元格 6 2 5" xfId="7606"/>
    <cellStyle name="解释性文本 5 3 3" xfId="7607"/>
    <cellStyle name="检查单元格 6 3 2" xfId="7608"/>
    <cellStyle name="检查单元格 6 3 2 2" xfId="7609"/>
    <cellStyle name="检查单元格 6 3 3 2" xfId="7610"/>
    <cellStyle name="检查单元格 6 3 5" xfId="7611"/>
    <cellStyle name="解释性文本 5 4 3" xfId="7612"/>
    <cellStyle name="检查单元格 6 4 2" xfId="7613"/>
    <cellStyle name="检查单元格 6 6 2" xfId="7614"/>
    <cellStyle name="检查单元格 6 7" xfId="7615"/>
    <cellStyle name="检查单元格 6 8" xfId="7616"/>
    <cellStyle name="检查单元格 7" xfId="7617"/>
    <cellStyle name="检查单元格 7 2 2" xfId="7618"/>
    <cellStyle name="检查单元格 7 2 2 2" xfId="7619"/>
    <cellStyle name="强调文字颜色 2 8 4 3" xfId="7620"/>
    <cellStyle name="检查单元格 7 2 3 2" xfId="7621"/>
    <cellStyle name="强调文字颜色 2 8 5 3" xfId="7622"/>
    <cellStyle name="检查单元格 7 2 5" xfId="7623"/>
    <cellStyle name="解释性文本 6 3 3" xfId="7624"/>
    <cellStyle name="强调文字颜色 6 5 2 2 3" xfId="7625"/>
    <cellStyle name="检查单元格 7 3" xfId="7626"/>
    <cellStyle name="检查单元格 7 3 3 2" xfId="7627"/>
    <cellStyle name="检查单元格 7 3 5" xfId="7628"/>
    <cellStyle name="解释性文本 6 4 3" xfId="7629"/>
    <cellStyle name="检查单元格 7 4" xfId="7630"/>
    <cellStyle name="检查单元格 7 4 2" xfId="7631"/>
    <cellStyle name="检查单元格 7 5 2" xfId="7632"/>
    <cellStyle name="检查单元格 7 6 2" xfId="7633"/>
    <cellStyle name="检查单元格 7 7" xfId="7634"/>
    <cellStyle name="检查单元格 8 2 2 2" xfId="7635"/>
    <cellStyle name="强调文字颜色 3 8 4 3" xfId="7636"/>
    <cellStyle name="检查单元格 8 2 2 3" xfId="7637"/>
    <cellStyle name="检查单元格 8 2 3" xfId="7638"/>
    <cellStyle name="检查单元格 8 2 3 2" xfId="7639"/>
    <cellStyle name="强调文字颜色 3 8 5 3" xfId="7640"/>
    <cellStyle name="检查单元格 8 2 4" xfId="7641"/>
    <cellStyle name="解释性文本 7 3 2" xfId="7642"/>
    <cellStyle name="强调文字颜色 6 5 3 2 2" xfId="7643"/>
    <cellStyle name="检查单元格 8 2 5" xfId="7644"/>
    <cellStyle name="解释性文本 7 3 3" xfId="7645"/>
    <cellStyle name="强调文字颜色 6 5 3 2 3" xfId="7646"/>
    <cellStyle name="输入 2" xfId="7647"/>
    <cellStyle name="检查单元格 8 3 2" xfId="7648"/>
    <cellStyle name="输入 2 2" xfId="7649"/>
    <cellStyle name="检查单元格 8 3 2 2" xfId="7650"/>
    <cellStyle name="输入 2 3" xfId="7651"/>
    <cellStyle name="检查单元格 8 3 2 3" xfId="7652"/>
    <cellStyle name="输入 3" xfId="7653"/>
    <cellStyle name="检查单元格 8 3 3" xfId="7654"/>
    <cellStyle name="输入 3 2" xfId="7655"/>
    <cellStyle name="检查单元格 8 3 3 2" xfId="7656"/>
    <cellStyle name="输入 4" xfId="7657"/>
    <cellStyle name="检查单元格 8 3 4" xfId="7658"/>
    <cellStyle name="解释性文本 7 4 2" xfId="7659"/>
    <cellStyle name="强调文字颜色 6 5 3 3 2" xfId="7660"/>
    <cellStyle name="输入 5" xfId="7661"/>
    <cellStyle name="检查单元格 8 3 5" xfId="7662"/>
    <cellStyle name="解释性文本 7 4 3" xfId="7663"/>
    <cellStyle name="检查单元格 8 4" xfId="7664"/>
    <cellStyle name="检查单元格 8 4 2" xfId="7665"/>
    <cellStyle name="检查单元格 8 4 3" xfId="7666"/>
    <cellStyle name="检查单元格 8 6 2" xfId="7667"/>
    <cellStyle name="检查单元格 9 2 2" xfId="7668"/>
    <cellStyle name="检查单元格 9 2 3" xfId="7669"/>
    <cellStyle name="检查单元格 9 3" xfId="7670"/>
    <cellStyle name="检查单元格 9 3 2" xfId="7671"/>
    <cellStyle name="检查单元格 9 4" xfId="7672"/>
    <cellStyle name="解释性文本 11" xfId="7673"/>
    <cellStyle name="解释性文本 2 3" xfId="7674"/>
    <cellStyle name="链接单元格 3 2 2 2" xfId="7675"/>
    <cellStyle name="强调文字颜色 5 8 6" xfId="7676"/>
    <cellStyle name="解释性文本 2 4" xfId="7677"/>
    <cellStyle name="强调文字颜色 5 8 7" xfId="7678"/>
    <cellStyle name="解释性文本 3 4" xfId="7679"/>
    <cellStyle name="解释性文本 3 5" xfId="7680"/>
    <cellStyle name="解释性文本 3 6" xfId="7681"/>
    <cellStyle name="解释性文本 4 3 2 2" xfId="7682"/>
    <cellStyle name="解释性文本 4 4" xfId="7683"/>
    <cellStyle name="解释性文本 4 5" xfId="7684"/>
    <cellStyle name="解释性文本 4 5 2" xfId="7685"/>
    <cellStyle name="解释性文本 4 6" xfId="7686"/>
    <cellStyle name="解释性文本 4 7" xfId="7687"/>
    <cellStyle name="解释性文本 5 5" xfId="7688"/>
    <cellStyle name="解释性文本 5 5 2" xfId="7689"/>
    <cellStyle name="解释性文本 5 7" xfId="7690"/>
    <cellStyle name="解释性文本 6 3" xfId="7691"/>
    <cellStyle name="强调文字颜色 6 5 2 2" xfId="7692"/>
    <cellStyle name="解释性文本 6 3 2 2" xfId="7693"/>
    <cellStyle name="解释性文本 6 4" xfId="7694"/>
    <cellStyle name="强调文字颜色 6 5 2 3" xfId="7695"/>
    <cellStyle name="解释性文本 6 5" xfId="7696"/>
    <cellStyle name="强调文字颜色 6 5 2 4" xfId="7697"/>
    <cellStyle name="解释性文本 6 5 2" xfId="7698"/>
    <cellStyle name="解释性文本 6 7" xfId="7699"/>
    <cellStyle name="解释性文本 7 2" xfId="7700"/>
    <cellStyle name="解释性文本 7 2 2" xfId="7701"/>
    <cellStyle name="解释性文本 7 3" xfId="7702"/>
    <cellStyle name="强调文字颜色 6 5 3 2" xfId="7703"/>
    <cellStyle name="解释性文本 7 3 2 2" xfId="7704"/>
    <cellStyle name="解释性文本 7 4" xfId="7705"/>
    <cellStyle name="强调文字颜色 6 5 3 3" xfId="7706"/>
    <cellStyle name="解释性文本 7 5" xfId="7707"/>
    <cellStyle name="强调文字颜色 6 5 3 4" xfId="7708"/>
    <cellStyle name="解释性文本 7 5 2" xfId="7709"/>
    <cellStyle name="解释性文本 7 7" xfId="7710"/>
    <cellStyle name="解释性文本 8 2" xfId="7711"/>
    <cellStyle name="解释性文本 8 2 2" xfId="7712"/>
    <cellStyle name="解释性文本 8 3" xfId="7713"/>
    <cellStyle name="强调文字颜色 6 5 4 2" xfId="7714"/>
    <cellStyle name="解释性文本 8 3 2" xfId="7715"/>
    <cellStyle name="解释性文本 8 3 3" xfId="7716"/>
    <cellStyle name="警告文本 8 2" xfId="7717"/>
    <cellStyle name="解释性文本 8 4" xfId="7718"/>
    <cellStyle name="强调文字颜色 6 5 4 3" xfId="7719"/>
    <cellStyle name="解释性文本 8 4 2" xfId="7720"/>
    <cellStyle name="解释性文本 8 5" xfId="7721"/>
    <cellStyle name="解释性文本 8 5 2" xfId="7722"/>
    <cellStyle name="解释性文本 8 6" xfId="7723"/>
    <cellStyle name="解释性文本 9" xfId="7724"/>
    <cellStyle name="解释性文本 9 2 2" xfId="7725"/>
    <cellStyle name="解释性文本 9 3" xfId="7726"/>
    <cellStyle name="强调文字颜色 6 5 5 2" xfId="7727"/>
    <cellStyle name="解释性文本 9 4" xfId="7728"/>
    <cellStyle name="强调文字颜色 6 5 5 3" xfId="7729"/>
    <cellStyle name="输入 8 2 4" xfId="7730"/>
    <cellStyle name="警告文本 10 2" xfId="7731"/>
    <cellStyle name="警告文本 2" xfId="7732"/>
    <cellStyle name="警告文本 2 2" xfId="7733"/>
    <cellStyle name="警告文本 2 2 2" xfId="7734"/>
    <cellStyle name="警告文本 2 2 2 2" xfId="7735"/>
    <cellStyle name="警告文本 2 2 3" xfId="7736"/>
    <cellStyle name="警告文本 2 3" xfId="7737"/>
    <cellStyle name="警告文本 2 3 2" xfId="7738"/>
    <cellStyle name="警告文本 2 3 2 2" xfId="7739"/>
    <cellStyle name="警告文本 2 3 3" xfId="7740"/>
    <cellStyle name="警告文本 3 2" xfId="7741"/>
    <cellStyle name="警告文本 3 2 2" xfId="7742"/>
    <cellStyle name="警告文本 3 2 2 2" xfId="7743"/>
    <cellStyle name="警告文本 3 2 3" xfId="7744"/>
    <cellStyle name="警告文本 3 2 4" xfId="7745"/>
    <cellStyle name="强调文字颜色 6 3 2" xfId="7746"/>
    <cellStyle name="警告文本 3 3" xfId="7747"/>
    <cellStyle name="警告文本 3 3 2" xfId="7748"/>
    <cellStyle name="警告文本 3 3 3" xfId="7749"/>
    <cellStyle name="警告文本 3 4" xfId="7750"/>
    <cellStyle name="警告文本 3 4 2" xfId="7751"/>
    <cellStyle name="链接单元格 3 2 4" xfId="7752"/>
    <cellStyle name="输入 4 2 3 2" xfId="7753"/>
    <cellStyle name="警告文本 3 5" xfId="7754"/>
    <cellStyle name="警告文本 4 2" xfId="7755"/>
    <cellStyle name="警告文本 4 2 2" xfId="7756"/>
    <cellStyle name="警告文本 4 2 2 2" xfId="7757"/>
    <cellStyle name="警告文本 4 2 3" xfId="7758"/>
    <cellStyle name="警告文本 4 2 4" xfId="7759"/>
    <cellStyle name="警告文本 4 3" xfId="7760"/>
    <cellStyle name="警告文本 4 3 2" xfId="7761"/>
    <cellStyle name="警告文本 4 3 2 2" xfId="7762"/>
    <cellStyle name="警告文本 4 3 3" xfId="7763"/>
    <cellStyle name="警告文本 4 3 4" xfId="7764"/>
    <cellStyle name="强调文字颜色 1 6 2 2 2" xfId="7765"/>
    <cellStyle name="警告文本 4 4" xfId="7766"/>
    <cellStyle name="警告文本 4 4 2" xfId="7767"/>
    <cellStyle name="链接单元格 4 2 4" xfId="7768"/>
    <cellStyle name="警告文本 4 4 3" xfId="7769"/>
    <cellStyle name="警告文本 4 5" xfId="7770"/>
    <cellStyle name="警告文本 4 5 2" xfId="7771"/>
    <cellStyle name="链接单元格 4 3 4" xfId="7772"/>
    <cellStyle name="警告文本 5 2" xfId="7773"/>
    <cellStyle name="着色 2 4 2" xfId="7774"/>
    <cellStyle name="警告文本 5 2 2 2" xfId="7775"/>
    <cellStyle name="警告文本 5 2 4" xfId="7776"/>
    <cellStyle name="警告文本 5 3" xfId="7777"/>
    <cellStyle name="着色 3 4" xfId="7778"/>
    <cellStyle name="警告文本 5 3 2" xfId="7779"/>
    <cellStyle name="着色 3 4 2" xfId="7780"/>
    <cellStyle name="警告文本 5 3 2 2" xfId="7781"/>
    <cellStyle name="着色 3 5" xfId="7782"/>
    <cellStyle name="警告文本 5 3 3" xfId="7783"/>
    <cellStyle name="警告文本 5 3 4" xfId="7784"/>
    <cellStyle name="强调文字颜色 1 6 3 2 2" xfId="7785"/>
    <cellStyle name="警告文本 5 4" xfId="7786"/>
    <cellStyle name="着色 4 4" xfId="7787"/>
    <cellStyle name="警告文本 5 4 2" xfId="7788"/>
    <cellStyle name="链接单元格 5 2 4" xfId="7789"/>
    <cellStyle name="着色 4 5" xfId="7790"/>
    <cellStyle name="警告文本 5 4 3" xfId="7791"/>
    <cellStyle name="警告文本 5 5" xfId="7792"/>
    <cellStyle name="着色 5 4" xfId="7793"/>
    <cellStyle name="警告文本 5 5 2" xfId="7794"/>
    <cellStyle name="链接单元格 5 3 4" xfId="7795"/>
    <cellStyle name="警告文本 6 2 2 2" xfId="7796"/>
    <cellStyle name="警告文本 6 2 3" xfId="7797"/>
    <cellStyle name="警告文本 6 2 4" xfId="7798"/>
    <cellStyle name="警告文本 6 3 2 2" xfId="7799"/>
    <cellStyle name="警告文本 6 3 4" xfId="7800"/>
    <cellStyle name="警告文本 6 4 3" xfId="7801"/>
    <cellStyle name="警告文本 7 2 2 2" xfId="7802"/>
    <cellStyle name="警告文本 7 2 3" xfId="7803"/>
    <cellStyle name="警告文本 7 3 2 2" xfId="7804"/>
    <cellStyle name="警告文本 7 3 4" xfId="7805"/>
    <cellStyle name="警告文本 7 4 3" xfId="7806"/>
    <cellStyle name="警告文本 7 5 2" xfId="7807"/>
    <cellStyle name="链接单元格 7 3 4" xfId="7808"/>
    <cellStyle name="警告文本 8 2 2 2" xfId="7809"/>
    <cellStyle name="警告文本 8 2 3" xfId="7810"/>
    <cellStyle name="警告文本 8 3 2" xfId="7811"/>
    <cellStyle name="警告文本 8 3 3" xfId="7812"/>
    <cellStyle name="警告文本 8 3 4" xfId="7813"/>
    <cellStyle name="警告文本 8 5" xfId="7814"/>
    <cellStyle name="警告文本 8 6" xfId="7815"/>
    <cellStyle name="警告文本 8 7" xfId="7816"/>
    <cellStyle name="链接单元格 2 2" xfId="7817"/>
    <cellStyle name="链接单元格 2 2 2" xfId="7818"/>
    <cellStyle name="链接单元格 2 2 2 2" xfId="7819"/>
    <cellStyle name="链接单元格 2 2 3" xfId="7820"/>
    <cellStyle name="链接单元格 2 3" xfId="7821"/>
    <cellStyle name="链接单元格 2 3 2" xfId="7822"/>
    <cellStyle name="链接单元格 2 3 2 2" xfId="7823"/>
    <cellStyle name="链接单元格 2 3 3" xfId="7824"/>
    <cellStyle name="链接单元格 2 4" xfId="7825"/>
    <cellStyle name="链接单元格 3" xfId="7826"/>
    <cellStyle name="链接单元格 3 2" xfId="7827"/>
    <cellStyle name="强调文字颜色 5 4 2 4" xfId="7828"/>
    <cellStyle name="链接单元格 3 2 2" xfId="7829"/>
    <cellStyle name="链接单元格 3 2 3" xfId="7830"/>
    <cellStyle name="链接单元格 3 3" xfId="7831"/>
    <cellStyle name="强调文字颜色 5 4 2 5" xfId="7832"/>
    <cellStyle name="链接单元格 3 3 2" xfId="7833"/>
    <cellStyle name="链接单元格 3 3 3" xfId="7834"/>
    <cellStyle name="链接单元格 3 4" xfId="7835"/>
    <cellStyle name="链接单元格 3 4 2" xfId="7836"/>
    <cellStyle name="链接单元格 3 5" xfId="7837"/>
    <cellStyle name="链接单元格 3 6" xfId="7838"/>
    <cellStyle name="链接单元格 4 2" xfId="7839"/>
    <cellStyle name="强调文字颜色 5 4 3 4" xfId="7840"/>
    <cellStyle name="链接单元格 4 2 2 2" xfId="7841"/>
    <cellStyle name="链接单元格 4 3" xfId="7842"/>
    <cellStyle name="强调文字颜色 5 4 3 5" xfId="7843"/>
    <cellStyle name="链接单元格 4 3 2 2" xfId="7844"/>
    <cellStyle name="链接单元格 4 4" xfId="7845"/>
    <cellStyle name="链接单元格 4 5" xfId="7846"/>
    <cellStyle name="链接单元格 4 7" xfId="7847"/>
    <cellStyle name="链接单元格 5 2" xfId="7848"/>
    <cellStyle name="链接单元格 5 2 3" xfId="7849"/>
    <cellStyle name="链接单元格 5 3" xfId="7850"/>
    <cellStyle name="链接单元格 5 3 2" xfId="7851"/>
    <cellStyle name="链接单元格 5 4 2" xfId="7852"/>
    <cellStyle name="链接单元格 5 6" xfId="7853"/>
    <cellStyle name="链接单元格 5 7" xfId="7854"/>
    <cellStyle name="链接单元格 6" xfId="7855"/>
    <cellStyle name="链接单元格 6 2" xfId="7856"/>
    <cellStyle name="链接单元格 6 2 2" xfId="7857"/>
    <cellStyle name="链接单元格 6 2 3" xfId="7858"/>
    <cellStyle name="链接单元格 6 4 3" xfId="7859"/>
    <cellStyle name="链接单元格 6 6" xfId="7860"/>
    <cellStyle name="链接单元格 6 7" xfId="7861"/>
    <cellStyle name="链接单元格 7" xfId="7862"/>
    <cellStyle name="链接单元格 7 2" xfId="7863"/>
    <cellStyle name="链接单元格 7 2 2" xfId="7864"/>
    <cellStyle name="链接单元格 7 2 2 2" xfId="7865"/>
    <cellStyle name="链接单元格 7 2 3" xfId="7866"/>
    <cellStyle name="链接单元格 7 4 3" xfId="7867"/>
    <cellStyle name="链接单元格 7 5 2" xfId="7868"/>
    <cellStyle name="链接单元格 7 6" xfId="7869"/>
    <cellStyle name="链接单元格 7 7" xfId="7870"/>
    <cellStyle name="链接单元格 8" xfId="7871"/>
    <cellStyle name="链接单元格 8 7" xfId="7872"/>
    <cellStyle name="链接单元格 9" xfId="7873"/>
    <cellStyle name="链接单元格 9 2 2" xfId="7874"/>
    <cellStyle name="千位分隔 2 2" xfId="7875"/>
    <cellStyle name="强调文字颜色 1 10" xfId="7876"/>
    <cellStyle name="强调文字颜色 1 6 4 3" xfId="7877"/>
    <cellStyle name="强调文字颜色 1 10 2" xfId="7878"/>
    <cellStyle name="强调文字颜色 1 3 2" xfId="7879"/>
    <cellStyle name="强调文字颜色 1 3 2 2" xfId="7880"/>
    <cellStyle name="强调文字颜色 1 3 2 3" xfId="7881"/>
    <cellStyle name="强调文字颜色 1 3 2 4" xfId="7882"/>
    <cellStyle name="强调文字颜色 1 3 2 5" xfId="7883"/>
    <cellStyle name="强调文字颜色 1 3 3" xfId="7884"/>
    <cellStyle name="强调文字颜色 1 3 4" xfId="7885"/>
    <cellStyle name="强调文字颜色 3 5 3 3 2" xfId="7886"/>
    <cellStyle name="强调文字颜色 1 3 4 2" xfId="7887"/>
    <cellStyle name="强调文字颜色 1 3 4 3" xfId="7888"/>
    <cellStyle name="强调文字颜色 1 3 5" xfId="7889"/>
    <cellStyle name="强调文字颜色 1 3 6" xfId="7890"/>
    <cellStyle name="强调文字颜色 1 3 7" xfId="7891"/>
    <cellStyle name="强调文字颜色 1 4" xfId="7892"/>
    <cellStyle name="强调文字颜色 1 4 2" xfId="7893"/>
    <cellStyle name="强调文字颜色 1 4 2 2" xfId="7894"/>
    <cellStyle name="强调文字颜色 1 4 2 2 2" xfId="7895"/>
    <cellStyle name="强调文字颜色 1 4 2 3" xfId="7896"/>
    <cellStyle name="强调文字颜色 1 4 2 3 2" xfId="7897"/>
    <cellStyle name="强调文字颜色 1 4 2 4" xfId="7898"/>
    <cellStyle name="强调文字颜色 1 4 2 5" xfId="7899"/>
    <cellStyle name="强调文字颜色 1 4 3" xfId="7900"/>
    <cellStyle name="强调文字颜色 1 4 3 2" xfId="7901"/>
    <cellStyle name="强调文字颜色 1 4 3 2 2" xfId="7902"/>
    <cellStyle name="强调文字颜色 1 4 3 3" xfId="7903"/>
    <cellStyle name="强调文字颜色 1 4 3 3 2" xfId="7904"/>
    <cellStyle name="强调文字颜色 1 4 3 4" xfId="7905"/>
    <cellStyle name="强调文字颜色 1 4 4" xfId="7906"/>
    <cellStyle name="强调文字颜色 1 4 4 2" xfId="7907"/>
    <cellStyle name="强调文字颜色 1 4 4 3" xfId="7908"/>
    <cellStyle name="强调文字颜色 1 4 5" xfId="7909"/>
    <cellStyle name="强调文字颜色 1 4 5 3" xfId="7910"/>
    <cellStyle name="强调文字颜色 1 4 6" xfId="7911"/>
    <cellStyle name="强调文字颜色 1 4 7" xfId="7912"/>
    <cellStyle name="强调文字颜色 1 4 8" xfId="7913"/>
    <cellStyle name="强调文字颜色 1 5 2 2" xfId="7914"/>
    <cellStyle name="强调文字颜色 1 5 2 2 2" xfId="7915"/>
    <cellStyle name="强调文字颜色 1 5 2 3" xfId="7916"/>
    <cellStyle name="强调文字颜色 1 5 2 3 2" xfId="7917"/>
    <cellStyle name="强调文字颜色 1 5 2 4" xfId="7918"/>
    <cellStyle name="强调文字颜色 1 5 2 5" xfId="7919"/>
    <cellStyle name="强调文字颜色 1 5 3" xfId="7920"/>
    <cellStyle name="强调文字颜色 1 5 3 2" xfId="7921"/>
    <cellStyle name="强调文字颜色 1 5 3 2 2" xfId="7922"/>
    <cellStyle name="强调文字颜色 1 5 3 3" xfId="7923"/>
    <cellStyle name="强调文字颜色 1 5 3 3 2" xfId="7924"/>
    <cellStyle name="强调文字颜色 1 5 3 4" xfId="7925"/>
    <cellStyle name="强调文字颜色 1 5 4" xfId="7926"/>
    <cellStyle name="强调文字颜色 1 5 4 2" xfId="7927"/>
    <cellStyle name="强调文字颜色 1 5 4 3" xfId="7928"/>
    <cellStyle name="强调文字颜色 1 5 5" xfId="7929"/>
    <cellStyle name="强调文字颜色 1 5 5 3" xfId="7930"/>
    <cellStyle name="强调文字颜色 1 5 6" xfId="7931"/>
    <cellStyle name="强调文字颜色 1 5 7" xfId="7932"/>
    <cellStyle name="强调文字颜色 1 5 8" xfId="7933"/>
    <cellStyle name="强调文字颜色 1 6 2 2" xfId="7934"/>
    <cellStyle name="强调文字颜色 1 6 2 3" xfId="7935"/>
    <cellStyle name="强调文字颜色 1 6 2 3 2" xfId="7936"/>
    <cellStyle name="强调文字颜色 1 6 2 4" xfId="7937"/>
    <cellStyle name="强调文字颜色 1 6 2 5" xfId="7938"/>
    <cellStyle name="强调文字颜色 1 6 3" xfId="7939"/>
    <cellStyle name="强调文字颜色 1 6 3 2" xfId="7940"/>
    <cellStyle name="强调文字颜色 1 6 3 3" xfId="7941"/>
    <cellStyle name="强调文字颜色 1 6 3 3 2" xfId="7942"/>
    <cellStyle name="强调文字颜色 1 6 3 4" xfId="7943"/>
    <cellStyle name="强调文字颜色 1 6 3 5" xfId="7944"/>
    <cellStyle name="强调文字颜色 1 6 4 2" xfId="7945"/>
    <cellStyle name="强调文字颜色 1 6 6" xfId="7946"/>
    <cellStyle name="强调文字颜色 1 6 7" xfId="7947"/>
    <cellStyle name="强调文字颜色 1 6 8" xfId="7948"/>
    <cellStyle name="强调文字颜色 1 7 2 3 2" xfId="7949"/>
    <cellStyle name="强调文字颜色 1 7 2 4" xfId="7950"/>
    <cellStyle name="强调文字颜色 1 7 2 5" xfId="7951"/>
    <cellStyle name="强调文字颜色 1 7 6" xfId="7952"/>
    <cellStyle name="强调文字颜色 1 7 7" xfId="7953"/>
    <cellStyle name="强调文字颜色 1 9" xfId="7954"/>
    <cellStyle name="强调文字颜色 1 9 2" xfId="7955"/>
    <cellStyle name="强调文字颜色 1 9 3" xfId="7956"/>
    <cellStyle name="强调文字颜色 1 9 3 2" xfId="7957"/>
    <cellStyle name="强调文字颜色 1 9 4" xfId="7958"/>
    <cellStyle name="强调文字颜色 1 9 5" xfId="7959"/>
    <cellStyle name="强调文字颜色 2 10 2" xfId="7960"/>
    <cellStyle name="强调文字颜色 2 11" xfId="7961"/>
    <cellStyle name="强调文字颜色 2 3" xfId="7962"/>
    <cellStyle name="强调文字颜色 2 3 2" xfId="7963"/>
    <cellStyle name="强调文字颜色 2 3 2 2" xfId="7964"/>
    <cellStyle name="强调文字颜色 2 3 2 3" xfId="7965"/>
    <cellStyle name="强调文字颜色 2 3 2 3 2" xfId="7966"/>
    <cellStyle name="强调文字颜色 2 3 3" xfId="7967"/>
    <cellStyle name="强调文字颜色 2 3 3 2" xfId="7968"/>
    <cellStyle name="强调文字颜色 2 3 3 3" xfId="7969"/>
    <cellStyle name="强调文字颜色 2 3 4" xfId="7970"/>
    <cellStyle name="强调文字颜色 2 3 4 2" xfId="7971"/>
    <cellStyle name="强调文字颜色 2 3 4 3" xfId="7972"/>
    <cellStyle name="强调文字颜色 2 3 5" xfId="7973"/>
    <cellStyle name="强调文字颜色 2 3 5 2" xfId="7974"/>
    <cellStyle name="强调文字颜色 2 3 6" xfId="7975"/>
    <cellStyle name="强调文字颜色 2 3 7" xfId="7976"/>
    <cellStyle name="强调文字颜色 2 4" xfId="7977"/>
    <cellStyle name="强调文字颜色 2 4 2" xfId="7978"/>
    <cellStyle name="强调文字颜色 2 4 3" xfId="7979"/>
    <cellStyle name="适中 4 8" xfId="7980"/>
    <cellStyle name="强调文字颜色 2 4 3 2 3" xfId="7981"/>
    <cellStyle name="适中 5 7" xfId="7982"/>
    <cellStyle name="强调文字颜色 2 4 3 3 2" xfId="7983"/>
    <cellStyle name="强调文字颜色 2 4 4" xfId="7984"/>
    <cellStyle name="强调文字颜色 2 4 4 3" xfId="7985"/>
    <cellStyle name="强调文字颜色 2 4 5" xfId="7986"/>
    <cellStyle name="强调文字颜色 2 4 5 2" xfId="7987"/>
    <cellStyle name="强调文字颜色 2 4 5 3" xfId="7988"/>
    <cellStyle name="强调文字颜色 2 4 6" xfId="7989"/>
    <cellStyle name="强调文字颜色 2 4 6 2" xfId="7990"/>
    <cellStyle name="强调文字颜色 2 4 7" xfId="7991"/>
    <cellStyle name="强调文字颜色 2 4 8" xfId="7992"/>
    <cellStyle name="强调文字颜色 2 5 2" xfId="7993"/>
    <cellStyle name="强调文字颜色 2 5 2 3 2" xfId="7994"/>
    <cellStyle name="强调文字颜色 2 5 3" xfId="7995"/>
    <cellStyle name="强调文字颜色 2 5 3 2 3" xfId="7996"/>
    <cellStyle name="强调文字颜色 2 5 3 3 2" xfId="7997"/>
    <cellStyle name="强调文字颜色 2 5 4" xfId="7998"/>
    <cellStyle name="强调文字颜色 2 5 5" xfId="7999"/>
    <cellStyle name="强调文字颜色 2 5 6" xfId="8000"/>
    <cellStyle name="强调文字颜色 2 5 6 2" xfId="8001"/>
    <cellStyle name="强调文字颜色 2 5 7" xfId="8002"/>
    <cellStyle name="强调文字颜色 2 5 8" xfId="8003"/>
    <cellStyle name="强调文字颜色 2 6 2" xfId="8004"/>
    <cellStyle name="强调文字颜色 2 6 2 2 3" xfId="8005"/>
    <cellStyle name="强调文字颜色 2 6 2 3 2" xfId="8006"/>
    <cellStyle name="强调文字颜色 2 6 3" xfId="8007"/>
    <cellStyle name="强调文字颜色 2 6 3 2 3" xfId="8008"/>
    <cellStyle name="强调文字颜色 2 6 3 3" xfId="8009"/>
    <cellStyle name="强调文字颜色 2 6 3 3 2" xfId="8010"/>
    <cellStyle name="强调文字颜色 2 6 5" xfId="8011"/>
    <cellStyle name="强调文字颜色 2 6 6" xfId="8012"/>
    <cellStyle name="强调文字颜色 2 6 7" xfId="8013"/>
    <cellStyle name="强调文字颜色 2 6 8" xfId="8014"/>
    <cellStyle name="强调文字颜色 2 7 2" xfId="8015"/>
    <cellStyle name="输入 8" xfId="8016"/>
    <cellStyle name="强调文字颜色 2 7 2 2 2" xfId="8017"/>
    <cellStyle name="输入 9" xfId="8018"/>
    <cellStyle name="强调文字颜色 2 7 2 2 3" xfId="8019"/>
    <cellStyle name="强调文字颜色 2 7 2 3 2" xfId="8020"/>
    <cellStyle name="强调文字颜色 2 7 3 2 2" xfId="8021"/>
    <cellStyle name="强调文字颜色 2 7 3 2 3" xfId="8022"/>
    <cellStyle name="强调文字颜色 2 7 3 3" xfId="8023"/>
    <cellStyle name="强调文字颜色 2 7 3 3 2" xfId="8024"/>
    <cellStyle name="强调文字颜色 2 7 4 2" xfId="8025"/>
    <cellStyle name="强调文字颜色 2 7 4 3" xfId="8026"/>
    <cellStyle name="强调文字颜色 2 7 8" xfId="8027"/>
    <cellStyle name="强调文字颜色 2 8" xfId="8028"/>
    <cellStyle name="强调文字颜色 2 8 2" xfId="8029"/>
    <cellStyle name="强调文字颜色 2 8 2 2 2" xfId="8030"/>
    <cellStyle name="强调文字颜色 2 8 2 2 3" xfId="8031"/>
    <cellStyle name="强调文字颜色 2 8 2 3 2" xfId="8032"/>
    <cellStyle name="强调文字颜色 2 8 3 2 2" xfId="8033"/>
    <cellStyle name="强调文字颜色 2 8 3 2 3" xfId="8034"/>
    <cellStyle name="强调文字颜色 2 8 3 3" xfId="8035"/>
    <cellStyle name="强调文字颜色 2 8 3 3 2" xfId="8036"/>
    <cellStyle name="强调文字颜色 2 8 4" xfId="8037"/>
    <cellStyle name="强调文字颜色 2 8 4 2" xfId="8038"/>
    <cellStyle name="强调文字颜色 2 8 5 2" xfId="8039"/>
    <cellStyle name="强调文字颜色 2 8 6" xfId="8040"/>
    <cellStyle name="强调文字颜色 2 8 6 2" xfId="8041"/>
    <cellStyle name="强调文字颜色 2 8 7" xfId="8042"/>
    <cellStyle name="强调文字颜色 2 8 8" xfId="8043"/>
    <cellStyle name="适中 5 2 2" xfId="8044"/>
    <cellStyle name="强调文字颜色 2 9" xfId="8045"/>
    <cellStyle name="适中 5 2 2 2" xfId="8046"/>
    <cellStyle name="强调文字颜色 2 9 2" xfId="8047"/>
    <cellStyle name="强调文字颜色 2 9 2 3" xfId="8048"/>
    <cellStyle name="适中 5 2 2 3" xfId="8049"/>
    <cellStyle name="强调文字颜色 2 9 3" xfId="8050"/>
    <cellStyle name="强调文字颜色 2 9 3 2" xfId="8051"/>
    <cellStyle name="强调文字颜色 2 9 4" xfId="8052"/>
    <cellStyle name="强调文字颜色 2 9 5" xfId="8053"/>
    <cellStyle name="强调文字颜色 3 10 2" xfId="8054"/>
    <cellStyle name="强调文字颜色 3 11" xfId="8055"/>
    <cellStyle name="强调文字颜色 3 2" xfId="8056"/>
    <cellStyle name="强调文字颜色 3 3" xfId="8057"/>
    <cellStyle name="强调文字颜色 3 3 2" xfId="8058"/>
    <cellStyle name="强调文字颜色 3 3 2 2" xfId="8059"/>
    <cellStyle name="强调文字颜色 3 3 2 2 2" xfId="8060"/>
    <cellStyle name="强调文字颜色 3 3 2 2 3" xfId="8061"/>
    <cellStyle name="强调文字颜色 3 3 2 3" xfId="8062"/>
    <cellStyle name="强调文字颜色 3 3 2 3 2" xfId="8063"/>
    <cellStyle name="强调文字颜色 3 3 2 4" xfId="8064"/>
    <cellStyle name="强调文字颜色 3 3 2 5" xfId="8065"/>
    <cellStyle name="强调文字颜色 3 3 3 2" xfId="8066"/>
    <cellStyle name="强调文字颜色 3 3 3 3" xfId="8067"/>
    <cellStyle name="强调文字颜色 3 3 4" xfId="8068"/>
    <cellStyle name="强调文字颜色 3 3 4 2" xfId="8069"/>
    <cellStyle name="强调文字颜色 3 3 4 3" xfId="8070"/>
    <cellStyle name="强调文字颜色 3 3 5" xfId="8071"/>
    <cellStyle name="强调文字颜色 3 3 5 2" xfId="8072"/>
    <cellStyle name="强调文字颜色 3 3 6" xfId="8073"/>
    <cellStyle name="强调文字颜色 3 4" xfId="8074"/>
    <cellStyle name="强调文字颜色 3 4 2" xfId="8075"/>
    <cellStyle name="适中 7 3 2" xfId="8076"/>
    <cellStyle name="强调文字颜色 3 4 2 2 3" xfId="8077"/>
    <cellStyle name="强调文字颜色 3 4 2 3 2" xfId="8078"/>
    <cellStyle name="强调文字颜色 3 4 2 5" xfId="8079"/>
    <cellStyle name="强调文字颜色 3 4 4 3" xfId="8080"/>
    <cellStyle name="强调文字颜色 3 4 5 2" xfId="8081"/>
    <cellStyle name="强调文字颜色 3 4 5 3" xfId="8082"/>
    <cellStyle name="强调文字颜色 3 4 6 2" xfId="8083"/>
    <cellStyle name="强调文字颜色 3 4 8" xfId="8084"/>
    <cellStyle name="强调文字颜色 3 5 2" xfId="8085"/>
    <cellStyle name="强调文字颜色 3 5 2 2 2" xfId="8086"/>
    <cellStyle name="强调文字颜色 3 5 2 2 3" xfId="8087"/>
    <cellStyle name="强调文字颜色 3 5 2 3" xfId="8088"/>
    <cellStyle name="强调文字颜色 3 5 2 4" xfId="8089"/>
    <cellStyle name="强调文字颜色 3 5 2 5" xfId="8090"/>
    <cellStyle name="强调文字颜色 3 5 3 3" xfId="8091"/>
    <cellStyle name="强调文字颜色 3 5 3 4" xfId="8092"/>
    <cellStyle name="强调文字颜色 3 5 4" xfId="8093"/>
    <cellStyle name="强调文字颜色 3 5 4 2" xfId="8094"/>
    <cellStyle name="强调文字颜色 3 5 4 3" xfId="8095"/>
    <cellStyle name="强调文字颜色 3 5 5" xfId="8096"/>
    <cellStyle name="强调文字颜色 3 5 5 2" xfId="8097"/>
    <cellStyle name="强调文字颜色 3 5 5 3" xfId="8098"/>
    <cellStyle name="强调文字颜色 3 5 7" xfId="8099"/>
    <cellStyle name="强调文字颜色 3 5 8" xfId="8100"/>
    <cellStyle name="强调文字颜色 3 6 2" xfId="8101"/>
    <cellStyle name="强调文字颜色 3 6 2 2" xfId="8102"/>
    <cellStyle name="强调文字颜色 3 6 2 2 2" xfId="8103"/>
    <cellStyle name="强调文字颜色 3 6 2 3" xfId="8104"/>
    <cellStyle name="强调文字颜色 3 6 2 3 2" xfId="8105"/>
    <cellStyle name="强调文字颜色 3 6 2 4" xfId="8106"/>
    <cellStyle name="强调文字颜色 3 6 2 5" xfId="8107"/>
    <cellStyle name="强调文字颜色 3 6 3" xfId="8108"/>
    <cellStyle name="强调文字颜色 3 6 3 2" xfId="8109"/>
    <cellStyle name="强调文字颜色 3 6 3 2 2" xfId="8110"/>
    <cellStyle name="强调文字颜色 3 6 3 3" xfId="8111"/>
    <cellStyle name="强调文字颜色 3 6 3 3 2" xfId="8112"/>
    <cellStyle name="强调文字颜色 3 6 3 4" xfId="8113"/>
    <cellStyle name="强调文字颜色 3 6 3 5" xfId="8114"/>
    <cellStyle name="强调文字颜色 3 6 4 2" xfId="8115"/>
    <cellStyle name="强调文字颜色 3 6 4 3" xfId="8116"/>
    <cellStyle name="强调文字颜色 3 6 5" xfId="8117"/>
    <cellStyle name="强调文字颜色 3 6 5 2" xfId="8118"/>
    <cellStyle name="强调文字颜色 3 6 5 3" xfId="8119"/>
    <cellStyle name="强调文字颜色 3 6 6" xfId="8120"/>
    <cellStyle name="强调文字颜色 3 6 6 2" xfId="8121"/>
    <cellStyle name="强调文字颜色 3 6 7" xfId="8122"/>
    <cellStyle name="强调文字颜色 3 6 8" xfId="8123"/>
    <cellStyle name="强调文字颜色 3 7" xfId="8124"/>
    <cellStyle name="强调文字颜色 3 7 2" xfId="8125"/>
    <cellStyle name="强调文字颜色 3 7 3" xfId="8126"/>
    <cellStyle name="强调文字颜色 3 7 3 5" xfId="8127"/>
    <cellStyle name="强调文字颜色 3 7 4" xfId="8128"/>
    <cellStyle name="强调文字颜色 3 8" xfId="8129"/>
    <cellStyle name="强调文字颜色 3 8 2" xfId="8130"/>
    <cellStyle name="强调文字颜色 3 8 2 2 2" xfId="8131"/>
    <cellStyle name="强调文字颜色 3 8 2 2 3" xfId="8132"/>
    <cellStyle name="强调文字颜色 3 8 2 3" xfId="8133"/>
    <cellStyle name="强调文字颜色 3 8 2 3 2" xfId="8134"/>
    <cellStyle name="强调文字颜色 3 8 3 3 2" xfId="8135"/>
    <cellStyle name="强调文字颜色 3 8 3 5" xfId="8136"/>
    <cellStyle name="强调文字颜色 3 8 4" xfId="8137"/>
    <cellStyle name="强调文字颜色 3 8 4 2" xfId="8138"/>
    <cellStyle name="强调文字颜色 3 8 5 2" xfId="8139"/>
    <cellStyle name="强调文字颜色 3 8 6" xfId="8140"/>
    <cellStyle name="强调文字颜色 3 8 6 2" xfId="8141"/>
    <cellStyle name="强调文字颜色 3 8 7" xfId="8142"/>
    <cellStyle name="强调文字颜色 3 8 8" xfId="8143"/>
    <cellStyle name="适中 5 3 2" xfId="8144"/>
    <cellStyle name="强调文字颜色 3 9" xfId="8145"/>
    <cellStyle name="强调文字颜色 3 9 2 3" xfId="8146"/>
    <cellStyle name="适中 5 3 2 3" xfId="8147"/>
    <cellStyle name="强调文字颜色 3 9 3" xfId="8148"/>
    <cellStyle name="强调文字颜色 3 9 4" xfId="8149"/>
    <cellStyle name="强调文字颜色 3 9 5" xfId="8150"/>
    <cellStyle name="强调文字颜色 4 10" xfId="8151"/>
    <cellStyle name="强调文字颜色 4 11" xfId="8152"/>
    <cellStyle name="强调文字颜色 4 2" xfId="8153"/>
    <cellStyle name="强调文字颜色 4 2 2" xfId="8154"/>
    <cellStyle name="强调文字颜色 4 3" xfId="8155"/>
    <cellStyle name="强调文字颜色 4 3 2" xfId="8156"/>
    <cellStyle name="强调文字颜色 4 3 2 2" xfId="8157"/>
    <cellStyle name="强调文字颜色 4 3 2 2 2" xfId="8158"/>
    <cellStyle name="强调文字颜色 4 3 2 2 3" xfId="8159"/>
    <cellStyle name="强调文字颜色 4 3 2 3" xfId="8160"/>
    <cellStyle name="强调文字颜色 4 3 2 3 2" xfId="8161"/>
    <cellStyle name="强调文字颜色 4 3 2 4" xfId="8162"/>
    <cellStyle name="强调文字颜色 4 3 2 5" xfId="8163"/>
    <cellStyle name="强调文字颜色 4 3 4 3" xfId="8164"/>
    <cellStyle name="强调文字颜色 4 3 5 2" xfId="8165"/>
    <cellStyle name="强调文字颜色 4 4" xfId="8166"/>
    <cellStyle name="强调文字颜色 4 4 2" xfId="8167"/>
    <cellStyle name="强调文字颜色 4 4 3 2 2" xfId="8168"/>
    <cellStyle name="强调文字颜色 4 4 3 2 3" xfId="8169"/>
    <cellStyle name="强调文字颜色 4 4 3 3" xfId="8170"/>
    <cellStyle name="强调文字颜色 4 4 3 4" xfId="8171"/>
    <cellStyle name="强调文字颜色 4 4 3 5" xfId="8172"/>
    <cellStyle name="强调文字颜色 4 4 5" xfId="8173"/>
    <cellStyle name="强调文字颜色 4 4 5 2" xfId="8174"/>
    <cellStyle name="强调文字颜色 4 4 5 3" xfId="8175"/>
    <cellStyle name="强调文字颜色 4 4 6 2" xfId="8176"/>
    <cellStyle name="强调文字颜色 4 4 8" xfId="8177"/>
    <cellStyle name="强调文字颜色 4 5 5" xfId="8178"/>
    <cellStyle name="强调文字颜色 4 5 7" xfId="8179"/>
    <cellStyle name="强调文字颜色 4 6 2" xfId="8180"/>
    <cellStyle name="强调文字颜色 4 6 5" xfId="8181"/>
    <cellStyle name="强调文字颜色 4 6 6" xfId="8182"/>
    <cellStyle name="强调文字颜色 4 6 7" xfId="8183"/>
    <cellStyle name="强调文字颜色 4 6 8" xfId="8184"/>
    <cellStyle name="强调文字颜色 4 7 2" xfId="8185"/>
    <cellStyle name="强调文字颜色 4 7 3" xfId="8186"/>
    <cellStyle name="强调文字颜色 4 7 4" xfId="8187"/>
    <cellStyle name="强调文字颜色 4 7 8" xfId="8188"/>
    <cellStyle name="输入 10" xfId="8189"/>
    <cellStyle name="强调文字颜色 4 8" xfId="8190"/>
    <cellStyle name="输入 10 2" xfId="8191"/>
    <cellStyle name="强调文字颜色 4 8 2" xfId="8192"/>
    <cellStyle name="强调文字颜色 4 8 7" xfId="8193"/>
    <cellStyle name="强调文字颜色 4 8 8" xfId="8194"/>
    <cellStyle name="强调文字颜色 4 9" xfId="8195"/>
    <cellStyle name="适中 5 4 2" xfId="8196"/>
    <cellStyle name="输入 11" xfId="8197"/>
    <cellStyle name="强调文字颜色 5 2" xfId="8198"/>
    <cellStyle name="强调文字颜色 5 2 2" xfId="8199"/>
    <cellStyle name="强调文字颜色 5 3" xfId="8200"/>
    <cellStyle name="强调文字颜色 5 3 2" xfId="8201"/>
    <cellStyle name="强调文字颜色 5 3 2 2" xfId="8202"/>
    <cellStyle name="强调文字颜色 5 3 2 2 2" xfId="8203"/>
    <cellStyle name="强调文字颜色 5 3 2 3" xfId="8204"/>
    <cellStyle name="强调文字颜色 5 3 2 4" xfId="8205"/>
    <cellStyle name="强调文字颜色 5 3 2 5" xfId="8206"/>
    <cellStyle name="强调文字颜色 5 3 5 2" xfId="8207"/>
    <cellStyle name="输出 7 2 2" xfId="8208"/>
    <cellStyle name="强调文字颜色 5 3 6" xfId="8209"/>
    <cellStyle name="输出 7 3" xfId="8210"/>
    <cellStyle name="强调文字颜色 5 4" xfId="8211"/>
    <cellStyle name="强调文字颜色 5 4 2" xfId="8212"/>
    <cellStyle name="强调文字颜色 5 4 2 2" xfId="8213"/>
    <cellStyle name="强调文字颜色 5 4 2 2 2" xfId="8214"/>
    <cellStyle name="强调文字颜色 5 4 2 3" xfId="8215"/>
    <cellStyle name="强调文字颜色 5 4 2 3 2" xfId="8216"/>
    <cellStyle name="强调文字颜色 5 4 3 2 3" xfId="8217"/>
    <cellStyle name="强调文字颜色 5 4 3 3 2" xfId="8218"/>
    <cellStyle name="强调文字颜色 5 4 4 3" xfId="8219"/>
    <cellStyle name="着色 3" xfId="8220"/>
    <cellStyle name="强调文字颜色 5 4 5 2" xfId="8221"/>
    <cellStyle name="输出 8 2 2" xfId="8222"/>
    <cellStyle name="强调文字颜色 5 4 5 3" xfId="8223"/>
    <cellStyle name="输出 8 2 3" xfId="8224"/>
    <cellStyle name="强调文字颜色 5 5 2" xfId="8225"/>
    <cellStyle name="强调文字颜色 5 5 2 2" xfId="8226"/>
    <cellStyle name="强调文字颜色 5 5 2 2 2" xfId="8227"/>
    <cellStyle name="强调文字颜色 5 5 2 3" xfId="8228"/>
    <cellStyle name="强调文字颜色 5 5 2 3 2" xfId="8229"/>
    <cellStyle name="强调文字颜色 5 5 2 4" xfId="8230"/>
    <cellStyle name="强调文字颜色 5 5 2 5" xfId="8231"/>
    <cellStyle name="强调文字颜色 5 5 3 3" xfId="8232"/>
    <cellStyle name="强调文字颜色 5 5 3 4" xfId="8233"/>
    <cellStyle name="强调文字颜色 5 5 3 5" xfId="8234"/>
    <cellStyle name="强调文字颜色 5 5 4 2" xfId="8235"/>
    <cellStyle name="强调文字颜色 5 5 4 3" xfId="8236"/>
    <cellStyle name="强调文字颜色 5 5 5" xfId="8237"/>
    <cellStyle name="输出 9 2" xfId="8238"/>
    <cellStyle name="强调文字颜色 5 5 6" xfId="8239"/>
    <cellStyle name="输出 9 3" xfId="8240"/>
    <cellStyle name="强调文字颜色 5 5 8" xfId="8241"/>
    <cellStyle name="输出 9 5" xfId="8242"/>
    <cellStyle name="强调文字颜色 5 6 2" xfId="8243"/>
    <cellStyle name="强调文字颜色 5 6 2 2" xfId="8244"/>
    <cellStyle name="强调文字颜色 5 6 2 3" xfId="8245"/>
    <cellStyle name="强调文字颜色 5 6 2 3 2" xfId="8246"/>
    <cellStyle name="强调文字颜色 5 6 2 4" xfId="8247"/>
    <cellStyle name="强调文字颜色 5 6 2 5" xfId="8248"/>
    <cellStyle name="强调文字颜色 5 6 3 2" xfId="8249"/>
    <cellStyle name="强调文字颜色 5 6 3 2 3" xfId="8250"/>
    <cellStyle name="强调文字颜色 5 6 3 3" xfId="8251"/>
    <cellStyle name="强调文字颜色 5 6 3 3 2" xfId="8252"/>
    <cellStyle name="强调文字颜色 5 6 3 4" xfId="8253"/>
    <cellStyle name="强调文字颜色 5 6 3 5" xfId="8254"/>
    <cellStyle name="强调文字颜色 5 6 4 2" xfId="8255"/>
    <cellStyle name="强调文字颜色 5 6 4 3" xfId="8256"/>
    <cellStyle name="强调文字颜色 5 6 6" xfId="8257"/>
    <cellStyle name="强调文字颜色 5 6 7" xfId="8258"/>
    <cellStyle name="强调文字颜色 5 6 8" xfId="8259"/>
    <cellStyle name="强调文字颜色 5 7" xfId="8260"/>
    <cellStyle name="强调文字颜色 5 7 2" xfId="8261"/>
    <cellStyle name="强调文字颜色 5 7 2 2" xfId="8262"/>
    <cellStyle name="强调文字颜色 5 7 2 3" xfId="8263"/>
    <cellStyle name="强调文字颜色 5 7 2 3 2" xfId="8264"/>
    <cellStyle name="强调文字颜色 5 7 3 2" xfId="8265"/>
    <cellStyle name="强调文字颜色 5 7 3 2 2" xfId="8266"/>
    <cellStyle name="强调文字颜色 5 7 3 2 3" xfId="8267"/>
    <cellStyle name="强调文字颜色 5 7 3 3" xfId="8268"/>
    <cellStyle name="强调文字颜色 5 7 3 3 2" xfId="8269"/>
    <cellStyle name="强调文字颜色 5 7 3 4" xfId="8270"/>
    <cellStyle name="强调文字颜色 5 7 3 5" xfId="8271"/>
    <cellStyle name="强调文字颜色 5 7 5 3" xfId="8272"/>
    <cellStyle name="强调文字颜色 5 7 7" xfId="8273"/>
    <cellStyle name="强调文字颜色 5 7 8" xfId="8274"/>
    <cellStyle name="强调文字颜色 5 8" xfId="8275"/>
    <cellStyle name="强调文字颜色 5 8 2" xfId="8276"/>
    <cellStyle name="强调文字颜色 5 8 2 3" xfId="8277"/>
    <cellStyle name="强调文字颜色 5 8 3 5" xfId="8278"/>
    <cellStyle name="强调文字颜色 5 9" xfId="8279"/>
    <cellStyle name="适中 5 5 2" xfId="8280"/>
    <cellStyle name="强调文字颜色 5 9 2" xfId="8281"/>
    <cellStyle name="强调文字颜色 5 9 2 3" xfId="8282"/>
    <cellStyle name="强调文字颜色 6 2" xfId="8283"/>
    <cellStyle name="强调文字颜色 6 2 2" xfId="8284"/>
    <cellStyle name="强调文字颜色 6 3" xfId="8285"/>
    <cellStyle name="强调文字颜色 6 3 2 2" xfId="8286"/>
    <cellStyle name="强调文字颜色 6 3 2 2 2" xfId="8287"/>
    <cellStyle name="强调文字颜色 6 3 2 2 3" xfId="8288"/>
    <cellStyle name="强调文字颜色 6 3 2 3" xfId="8289"/>
    <cellStyle name="强调文字颜色 6 3 2 3 2" xfId="8290"/>
    <cellStyle name="强调文字颜色 6 3 2 4" xfId="8291"/>
    <cellStyle name="强调文字颜色 6 3 2 5" xfId="8292"/>
    <cellStyle name="强调文字颜色 6 3 4 3" xfId="8293"/>
    <cellStyle name="强调文字颜色 6 3 5 2" xfId="8294"/>
    <cellStyle name="强调文字颜色 6 3 6" xfId="8295"/>
    <cellStyle name="强调文字颜色 6 3 7" xfId="8296"/>
    <cellStyle name="强调文字颜色 6 4" xfId="8297"/>
    <cellStyle name="强调文字颜色 6 4 2" xfId="8298"/>
    <cellStyle name="强调文字颜色 6 4 2 2" xfId="8299"/>
    <cellStyle name="强调文字颜色 6 4 2 2 3" xfId="8300"/>
    <cellStyle name="强调文字颜色 6 4 2 3" xfId="8301"/>
    <cellStyle name="强调文字颜色 6 4 2 4" xfId="8302"/>
    <cellStyle name="强调文字颜色 6 4 2 5" xfId="8303"/>
    <cellStyle name="强调文字颜色 6 4 3 2 2" xfId="8304"/>
    <cellStyle name="强调文字颜色 6 4 3 2 3" xfId="8305"/>
    <cellStyle name="强调文字颜色 6 4 3 3 2" xfId="8306"/>
    <cellStyle name="强调文字颜色 6 4 3 4" xfId="8307"/>
    <cellStyle name="强调文字颜色 6 4 3 5" xfId="8308"/>
    <cellStyle name="强调文字颜色 6 4 4 3" xfId="8309"/>
    <cellStyle name="强调文字颜色 6 4 5 2" xfId="8310"/>
    <cellStyle name="强调文字颜色 6 4 5 3" xfId="8311"/>
    <cellStyle name="强调文字颜色 6 4 6 2" xfId="8312"/>
    <cellStyle name="强调文字颜色 6 4 7" xfId="8313"/>
    <cellStyle name="强调文字颜色 6 4 8" xfId="8314"/>
    <cellStyle name="强调文字颜色 6 5" xfId="8315"/>
    <cellStyle name="强调文字颜色 6 5 2" xfId="8316"/>
    <cellStyle name="强调文字颜色 6 5 5" xfId="8317"/>
    <cellStyle name="强调文字颜色 6 5 6" xfId="8318"/>
    <cellStyle name="强调文字颜色 6 5 6 2" xfId="8319"/>
    <cellStyle name="强调文字颜色 6 5 7" xfId="8320"/>
    <cellStyle name="强调文字颜色 6 5 8" xfId="8321"/>
    <cellStyle name="强调文字颜色 6 6" xfId="8322"/>
    <cellStyle name="强调文字颜色 6 6 2" xfId="8323"/>
    <cellStyle name="强调文字颜色 6 6 2 2" xfId="8324"/>
    <cellStyle name="强调文字颜色 6 6 2 2 3" xfId="8325"/>
    <cellStyle name="强调文字颜色 6 6 2 3" xfId="8326"/>
    <cellStyle name="强调文字颜色 6 6 2 4" xfId="8327"/>
    <cellStyle name="强调文字颜色 6 6 2 5" xfId="8328"/>
    <cellStyle name="强调文字颜色 6 6 3 2" xfId="8329"/>
    <cellStyle name="强调文字颜色 6 6 3 3" xfId="8330"/>
    <cellStyle name="强调文字颜色 6 6 3 4" xfId="8331"/>
    <cellStyle name="强调文字颜色 6 6 3 5" xfId="8332"/>
    <cellStyle name="强调文字颜色 6 6 4 2" xfId="8333"/>
    <cellStyle name="强调文字颜色 6 6 4 3" xfId="8334"/>
    <cellStyle name="强调文字颜色 6 6 5 2" xfId="8335"/>
    <cellStyle name="强调文字颜色 6 6 5 3" xfId="8336"/>
    <cellStyle name="强调文字颜色 6 6 6" xfId="8337"/>
    <cellStyle name="强调文字颜色 6 6 7" xfId="8338"/>
    <cellStyle name="强调文字颜色 6 6 8" xfId="8339"/>
    <cellStyle name="强调文字颜色 6 7" xfId="8340"/>
    <cellStyle name="强调文字颜色 6 7 2" xfId="8341"/>
    <cellStyle name="强调文字颜色 6 7 2 2" xfId="8342"/>
    <cellStyle name="强调文字颜色 6 7 2 3" xfId="8343"/>
    <cellStyle name="强调文字颜色 6 7 2 4" xfId="8344"/>
    <cellStyle name="强调文字颜色 6 7 3 2" xfId="8345"/>
    <cellStyle name="强调文字颜色 6 7 3 2 2" xfId="8346"/>
    <cellStyle name="强调文字颜色 6 7 3 2 3" xfId="8347"/>
    <cellStyle name="强调文字颜色 6 7 3 3" xfId="8348"/>
    <cellStyle name="强调文字颜色 6 7 3 3 2" xfId="8349"/>
    <cellStyle name="强调文字颜色 6 7 3 4" xfId="8350"/>
    <cellStyle name="强调文字颜色 6 7 3 5" xfId="8351"/>
    <cellStyle name="强调文字颜色 6 7 5 3" xfId="8352"/>
    <cellStyle name="强调文字颜色 6 7 6" xfId="8353"/>
    <cellStyle name="强调文字颜色 6 8" xfId="8354"/>
    <cellStyle name="强调文字颜色 6 8 2 2" xfId="8355"/>
    <cellStyle name="强调文字颜色 6 8 2 2 3" xfId="8356"/>
    <cellStyle name="强调文字颜色 6 8 2 3" xfId="8357"/>
    <cellStyle name="强调文字颜色 6 8 3 2 3" xfId="8358"/>
    <cellStyle name="强调文字颜色 6 8 3 5" xfId="8359"/>
    <cellStyle name="强调文字颜色 6 8 6" xfId="8360"/>
    <cellStyle name="强调文字颜色 6 8 7" xfId="8361"/>
    <cellStyle name="强调文字颜色 6 8 8" xfId="8362"/>
    <cellStyle name="强调文字颜色 6 9" xfId="8363"/>
    <cellStyle name="适中 5 6 2" xfId="8364"/>
    <cellStyle name="适中 2" xfId="8365"/>
    <cellStyle name="适中 2 3" xfId="8366"/>
    <cellStyle name="适中 3" xfId="8367"/>
    <cellStyle name="适中 3 2 2 3" xfId="8368"/>
    <cellStyle name="适中 3 3" xfId="8369"/>
    <cellStyle name="适中 3 3 2" xfId="8370"/>
    <cellStyle name="适中 3 3 3" xfId="8371"/>
    <cellStyle name="适中 3 4 2" xfId="8372"/>
    <cellStyle name="适中 3 4 3" xfId="8373"/>
    <cellStyle name="适中 3 5 2" xfId="8374"/>
    <cellStyle name="适中 4" xfId="8375"/>
    <cellStyle name="适中 4 2 2 3" xfId="8376"/>
    <cellStyle name="适中 4 2 3 2" xfId="8377"/>
    <cellStyle name="适中 4 2 4" xfId="8378"/>
    <cellStyle name="适中 4 2 5" xfId="8379"/>
    <cellStyle name="适中 4 3 2" xfId="8380"/>
    <cellStyle name="适中 4 3 3" xfId="8381"/>
    <cellStyle name="适中 4 3 4" xfId="8382"/>
    <cellStyle name="适中 4 3 5" xfId="8383"/>
    <cellStyle name="适中 4 4 2" xfId="8384"/>
    <cellStyle name="适中 4 4 3" xfId="8385"/>
    <cellStyle name="适中 4 5" xfId="8386"/>
    <cellStyle name="适中 4 5 2" xfId="8387"/>
    <cellStyle name="适中 4 5 3" xfId="8388"/>
    <cellStyle name="适中 4 6 2" xfId="8389"/>
    <cellStyle name="适中 5" xfId="8390"/>
    <cellStyle name="适中 5 2" xfId="8391"/>
    <cellStyle name="适中 5 2 3" xfId="8392"/>
    <cellStyle name="适中 5 2 3 2" xfId="8393"/>
    <cellStyle name="适中 5 2 4" xfId="8394"/>
    <cellStyle name="适中 5 2 5" xfId="8395"/>
    <cellStyle name="适中 5 3" xfId="8396"/>
    <cellStyle name="适中 5 3 3" xfId="8397"/>
    <cellStyle name="适中 5 3 3 2" xfId="8398"/>
    <cellStyle name="适中 5 3 4" xfId="8399"/>
    <cellStyle name="适中 5 3 5" xfId="8400"/>
    <cellStyle name="适中 5 4" xfId="8401"/>
    <cellStyle name="适中 5 4 3" xfId="8402"/>
    <cellStyle name="适中 5 5" xfId="8403"/>
    <cellStyle name="适中 5 8" xfId="8404"/>
    <cellStyle name="适中 6" xfId="8405"/>
    <cellStyle name="适中 6 2" xfId="8406"/>
    <cellStyle name="适中 6 2 2 2" xfId="8407"/>
    <cellStyle name="适中 6 2 3" xfId="8408"/>
    <cellStyle name="适中 6 2 3 2" xfId="8409"/>
    <cellStyle name="适中 6 2 4" xfId="8410"/>
    <cellStyle name="适中 6 2 5" xfId="8411"/>
    <cellStyle name="适中 6 3" xfId="8412"/>
    <cellStyle name="适中 6 3 2" xfId="8413"/>
    <cellStyle name="适中 6 3 3" xfId="8414"/>
    <cellStyle name="适中 6 3 4" xfId="8415"/>
    <cellStyle name="适中 6 3 5" xfId="8416"/>
    <cellStyle name="适中 6 4 2" xfId="8417"/>
    <cellStyle name="适中 6 4 3" xfId="8418"/>
    <cellStyle name="适中 6 5" xfId="8419"/>
    <cellStyle name="适中 6 5 2" xfId="8420"/>
    <cellStyle name="适中 6 6" xfId="8421"/>
    <cellStyle name="适中 6 6 2" xfId="8422"/>
    <cellStyle name="适中 6 7" xfId="8423"/>
    <cellStyle name="适中 6 8" xfId="8424"/>
    <cellStyle name="适中 7" xfId="8425"/>
    <cellStyle name="适中 7 2" xfId="8426"/>
    <cellStyle name="适中 7 2 2 2" xfId="8427"/>
    <cellStyle name="适中 7 2 2 3" xfId="8428"/>
    <cellStyle name="适中 7 2 3" xfId="8429"/>
    <cellStyle name="适中 7 2 3 2" xfId="8430"/>
    <cellStyle name="适中 7 2 4" xfId="8431"/>
    <cellStyle name="适中 7 2 5" xfId="8432"/>
    <cellStyle name="适中 7 3" xfId="8433"/>
    <cellStyle name="适中 7 3 2 2" xfId="8434"/>
    <cellStyle name="适中 7 3 2 3" xfId="8435"/>
    <cellStyle name="适中 7 3 3" xfId="8436"/>
    <cellStyle name="适中 7 3 3 2" xfId="8437"/>
    <cellStyle name="适中 7 3 4" xfId="8438"/>
    <cellStyle name="适中 7 3 5" xfId="8439"/>
    <cellStyle name="适中 7 4" xfId="8440"/>
    <cellStyle name="适中 7 4 2" xfId="8441"/>
    <cellStyle name="适中 7 4 3" xfId="8442"/>
    <cellStyle name="适中 7 5 3" xfId="8443"/>
    <cellStyle name="适中 7 6 2" xfId="8444"/>
    <cellStyle name="适中 7 7" xfId="8445"/>
    <cellStyle name="适中 7 8" xfId="8446"/>
    <cellStyle name="适中 8 4" xfId="8447"/>
    <cellStyle name="适中 8 6" xfId="8448"/>
    <cellStyle name="适中 8 7" xfId="8449"/>
    <cellStyle name="适中 8 8" xfId="8450"/>
    <cellStyle name="适中 9 2 2" xfId="8451"/>
    <cellStyle name="适中 9 2 3" xfId="8452"/>
    <cellStyle name="适中 9 3" xfId="8453"/>
    <cellStyle name="适中 9 3 2" xfId="8454"/>
    <cellStyle name="适中 9 5" xfId="8455"/>
    <cellStyle name="输出 10" xfId="8456"/>
    <cellStyle name="输出 10 2" xfId="8457"/>
    <cellStyle name="输出 11" xfId="8458"/>
    <cellStyle name="输出 2 2 2 2" xfId="8459"/>
    <cellStyle name="输出 2 2 3" xfId="8460"/>
    <cellStyle name="输出 2 3 2 2" xfId="8461"/>
    <cellStyle name="输出 2 4" xfId="8462"/>
    <cellStyle name="输出 3 2 2" xfId="8463"/>
    <cellStyle name="输出 3 2 2 2" xfId="8464"/>
    <cellStyle name="输出 3 2 3" xfId="8465"/>
    <cellStyle name="输出 3 2 3 2" xfId="8466"/>
    <cellStyle name="输出 3 3 2" xfId="8467"/>
    <cellStyle name="输出 3 3 3" xfId="8468"/>
    <cellStyle name="输出 3 4" xfId="8469"/>
    <cellStyle name="输出 3 4 2" xfId="8470"/>
    <cellStyle name="输出 3 4 3" xfId="8471"/>
    <cellStyle name="输出 3 5" xfId="8472"/>
    <cellStyle name="输出 3 5 2" xfId="8473"/>
    <cellStyle name="输出 3 6" xfId="8474"/>
    <cellStyle name="输出 4 2" xfId="8475"/>
    <cellStyle name="输出 4 2 2" xfId="8476"/>
    <cellStyle name="输出 4 2 2 3" xfId="8477"/>
    <cellStyle name="输出 4 2 3" xfId="8478"/>
    <cellStyle name="输出 4 2 3 2" xfId="8479"/>
    <cellStyle name="输出 4 3" xfId="8480"/>
    <cellStyle name="输出 4 3 2" xfId="8481"/>
    <cellStyle name="输出 4 3 2 3" xfId="8482"/>
    <cellStyle name="输出 4 3 3" xfId="8483"/>
    <cellStyle name="输出 4 3 3 2" xfId="8484"/>
    <cellStyle name="输出 4 4" xfId="8485"/>
    <cellStyle name="输出 4 4 2" xfId="8486"/>
    <cellStyle name="输出 4 4 3" xfId="8487"/>
    <cellStyle name="输出 4 5" xfId="8488"/>
    <cellStyle name="输出 4 5 2" xfId="8489"/>
    <cellStyle name="输出 4 5 3" xfId="8490"/>
    <cellStyle name="输出 4 6" xfId="8491"/>
    <cellStyle name="输出 4 6 2" xfId="8492"/>
    <cellStyle name="输出 5" xfId="8493"/>
    <cellStyle name="输出 5 2" xfId="8494"/>
    <cellStyle name="输出 5 2 2" xfId="8495"/>
    <cellStyle name="输出 5 2 2 2" xfId="8496"/>
    <cellStyle name="输出 5 2 2 3" xfId="8497"/>
    <cellStyle name="输出 5 2 3" xfId="8498"/>
    <cellStyle name="输出 5 2 3 2" xfId="8499"/>
    <cellStyle name="输出 5 2 4" xfId="8500"/>
    <cellStyle name="输出 5 2 5" xfId="8501"/>
    <cellStyle name="输出 5 3" xfId="8502"/>
    <cellStyle name="输出 5 3 2" xfId="8503"/>
    <cellStyle name="输出 5 3 2 2" xfId="8504"/>
    <cellStyle name="输出 5 3 2 3" xfId="8505"/>
    <cellStyle name="输出 5 3 3" xfId="8506"/>
    <cellStyle name="输出 5 3 3 2" xfId="8507"/>
    <cellStyle name="输出 5 3 4" xfId="8508"/>
    <cellStyle name="输出 5 3 5" xfId="8509"/>
    <cellStyle name="输出 5 4" xfId="8510"/>
    <cellStyle name="输出 5 4 2" xfId="8511"/>
    <cellStyle name="输出 5 4 3" xfId="8512"/>
    <cellStyle name="输出 5 5" xfId="8513"/>
    <cellStyle name="输出 5 5 2" xfId="8514"/>
    <cellStyle name="输出 5 5 3" xfId="8515"/>
    <cellStyle name="输出 5 6" xfId="8516"/>
    <cellStyle name="输出 5 6 2" xfId="8517"/>
    <cellStyle name="输出 5 8" xfId="8518"/>
    <cellStyle name="输出 6" xfId="8519"/>
    <cellStyle name="输出 6 2" xfId="8520"/>
    <cellStyle name="输出 6 2 2" xfId="8521"/>
    <cellStyle name="输出 6 2 3" xfId="8522"/>
    <cellStyle name="输出 6 2 4" xfId="8523"/>
    <cellStyle name="输出 6 2 5" xfId="8524"/>
    <cellStyle name="输出 6 3" xfId="8525"/>
    <cellStyle name="输出 6 3 2" xfId="8526"/>
    <cellStyle name="输出 6 3 2 2" xfId="8527"/>
    <cellStyle name="输出 6 3 2 3" xfId="8528"/>
    <cellStyle name="输出 6 3 3" xfId="8529"/>
    <cellStyle name="输出 6 3 3 2" xfId="8530"/>
    <cellStyle name="输出 6 3 4" xfId="8531"/>
    <cellStyle name="输出 6 3 5" xfId="8532"/>
    <cellStyle name="输出 6 4" xfId="8533"/>
    <cellStyle name="输出 6 4 2" xfId="8534"/>
    <cellStyle name="输出 6 4 3" xfId="8535"/>
    <cellStyle name="输出 6 5 2" xfId="8536"/>
    <cellStyle name="输出 6 5 3" xfId="8537"/>
    <cellStyle name="输出 6 6" xfId="8538"/>
    <cellStyle name="输出 6 6 2" xfId="8539"/>
    <cellStyle name="输出 6 7" xfId="8540"/>
    <cellStyle name="输出 6 8" xfId="8541"/>
    <cellStyle name="输出 7" xfId="8542"/>
    <cellStyle name="输出 7 2 2 2" xfId="8543"/>
    <cellStyle name="输出 7 2 2 3" xfId="8544"/>
    <cellStyle name="输出 7 2 3" xfId="8545"/>
    <cellStyle name="输出 7 2 4" xfId="8546"/>
    <cellStyle name="输出 7 2 5" xfId="8547"/>
    <cellStyle name="输出 7 3 2" xfId="8548"/>
    <cellStyle name="输出 7 3 3" xfId="8549"/>
    <cellStyle name="输出 7 3 4" xfId="8550"/>
    <cellStyle name="输出 7 3 5" xfId="8551"/>
    <cellStyle name="输出 7 5 3" xfId="8552"/>
    <cellStyle name="输出 7 6 2" xfId="8553"/>
    <cellStyle name="输出 7 7" xfId="8554"/>
    <cellStyle name="输出 7 8" xfId="8555"/>
    <cellStyle name="输出 8" xfId="8556"/>
    <cellStyle name="输出 8 2 2 2" xfId="8557"/>
    <cellStyle name="输出 8 2 2 3" xfId="8558"/>
    <cellStyle name="输出 8 2 3 2" xfId="8559"/>
    <cellStyle name="输出 8 2 4" xfId="8560"/>
    <cellStyle name="输出 8 3 2 2" xfId="8561"/>
    <cellStyle name="输出 8 3 2 3" xfId="8562"/>
    <cellStyle name="输出 8 3 3" xfId="8563"/>
    <cellStyle name="输出 8 3 3 2" xfId="8564"/>
    <cellStyle name="输出 8 3 4" xfId="8565"/>
    <cellStyle name="输出 8 4 3" xfId="8566"/>
    <cellStyle name="输出 8 5 2" xfId="8567"/>
    <cellStyle name="输出 8 5 3" xfId="8568"/>
    <cellStyle name="输出 8 6" xfId="8569"/>
    <cellStyle name="输出 8 6 2" xfId="8570"/>
    <cellStyle name="输出 8 7" xfId="8571"/>
    <cellStyle name="输出 9" xfId="8572"/>
    <cellStyle name="输入 2 2 3" xfId="8573"/>
    <cellStyle name="输入 2 3 2" xfId="8574"/>
    <cellStyle name="输入 2 3 3" xfId="8575"/>
    <cellStyle name="输入 2 4" xfId="8576"/>
    <cellStyle name="输入 3 2 3" xfId="8577"/>
    <cellStyle name="输入 3 2 4" xfId="8578"/>
    <cellStyle name="输入 3 2 5" xfId="8579"/>
    <cellStyle name="输入 3 3" xfId="8580"/>
    <cellStyle name="输入 3 3 2" xfId="8581"/>
    <cellStyle name="输入 3 3 3" xfId="8582"/>
    <cellStyle name="输入 3 4" xfId="8583"/>
    <cellStyle name="输入 3 4 2" xfId="8584"/>
    <cellStyle name="输入 3 5" xfId="8585"/>
    <cellStyle name="输入 3 5 2" xfId="8586"/>
    <cellStyle name="输入 3 6" xfId="8587"/>
    <cellStyle name="输入 3 7" xfId="8588"/>
    <cellStyle name="输入 4 2" xfId="8589"/>
    <cellStyle name="输入 4 2 2" xfId="8590"/>
    <cellStyle name="输入 4 2 2 2" xfId="8591"/>
    <cellStyle name="输入 4 2 2 3" xfId="8592"/>
    <cellStyle name="输入 4 2 3" xfId="8593"/>
    <cellStyle name="输入 4 2 4" xfId="8594"/>
    <cellStyle name="输入 4 2 5" xfId="8595"/>
    <cellStyle name="输入 4 3" xfId="8596"/>
    <cellStyle name="输入 4 3 2" xfId="8597"/>
    <cellStyle name="输入 4 3 2 2" xfId="8598"/>
    <cellStyle name="输入 4 3 2 3" xfId="8599"/>
    <cellStyle name="输入 4 3 3" xfId="8600"/>
    <cellStyle name="输入 4 3 3 2" xfId="8601"/>
    <cellStyle name="输入 4 3 4" xfId="8602"/>
    <cellStyle name="输入 4 3 5" xfId="8603"/>
    <cellStyle name="输入 4 4" xfId="8604"/>
    <cellStyle name="输入 4 4 2" xfId="8605"/>
    <cellStyle name="输入 4 4 3" xfId="8606"/>
    <cellStyle name="输入 4 5" xfId="8607"/>
    <cellStyle name="输入 4 5 2" xfId="8608"/>
    <cellStyle name="输入 4 5 3" xfId="8609"/>
    <cellStyle name="输入 4 6" xfId="8610"/>
    <cellStyle name="输入 4 6 2" xfId="8611"/>
    <cellStyle name="输入 4 7" xfId="8612"/>
    <cellStyle name="输入 4 8" xfId="8613"/>
    <cellStyle name="输入 5 2" xfId="8614"/>
    <cellStyle name="输入 5 2 2" xfId="8615"/>
    <cellStyle name="输入 6 3" xfId="8616"/>
    <cellStyle name="输入 5 2 2 2" xfId="8617"/>
    <cellStyle name="输入 6 3 2" xfId="8618"/>
    <cellStyle name="输入 5 2 2 3" xfId="8619"/>
    <cellStyle name="输入 6 3 3" xfId="8620"/>
    <cellStyle name="输入 5 2 3" xfId="8621"/>
    <cellStyle name="输入 6 4" xfId="8622"/>
    <cellStyle name="输入 5 2 3 2" xfId="8623"/>
    <cellStyle name="输入 6 4 2" xfId="8624"/>
    <cellStyle name="输入 5 2 4" xfId="8625"/>
    <cellStyle name="输入 6 5" xfId="8626"/>
    <cellStyle name="输入 5 2 5" xfId="8627"/>
    <cellStyle name="输入 6 6" xfId="8628"/>
    <cellStyle name="输入 5 3" xfId="8629"/>
    <cellStyle name="输入 5 3 2" xfId="8630"/>
    <cellStyle name="输入 7 3" xfId="8631"/>
    <cellStyle name="输入 5 3 2 2" xfId="8632"/>
    <cellStyle name="输入 7 3 2" xfId="8633"/>
    <cellStyle name="输入 5 3 2 3" xfId="8634"/>
    <cellStyle name="输入 7 3 3" xfId="8635"/>
    <cellStyle name="输入 5 3 3" xfId="8636"/>
    <cellStyle name="输入 7 4" xfId="8637"/>
    <cellStyle name="输入 5 3 3 2" xfId="8638"/>
    <cellStyle name="输入 7 4 2" xfId="8639"/>
    <cellStyle name="输入 5 3 4" xfId="8640"/>
    <cellStyle name="输入 7 5" xfId="8641"/>
    <cellStyle name="输入 5 3 5" xfId="8642"/>
    <cellStyle name="输入 7 6" xfId="8643"/>
    <cellStyle name="输入 5 4" xfId="8644"/>
    <cellStyle name="输入 5 4 2" xfId="8645"/>
    <cellStyle name="输入 8 3" xfId="8646"/>
    <cellStyle name="输入 5 4 3" xfId="8647"/>
    <cellStyle name="输入 8 4" xfId="8648"/>
    <cellStyle name="输入 5 5" xfId="8649"/>
    <cellStyle name="输入 5 5 2" xfId="8650"/>
    <cellStyle name="输入 9 3" xfId="8651"/>
    <cellStyle name="输入 5 5 3" xfId="8652"/>
    <cellStyle name="输入 9 4" xfId="8653"/>
    <cellStyle name="输入 5 6" xfId="8654"/>
    <cellStyle name="输入 5 6 2" xfId="8655"/>
    <cellStyle name="输入 5 7" xfId="8656"/>
    <cellStyle name="输入 5 8" xfId="8657"/>
    <cellStyle name="输入 6 2" xfId="8658"/>
    <cellStyle name="输入 6 2 2" xfId="8659"/>
    <cellStyle name="输入 6 2 2 2" xfId="8660"/>
    <cellStyle name="输入 6 2 2 3" xfId="8661"/>
    <cellStyle name="输入 6 2 3" xfId="8662"/>
    <cellStyle name="输入 6 2 3 2" xfId="8663"/>
    <cellStyle name="输入 6 2 4" xfId="8664"/>
    <cellStyle name="输入 6 2 5" xfId="8665"/>
    <cellStyle name="输入 6 3 2 2" xfId="8666"/>
    <cellStyle name="输入 6 3 2 3" xfId="8667"/>
    <cellStyle name="输入 6 3 3 2" xfId="8668"/>
    <cellStyle name="输入 6 3 4" xfId="8669"/>
    <cellStyle name="输入 6 3 5" xfId="8670"/>
    <cellStyle name="输入 6 4 3" xfId="8671"/>
    <cellStyle name="输入 6 5 2" xfId="8672"/>
    <cellStyle name="输入 6 5 3" xfId="8673"/>
    <cellStyle name="输入 6 6 2" xfId="8674"/>
    <cellStyle name="输入 6 7" xfId="8675"/>
    <cellStyle name="输入 6 8" xfId="8676"/>
    <cellStyle name="输入 7 2" xfId="8677"/>
    <cellStyle name="注释 3" xfId="8678"/>
    <cellStyle name="输入 7 2 2" xfId="8679"/>
    <cellStyle name="注释 3 2" xfId="8680"/>
    <cellStyle name="输入 7 2 3" xfId="8681"/>
    <cellStyle name="注释 3 3" xfId="8682"/>
    <cellStyle name="输入 7 2 4" xfId="8683"/>
    <cellStyle name="输入 7 2 5" xfId="8684"/>
    <cellStyle name="输入 7 4 3" xfId="8685"/>
    <cellStyle name="输入 7 5 2" xfId="8686"/>
    <cellStyle name="输入 7 5 3" xfId="8687"/>
    <cellStyle name="输入 7 6 2" xfId="8688"/>
    <cellStyle name="输入 7 7" xfId="8689"/>
    <cellStyle name="输入 7 8" xfId="8690"/>
    <cellStyle name="输入 8 2" xfId="8691"/>
    <cellStyle name="输入 8 2 2" xfId="8692"/>
    <cellStyle name="输入 8 2 2 2" xfId="8693"/>
    <cellStyle name="输入 8 2 2 3" xfId="8694"/>
    <cellStyle name="输入 8 2 3" xfId="8695"/>
    <cellStyle name="输入 8 2 3 2" xfId="8696"/>
    <cellStyle name="输入 8 3 2" xfId="8697"/>
    <cellStyle name="输入 8 3 2 2" xfId="8698"/>
    <cellStyle name="输入 8 3 2 3" xfId="8699"/>
    <cellStyle name="输入 8 3 3" xfId="8700"/>
    <cellStyle name="输入 8 3 3 2" xfId="8701"/>
    <cellStyle name="输入 8 4 2" xfId="8702"/>
    <cellStyle name="输入 8 4 3" xfId="8703"/>
    <cellStyle name="输入 8 5" xfId="8704"/>
    <cellStyle name="输入 8 5 2" xfId="8705"/>
    <cellStyle name="输入 8 5 3" xfId="8706"/>
    <cellStyle name="输入 8 6" xfId="8707"/>
    <cellStyle name="输入 8 6 2" xfId="8708"/>
    <cellStyle name="输入 8 7" xfId="8709"/>
    <cellStyle name="输入 8 8" xfId="8710"/>
    <cellStyle name="输入 9 2" xfId="8711"/>
    <cellStyle name="输入 9 2 2" xfId="8712"/>
    <cellStyle name="输入 9 2 3" xfId="8713"/>
    <cellStyle name="输入 9 3 2" xfId="8714"/>
    <cellStyle name="输入 9 5" xfId="8715"/>
    <cellStyle name="样式 1" xfId="8716"/>
    <cellStyle name="样式 1 2" xfId="8717"/>
    <cellStyle name="着色 1" xfId="8718"/>
    <cellStyle name="着色 1 3 2" xfId="8719"/>
    <cellStyle name="着色 1 3 2 2" xfId="8720"/>
    <cellStyle name="着色 1 3 3" xfId="8721"/>
    <cellStyle name="着色 1 4" xfId="8722"/>
    <cellStyle name="着色 1 4 2" xfId="8723"/>
    <cellStyle name="着色 1 5" xfId="8724"/>
    <cellStyle name="着色 2 3" xfId="8725"/>
    <cellStyle name="着色 2 3 2" xfId="8726"/>
    <cellStyle name="着色 2 3 2 2" xfId="8727"/>
    <cellStyle name="着色 2 3 3" xfId="8728"/>
    <cellStyle name="着色 3 3 2" xfId="8729"/>
    <cellStyle name="着色 3 3 2 2" xfId="8730"/>
    <cellStyle name="着色 3 3 3" xfId="8731"/>
    <cellStyle name="着色 4" xfId="8732"/>
    <cellStyle name="着色 4 3" xfId="8733"/>
    <cellStyle name="着色 4 3 2 2" xfId="8734"/>
    <cellStyle name="着色 4 3 3" xfId="8735"/>
    <cellStyle name="着色 4 4 2" xfId="8736"/>
    <cellStyle name="着色 5" xfId="8737"/>
    <cellStyle name="着色 5 2" xfId="8738"/>
    <cellStyle name="着色 5 2 2" xfId="8739"/>
    <cellStyle name="着色 5 3" xfId="8740"/>
    <cellStyle name="着色 5 3 2 2" xfId="8741"/>
    <cellStyle name="着色 5 3 3" xfId="8742"/>
    <cellStyle name="着色 5 4 2" xfId="8743"/>
    <cellStyle name="着色 5 5" xfId="8744"/>
    <cellStyle name="着色 6 2" xfId="8745"/>
    <cellStyle name="着色 6 3 2 2" xfId="8746"/>
    <cellStyle name="着色 6 3 3" xfId="8747"/>
    <cellStyle name="着色 6 5" xfId="8748"/>
    <cellStyle name="注释 2" xfId="8749"/>
    <cellStyle name="注释 2 2" xfId="8750"/>
    <cellStyle name="常规_2017年预算（参阅资料）12.12修改(3)" xfId="8751"/>
    <cellStyle name="常规 11 4" xfId="8752"/>
    <cellStyle name="常规_（3.17）2017年地方财政预算表 - 天心区" xfId="8753"/>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topLeftCell="A19" workbookViewId="0">
      <selection activeCell="A19" sqref="$A1:$XFD1048576"/>
    </sheetView>
  </sheetViews>
  <sheetFormatPr defaultColWidth="9" defaultRowHeight="14.25" outlineLevelCol="3"/>
  <cols>
    <col min="1" max="1" width="9.625" style="176" customWidth="1"/>
    <col min="2" max="2" width="65.75" style="177" customWidth="1"/>
    <col min="3" max="16379" width="9" style="177"/>
    <col min="16380" max="16384" width="9" style="30"/>
  </cols>
  <sheetData>
    <row r="1" ht="22.5" spans="1:4">
      <c r="A1" s="178" t="s">
        <v>0</v>
      </c>
      <c r="B1" s="178"/>
      <c r="C1" s="179"/>
      <c r="D1" s="179"/>
    </row>
    <row r="3" s="175" customFormat="1" ht="36.75" customHeight="1" spans="1:4">
      <c r="A3" s="180" t="s">
        <v>1</v>
      </c>
      <c r="B3" s="181" t="s">
        <v>2</v>
      </c>
      <c r="C3" s="182"/>
      <c r="D3" s="182"/>
    </row>
    <row r="4" s="175" customFormat="1" ht="36.75" customHeight="1" spans="1:4">
      <c r="A4" s="180" t="s">
        <v>3</v>
      </c>
      <c r="B4" s="181" t="s">
        <v>4</v>
      </c>
      <c r="C4" s="182"/>
      <c r="D4" s="182"/>
    </row>
    <row r="5" s="175" customFormat="1" ht="36.75" customHeight="1" spans="1:4">
      <c r="A5" s="180" t="s">
        <v>5</v>
      </c>
      <c r="B5" s="181" t="s">
        <v>6</v>
      </c>
      <c r="C5" s="182"/>
      <c r="D5" s="182"/>
    </row>
    <row r="6" s="175" customFormat="1" ht="36.75" customHeight="1" spans="1:4">
      <c r="A6" s="180" t="s">
        <v>7</v>
      </c>
      <c r="B6" s="181" t="s">
        <v>8</v>
      </c>
      <c r="C6" s="182"/>
      <c r="D6" s="182"/>
    </row>
    <row r="7" s="175" customFormat="1" ht="36.75" customHeight="1" spans="1:4">
      <c r="A7" s="180" t="s">
        <v>9</v>
      </c>
      <c r="B7" s="181" t="s">
        <v>10</v>
      </c>
      <c r="C7" s="182"/>
      <c r="D7" s="182"/>
    </row>
    <row r="8" s="175" customFormat="1" ht="36.75" customHeight="1" spans="1:4">
      <c r="A8" s="180" t="s">
        <v>11</v>
      </c>
      <c r="B8" s="181" t="s">
        <v>12</v>
      </c>
      <c r="C8" s="182"/>
      <c r="D8" s="182"/>
    </row>
    <row r="9" s="175" customFormat="1" ht="36.75" customHeight="1" spans="1:4">
      <c r="A9" s="180" t="s">
        <v>13</v>
      </c>
      <c r="B9" s="181" t="s">
        <v>14</v>
      </c>
      <c r="C9" s="182"/>
      <c r="D9" s="182"/>
    </row>
    <row r="10" s="175" customFormat="1" ht="36.75" customHeight="1" spans="1:4">
      <c r="A10" s="180" t="s">
        <v>15</v>
      </c>
      <c r="B10" s="181" t="s">
        <v>16</v>
      </c>
      <c r="C10" s="182"/>
      <c r="D10" s="182"/>
    </row>
    <row r="11" s="175" customFormat="1" ht="36.75" customHeight="1" spans="1:4">
      <c r="A11" s="180" t="s">
        <v>17</v>
      </c>
      <c r="B11" s="181" t="s">
        <v>18</v>
      </c>
      <c r="C11" s="182"/>
      <c r="D11" s="182"/>
    </row>
    <row r="12" s="175" customFormat="1" ht="36.75" customHeight="1" spans="1:4">
      <c r="A12" s="180" t="s">
        <v>19</v>
      </c>
      <c r="B12" s="181" t="s">
        <v>20</v>
      </c>
      <c r="C12" s="182"/>
      <c r="D12" s="182"/>
    </row>
    <row r="13" s="175" customFormat="1" ht="36.75" customHeight="1" spans="1:4">
      <c r="A13" s="180" t="s">
        <v>21</v>
      </c>
      <c r="B13" s="181" t="s">
        <v>22</v>
      </c>
      <c r="C13" s="182"/>
      <c r="D13" s="182"/>
    </row>
    <row r="14" s="175" customFormat="1" ht="36.75" customHeight="1" spans="1:4">
      <c r="A14" s="180" t="s">
        <v>23</v>
      </c>
      <c r="B14" s="181" t="s">
        <v>24</v>
      </c>
      <c r="C14" s="182"/>
      <c r="D14" s="182"/>
    </row>
    <row r="15" s="175" customFormat="1" ht="36.75" customHeight="1" spans="1:4">
      <c r="A15" s="180" t="s">
        <v>25</v>
      </c>
      <c r="B15" s="181" t="s">
        <v>26</v>
      </c>
      <c r="C15" s="182"/>
      <c r="D15" s="182"/>
    </row>
    <row r="16" s="175" customFormat="1" ht="36" customHeight="1" spans="1:4">
      <c r="A16" s="180" t="s">
        <v>27</v>
      </c>
      <c r="B16" s="181" t="s">
        <v>28</v>
      </c>
      <c r="C16" s="182"/>
      <c r="D16" s="182"/>
    </row>
    <row r="17" s="175" customFormat="1" ht="36" customHeight="1" spans="1:4">
      <c r="A17" s="180" t="s">
        <v>29</v>
      </c>
      <c r="B17" s="181" t="s">
        <v>30</v>
      </c>
      <c r="C17" s="182"/>
      <c r="D17" s="182"/>
    </row>
    <row r="18" s="175" customFormat="1" ht="36" customHeight="1" spans="1:4">
      <c r="A18" s="180" t="s">
        <v>31</v>
      </c>
      <c r="B18" s="181" t="s">
        <v>32</v>
      </c>
      <c r="C18" s="182"/>
      <c r="D18" s="182"/>
    </row>
    <row r="19" s="175" customFormat="1" ht="36.75" customHeight="1" spans="1:4">
      <c r="A19" s="180" t="s">
        <v>33</v>
      </c>
      <c r="B19" s="181" t="s">
        <v>34</v>
      </c>
      <c r="C19" s="182"/>
      <c r="D19" s="182"/>
    </row>
    <row r="20" s="175" customFormat="1" ht="36.75" customHeight="1" spans="1:4">
      <c r="A20" s="180" t="s">
        <v>35</v>
      </c>
      <c r="B20" s="181" t="s">
        <v>36</v>
      </c>
      <c r="C20" s="182"/>
      <c r="D20" s="182"/>
    </row>
    <row r="21" s="175" customFormat="1" ht="36.75" customHeight="1" spans="1:4">
      <c r="A21" s="180" t="s">
        <v>37</v>
      </c>
      <c r="B21" s="181" t="s">
        <v>38</v>
      </c>
      <c r="C21" s="182"/>
      <c r="D21" s="182"/>
    </row>
    <row r="22" s="175" customFormat="1" ht="36.75" customHeight="1" spans="1:4">
      <c r="A22" s="180" t="s">
        <v>39</v>
      </c>
      <c r="B22" s="181" t="s">
        <v>40</v>
      </c>
      <c r="C22" s="182"/>
      <c r="D22" s="182"/>
    </row>
    <row r="23" s="175" customFormat="1" ht="36" customHeight="1" spans="1:4">
      <c r="A23" s="180" t="s">
        <v>41</v>
      </c>
      <c r="B23" s="181" t="s">
        <v>42</v>
      </c>
      <c r="C23" s="182"/>
      <c r="D23" s="182"/>
    </row>
    <row r="24" s="175" customFormat="1" ht="36" customHeight="1" spans="1:4">
      <c r="A24" s="180" t="s">
        <v>43</v>
      </c>
      <c r="B24" s="181" t="s">
        <v>44</v>
      </c>
      <c r="C24" s="182"/>
      <c r="D24" s="182"/>
    </row>
    <row r="25" s="175" customFormat="1" ht="36.75" customHeight="1" spans="1:4">
      <c r="A25" s="180" t="s">
        <v>45</v>
      </c>
      <c r="B25" s="181" t="s">
        <v>46</v>
      </c>
      <c r="C25" s="182"/>
      <c r="D25" s="182"/>
    </row>
    <row r="26" s="175" customFormat="1" ht="36.75" customHeight="1" spans="1:4">
      <c r="A26" s="180" t="s">
        <v>47</v>
      </c>
      <c r="B26" s="181" t="s">
        <v>48</v>
      </c>
      <c r="C26" s="182"/>
      <c r="D26" s="182"/>
    </row>
    <row r="27" s="175" customFormat="1" ht="36.75" customHeight="1" spans="1:4">
      <c r="A27" s="180" t="s">
        <v>49</v>
      </c>
      <c r="B27" s="181" t="s">
        <v>50</v>
      </c>
      <c r="D27" s="182"/>
    </row>
    <row r="28" spans="1:2">
      <c r="A28" s="183"/>
      <c r="B28" s="175"/>
    </row>
  </sheetData>
  <mergeCells count="1">
    <mergeCell ref="A1:B1"/>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0"/>
  <sheetViews>
    <sheetView workbookViewId="0">
      <selection activeCell="N8" sqref="N8"/>
    </sheetView>
  </sheetViews>
  <sheetFormatPr defaultColWidth="9" defaultRowHeight="14.25" outlineLevelCol="2"/>
  <cols>
    <col min="1" max="1" width="16.75" style="87" customWidth="1"/>
    <col min="2" max="2" width="52.875" style="87" customWidth="1"/>
    <col min="3" max="3" width="17" style="87" customWidth="1"/>
    <col min="4" max="16384" width="9" style="87"/>
  </cols>
  <sheetData>
    <row r="1" ht="21.75" customHeight="1" spans="1:2">
      <c r="A1" s="104" t="s">
        <v>17</v>
      </c>
      <c r="B1" s="104"/>
    </row>
    <row r="2" ht="29.25" customHeight="1" spans="1:3">
      <c r="A2" s="105" t="s">
        <v>18</v>
      </c>
      <c r="B2" s="105"/>
      <c r="C2" s="105"/>
    </row>
    <row r="3" ht="18" customHeight="1" spans="1:3">
      <c r="A3" s="106"/>
      <c r="B3" s="106"/>
      <c r="C3" s="107" t="s">
        <v>51</v>
      </c>
    </row>
    <row r="4" ht="35.25" customHeight="1" spans="1:3">
      <c r="A4" s="78" t="s">
        <v>790</v>
      </c>
      <c r="B4" s="78" t="s">
        <v>72</v>
      </c>
      <c r="C4" s="78" t="s">
        <v>53</v>
      </c>
    </row>
    <row r="5" ht="20.1" customHeight="1" spans="1:3">
      <c r="A5" s="108"/>
      <c r="B5" s="109" t="s">
        <v>791</v>
      </c>
      <c r="C5" s="110"/>
    </row>
    <row r="6" ht="20.1" customHeight="1" spans="1:3">
      <c r="A6" s="111">
        <v>10301</v>
      </c>
      <c r="B6" s="112" t="s">
        <v>792</v>
      </c>
      <c r="C6" s="110"/>
    </row>
    <row r="7" ht="20.1" customHeight="1" spans="1:3">
      <c r="A7" s="111">
        <v>1030102</v>
      </c>
      <c r="B7" s="112" t="s">
        <v>793</v>
      </c>
      <c r="C7" s="110"/>
    </row>
    <row r="8" ht="20.1" customHeight="1" spans="1:3">
      <c r="A8" s="111">
        <v>103010201</v>
      </c>
      <c r="B8" s="113" t="s">
        <v>794</v>
      </c>
      <c r="C8" s="110"/>
    </row>
    <row r="9" ht="20.1" customHeight="1" spans="1:3">
      <c r="A9" s="111">
        <v>103010202</v>
      </c>
      <c r="B9" s="113" t="s">
        <v>795</v>
      </c>
      <c r="C9" s="110"/>
    </row>
    <row r="10" ht="20.1" customHeight="1" spans="1:3">
      <c r="A10" s="111">
        <v>1030106</v>
      </c>
      <c r="B10" s="112" t="s">
        <v>796</v>
      </c>
      <c r="C10" s="110"/>
    </row>
    <row r="11" ht="20.1" customHeight="1" spans="1:3">
      <c r="A11" s="111">
        <v>1030110</v>
      </c>
      <c r="B11" s="112" t="s">
        <v>797</v>
      </c>
      <c r="C11" s="110"/>
    </row>
    <row r="12" ht="20.1" customHeight="1" spans="1:3">
      <c r="A12" s="111">
        <v>1030112</v>
      </c>
      <c r="B12" s="112" t="s">
        <v>798</v>
      </c>
      <c r="C12" s="110"/>
    </row>
    <row r="13" ht="20.1" customHeight="1" spans="1:3">
      <c r="A13" s="111">
        <v>1030121</v>
      </c>
      <c r="B13" s="112" t="s">
        <v>799</v>
      </c>
      <c r="C13" s="110"/>
    </row>
    <row r="14" ht="20.1" customHeight="1" spans="1:3">
      <c r="A14" s="111">
        <v>1030129</v>
      </c>
      <c r="B14" s="112" t="s">
        <v>800</v>
      </c>
      <c r="C14" s="110"/>
    </row>
    <row r="15" ht="20.1" customHeight="1" spans="1:3">
      <c r="A15" s="111">
        <v>1030146</v>
      </c>
      <c r="B15" s="112" t="s">
        <v>801</v>
      </c>
      <c r="C15" s="110"/>
    </row>
    <row r="16" ht="20.1" customHeight="1" spans="1:3">
      <c r="A16" s="111">
        <v>1030147</v>
      </c>
      <c r="B16" s="112" t="s">
        <v>802</v>
      </c>
      <c r="C16" s="110"/>
    </row>
    <row r="17" ht="20.1" customHeight="1" spans="1:3">
      <c r="A17" s="111">
        <v>1030148</v>
      </c>
      <c r="B17" s="112" t="s">
        <v>803</v>
      </c>
      <c r="C17" s="110"/>
    </row>
    <row r="18" ht="20.1" customHeight="1" spans="1:3">
      <c r="A18" s="111">
        <v>103014801</v>
      </c>
      <c r="B18" s="113" t="s">
        <v>804</v>
      </c>
      <c r="C18" s="110"/>
    </row>
    <row r="19" ht="20.1" customHeight="1" spans="1:3">
      <c r="A19" s="111">
        <v>103014802</v>
      </c>
      <c r="B19" s="113" t="s">
        <v>805</v>
      </c>
      <c r="C19" s="110"/>
    </row>
    <row r="20" ht="20.1" customHeight="1" spans="1:3">
      <c r="A20" s="111">
        <v>103014803</v>
      </c>
      <c r="B20" s="113" t="s">
        <v>806</v>
      </c>
      <c r="C20" s="110"/>
    </row>
    <row r="21" ht="20.1" customHeight="1" spans="1:3">
      <c r="A21" s="111">
        <v>103014898</v>
      </c>
      <c r="B21" s="113" t="s">
        <v>807</v>
      </c>
      <c r="C21" s="110"/>
    </row>
    <row r="22" ht="20.1" customHeight="1" spans="1:3">
      <c r="A22" s="111">
        <v>103014899</v>
      </c>
      <c r="B22" s="113" t="s">
        <v>808</v>
      </c>
      <c r="C22" s="110"/>
    </row>
    <row r="23" ht="20.1" customHeight="1" spans="1:3">
      <c r="A23" s="111">
        <v>1030149</v>
      </c>
      <c r="B23" s="112" t="s">
        <v>809</v>
      </c>
      <c r="C23" s="110"/>
    </row>
    <row r="24" ht="20.1" customHeight="1" spans="1:3">
      <c r="A24" s="111">
        <v>1030150</v>
      </c>
      <c r="B24" s="112" t="s">
        <v>810</v>
      </c>
      <c r="C24" s="110"/>
    </row>
    <row r="25" ht="20.1" customHeight="1" spans="1:3">
      <c r="A25" s="111">
        <v>103015001</v>
      </c>
      <c r="B25" s="113" t="s">
        <v>811</v>
      </c>
      <c r="C25" s="110"/>
    </row>
    <row r="26" ht="20.1" customHeight="1" spans="1:3">
      <c r="A26" s="111">
        <v>103015002</v>
      </c>
      <c r="B26" s="113" t="s">
        <v>812</v>
      </c>
      <c r="C26" s="110"/>
    </row>
    <row r="27" ht="20.1" customHeight="1" spans="1:3">
      <c r="A27" s="111">
        <v>1030152</v>
      </c>
      <c r="B27" s="112" t="s">
        <v>813</v>
      </c>
      <c r="C27" s="110"/>
    </row>
    <row r="28" ht="20.1" customHeight="1" spans="1:3">
      <c r="A28" s="111">
        <v>1030153</v>
      </c>
      <c r="B28" s="112" t="s">
        <v>814</v>
      </c>
      <c r="C28" s="110"/>
    </row>
    <row r="29" ht="20.1" customHeight="1" spans="1:3">
      <c r="A29" s="111">
        <v>1030154</v>
      </c>
      <c r="B29" s="112" t="s">
        <v>815</v>
      </c>
      <c r="C29" s="110"/>
    </row>
    <row r="30" ht="20.1" customHeight="1" spans="1:3">
      <c r="A30" s="111">
        <v>1030155</v>
      </c>
      <c r="B30" s="112" t="s">
        <v>816</v>
      </c>
      <c r="C30" s="110"/>
    </row>
    <row r="31" ht="20.1" customHeight="1" spans="1:3">
      <c r="A31" s="111">
        <v>103015501</v>
      </c>
      <c r="B31" s="113" t="s">
        <v>817</v>
      </c>
      <c r="C31" s="110"/>
    </row>
    <row r="32" ht="20.1" customHeight="1" spans="1:3">
      <c r="A32" s="111">
        <v>103015502</v>
      </c>
      <c r="B32" s="113" t="s">
        <v>818</v>
      </c>
      <c r="C32" s="110"/>
    </row>
    <row r="33" ht="20.1" customHeight="1" spans="1:3">
      <c r="A33" s="111">
        <v>1030156</v>
      </c>
      <c r="B33" s="112" t="s">
        <v>819</v>
      </c>
      <c r="C33" s="110"/>
    </row>
    <row r="34" ht="20.1" customHeight="1" spans="1:3">
      <c r="A34" s="111">
        <v>1030157</v>
      </c>
      <c r="B34" s="112" t="s">
        <v>820</v>
      </c>
      <c r="C34" s="110"/>
    </row>
    <row r="35" ht="20.1" customHeight="1" spans="1:3">
      <c r="A35" s="111">
        <v>1030158</v>
      </c>
      <c r="B35" s="112" t="s">
        <v>821</v>
      </c>
      <c r="C35" s="110"/>
    </row>
    <row r="36" ht="20.1" customHeight="1" spans="1:3">
      <c r="A36" s="111">
        <v>103015801</v>
      </c>
      <c r="B36" s="113" t="s">
        <v>822</v>
      </c>
      <c r="C36" s="110"/>
    </row>
    <row r="37" ht="20.1" customHeight="1" spans="1:3">
      <c r="A37" s="111">
        <v>103015803</v>
      </c>
      <c r="B37" s="113" t="s">
        <v>823</v>
      </c>
      <c r="C37" s="110"/>
    </row>
    <row r="38" ht="20.1" customHeight="1" spans="1:3">
      <c r="A38" s="111">
        <v>1030159</v>
      </c>
      <c r="B38" s="112" t="s">
        <v>824</v>
      </c>
      <c r="C38" s="110"/>
    </row>
    <row r="39" ht="20.1" customHeight="1" spans="1:3">
      <c r="A39" s="111">
        <v>1030166</v>
      </c>
      <c r="B39" s="112" t="s">
        <v>825</v>
      </c>
      <c r="C39" s="110"/>
    </row>
    <row r="40" ht="20.1" customHeight="1" spans="1:3">
      <c r="A40" s="111">
        <v>1030168</v>
      </c>
      <c r="B40" s="112" t="s">
        <v>826</v>
      </c>
      <c r="C40" s="110"/>
    </row>
    <row r="41" ht="20.1" customHeight="1" spans="1:3">
      <c r="A41" s="111">
        <v>1030171</v>
      </c>
      <c r="B41" s="112" t="s">
        <v>827</v>
      </c>
      <c r="C41" s="110"/>
    </row>
    <row r="42" ht="20.1" customHeight="1" spans="1:3">
      <c r="A42" s="111">
        <v>1030175</v>
      </c>
      <c r="B42" s="112" t="s">
        <v>828</v>
      </c>
      <c r="C42" s="110"/>
    </row>
    <row r="43" ht="20.1" customHeight="1" spans="1:3">
      <c r="A43" s="111">
        <v>103017501</v>
      </c>
      <c r="B43" s="113" t="s">
        <v>829</v>
      </c>
      <c r="C43" s="110"/>
    </row>
    <row r="44" ht="20.1" customHeight="1" spans="1:3">
      <c r="A44" s="111">
        <v>103017502</v>
      </c>
      <c r="B44" s="113" t="s">
        <v>830</v>
      </c>
      <c r="C44" s="110"/>
    </row>
    <row r="45" ht="20.1" customHeight="1" spans="1:3">
      <c r="A45" s="111">
        <v>1030178</v>
      </c>
      <c r="B45" s="112" t="s">
        <v>831</v>
      </c>
      <c r="C45" s="110"/>
    </row>
    <row r="46" ht="20.1" customHeight="1" spans="1:3">
      <c r="A46" s="111">
        <v>1030180</v>
      </c>
      <c r="B46" s="112" t="s">
        <v>832</v>
      </c>
      <c r="C46" s="110"/>
    </row>
    <row r="47" ht="20.1" customHeight="1" spans="1:3">
      <c r="A47" s="111">
        <v>103018001</v>
      </c>
      <c r="B47" s="113" t="s">
        <v>833</v>
      </c>
      <c r="C47" s="110"/>
    </row>
    <row r="48" ht="20.1" customHeight="1" spans="1:3">
      <c r="A48" s="111">
        <v>103018002</v>
      </c>
      <c r="B48" s="113" t="s">
        <v>834</v>
      </c>
      <c r="C48" s="110"/>
    </row>
    <row r="49" ht="20.1" customHeight="1" spans="1:3">
      <c r="A49" s="111">
        <v>103018003</v>
      </c>
      <c r="B49" s="113" t="s">
        <v>835</v>
      </c>
      <c r="C49" s="110"/>
    </row>
    <row r="50" ht="20.1" customHeight="1" spans="1:3">
      <c r="A50" s="111">
        <v>103018004</v>
      </c>
      <c r="B50" s="113" t="s">
        <v>836</v>
      </c>
      <c r="C50" s="110"/>
    </row>
    <row r="51" ht="20.1" customHeight="1" spans="1:3">
      <c r="A51" s="111">
        <v>103018005</v>
      </c>
      <c r="B51" s="113" t="s">
        <v>837</v>
      </c>
      <c r="C51" s="110"/>
    </row>
    <row r="52" ht="20.1" customHeight="1" spans="1:3">
      <c r="A52" s="111">
        <v>103018006</v>
      </c>
      <c r="B52" s="113" t="s">
        <v>838</v>
      </c>
      <c r="C52" s="110"/>
    </row>
    <row r="53" ht="20.1" customHeight="1" spans="1:3">
      <c r="A53" s="111">
        <v>103018007</v>
      </c>
      <c r="B53" s="113" t="s">
        <v>839</v>
      </c>
      <c r="C53" s="114"/>
    </row>
    <row r="54" ht="20.1" customHeight="1" spans="1:3">
      <c r="A54" s="111">
        <v>1030181</v>
      </c>
      <c r="B54" s="115" t="s">
        <v>840</v>
      </c>
      <c r="C54" s="110"/>
    </row>
    <row r="55" s="103" customFormat="1" ht="20.1" customHeight="1" spans="1:3">
      <c r="A55" s="111">
        <v>1030199</v>
      </c>
      <c r="B55" s="112" t="s">
        <v>841</v>
      </c>
      <c r="C55" s="116"/>
    </row>
    <row r="56" ht="20.1" customHeight="1" spans="1:3">
      <c r="A56" s="111">
        <v>10310</v>
      </c>
      <c r="B56" s="112" t="s">
        <v>842</v>
      </c>
      <c r="C56" s="110"/>
    </row>
    <row r="57" ht="20.1" customHeight="1" spans="1:3">
      <c r="A57" s="111">
        <v>1031003</v>
      </c>
      <c r="B57" s="112" t="s">
        <v>843</v>
      </c>
      <c r="C57" s="110"/>
    </row>
    <row r="58" ht="20.1" customHeight="1" spans="1:3">
      <c r="A58" s="111">
        <v>1031005</v>
      </c>
      <c r="B58" s="112" t="s">
        <v>844</v>
      </c>
      <c r="C58" s="110"/>
    </row>
    <row r="59" ht="20.1" customHeight="1" spans="1:3">
      <c r="A59" s="111">
        <v>1031006</v>
      </c>
      <c r="B59" s="112" t="s">
        <v>845</v>
      </c>
      <c r="C59" s="110"/>
    </row>
    <row r="60" ht="20.1" customHeight="1" spans="1:3">
      <c r="A60" s="111">
        <v>103100601</v>
      </c>
      <c r="B60" s="113" t="s">
        <v>846</v>
      </c>
      <c r="C60" s="110"/>
    </row>
    <row r="61" ht="20.1" customHeight="1" spans="1:3">
      <c r="A61" s="111">
        <v>103100602</v>
      </c>
      <c r="B61" s="113" t="s">
        <v>847</v>
      </c>
      <c r="C61" s="110"/>
    </row>
    <row r="62" ht="20.1" customHeight="1" spans="1:3">
      <c r="A62" s="111">
        <v>103100699</v>
      </c>
      <c r="B62" s="113" t="s">
        <v>848</v>
      </c>
      <c r="C62" s="110"/>
    </row>
    <row r="63" ht="20.1" customHeight="1" spans="1:3">
      <c r="A63" s="111">
        <v>1031008</v>
      </c>
      <c r="B63" s="112" t="s">
        <v>849</v>
      </c>
      <c r="C63" s="110"/>
    </row>
    <row r="64" ht="20.1" customHeight="1" spans="1:3">
      <c r="A64" s="111">
        <v>1031009</v>
      </c>
      <c r="B64" s="112" t="s">
        <v>850</v>
      </c>
      <c r="C64" s="110"/>
    </row>
    <row r="65" ht="20.1" customHeight="1" spans="1:3">
      <c r="A65" s="111">
        <v>1031010</v>
      </c>
      <c r="B65" s="112" t="s">
        <v>851</v>
      </c>
      <c r="C65" s="110"/>
    </row>
    <row r="66" ht="20.1" customHeight="1" spans="1:3">
      <c r="A66" s="111">
        <v>1031011</v>
      </c>
      <c r="B66" s="112" t="s">
        <v>852</v>
      </c>
      <c r="C66" s="110"/>
    </row>
    <row r="67" ht="20.1" customHeight="1" spans="1:3">
      <c r="A67" s="111">
        <v>1031012</v>
      </c>
      <c r="B67" s="112" t="s">
        <v>853</v>
      </c>
      <c r="C67" s="110"/>
    </row>
    <row r="68" ht="20.1" customHeight="1" spans="1:3">
      <c r="A68" s="111">
        <v>1031013</v>
      </c>
      <c r="B68" s="112" t="s">
        <v>854</v>
      </c>
      <c r="C68" s="110"/>
    </row>
    <row r="69" ht="20.1" customHeight="1" spans="1:3">
      <c r="A69" s="111">
        <v>103101301</v>
      </c>
      <c r="B69" s="113" t="s">
        <v>855</v>
      </c>
      <c r="C69" s="110"/>
    </row>
    <row r="70" ht="20.1" customHeight="1" spans="1:3">
      <c r="A70" s="111">
        <v>103101399</v>
      </c>
      <c r="B70" s="113" t="s">
        <v>856</v>
      </c>
      <c r="C70" s="110"/>
    </row>
    <row r="71" ht="20.1" customHeight="1" spans="1:3">
      <c r="A71" s="111">
        <v>1031014</v>
      </c>
      <c r="B71" s="112" t="s">
        <v>857</v>
      </c>
      <c r="C71" s="110"/>
    </row>
    <row r="72" ht="20.1" customHeight="1" spans="1:3">
      <c r="A72" s="111">
        <v>1031099</v>
      </c>
      <c r="B72" s="112" t="s">
        <v>858</v>
      </c>
      <c r="C72" s="110"/>
    </row>
    <row r="73" ht="20.1" customHeight="1" spans="1:3">
      <c r="A73" s="111">
        <v>103109998</v>
      </c>
      <c r="B73" s="113" t="s">
        <v>859</v>
      </c>
      <c r="C73" s="110"/>
    </row>
    <row r="74" ht="20.1" customHeight="1" spans="1:3">
      <c r="A74" s="111">
        <v>103109999</v>
      </c>
      <c r="B74" s="113" t="s">
        <v>860</v>
      </c>
      <c r="C74" s="110"/>
    </row>
    <row r="75" ht="20.1" customHeight="1" spans="1:3">
      <c r="A75" s="117" t="s">
        <v>861</v>
      </c>
      <c r="B75" s="117"/>
      <c r="C75" s="117"/>
    </row>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sheetData>
  <mergeCells count="2">
    <mergeCell ref="A2:C2"/>
    <mergeCell ref="A75:C75"/>
  </mergeCells>
  <pageMargins left="1.14166666666667" right="0.751388888888889" top="1" bottom="0.432638888888889" header="0.5" footer="0.5"/>
  <pageSetup paperSize="9" scale="95"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69"/>
  <sheetViews>
    <sheetView topLeftCell="A208" workbookViewId="0">
      <selection activeCell="C229" sqref="C229:C230"/>
    </sheetView>
  </sheetViews>
  <sheetFormatPr defaultColWidth="9" defaultRowHeight="14.25"/>
  <cols>
    <col min="1" max="1" width="14.125" style="54" customWidth="1"/>
    <col min="2" max="2" width="50.875" style="54" customWidth="1"/>
    <col min="3" max="3" width="14.875" style="53" customWidth="1"/>
    <col min="4" max="7" width="12.125" style="53" customWidth="1"/>
    <col min="8" max="8" width="10.625" style="53" customWidth="1"/>
    <col min="9" max="10" width="9" style="53"/>
    <col min="11" max="12" width="9" style="53" hidden="1" customWidth="1"/>
    <col min="13" max="13" width="9.125" style="53" customWidth="1"/>
    <col min="14" max="255" width="9" style="53"/>
    <col min="256" max="16384" width="9" style="1"/>
  </cols>
  <sheetData>
    <row r="1" ht="25" customHeight="1" spans="1:8">
      <c r="A1" s="55" t="s">
        <v>19</v>
      </c>
      <c r="B1" s="55"/>
      <c r="F1" s="57"/>
      <c r="G1" s="57"/>
      <c r="H1" s="57"/>
    </row>
    <row r="2" ht="29.25" customHeight="1" spans="1:3">
      <c r="A2" s="58" t="s">
        <v>20</v>
      </c>
      <c r="B2" s="58"/>
      <c r="C2" s="58"/>
    </row>
    <row r="3" ht="18.75" customHeight="1" spans="1:3">
      <c r="A3" s="101" t="s">
        <v>51</v>
      </c>
      <c r="B3" s="101"/>
      <c r="C3" s="101"/>
    </row>
    <row r="4" ht="24.75" customHeight="1" spans="1:3">
      <c r="A4" s="78" t="s">
        <v>790</v>
      </c>
      <c r="B4" s="78" t="s">
        <v>72</v>
      </c>
      <c r="C4" s="78" t="s">
        <v>53</v>
      </c>
    </row>
    <row r="5" ht="23" customHeight="1" spans="1:3">
      <c r="A5" s="102"/>
      <c r="B5" s="78" t="s">
        <v>862</v>
      </c>
      <c r="C5" s="79">
        <v>9432</v>
      </c>
    </row>
    <row r="6" ht="23" customHeight="1" spans="1:3">
      <c r="A6" s="6">
        <v>206</v>
      </c>
      <c r="B6" s="80" t="s">
        <v>271</v>
      </c>
      <c r="C6" s="79">
        <v>0</v>
      </c>
    </row>
    <row r="7" ht="23" customHeight="1" spans="1:3">
      <c r="A7" s="6">
        <v>20610</v>
      </c>
      <c r="B7" s="80" t="s">
        <v>863</v>
      </c>
      <c r="C7" s="79">
        <v>0</v>
      </c>
    </row>
    <row r="8" ht="23" customHeight="1" spans="1:3">
      <c r="A8" s="6">
        <v>2061001</v>
      </c>
      <c r="B8" s="81" t="s">
        <v>864</v>
      </c>
      <c r="C8" s="79">
        <v>0</v>
      </c>
    </row>
    <row r="9" ht="23" customHeight="1" spans="1:3">
      <c r="A9" s="6">
        <v>2061002</v>
      </c>
      <c r="B9" s="81" t="s">
        <v>865</v>
      </c>
      <c r="C9" s="79">
        <v>0</v>
      </c>
    </row>
    <row r="10" ht="23" customHeight="1" spans="1:3">
      <c r="A10" s="6">
        <v>2061003</v>
      </c>
      <c r="B10" s="81" t="s">
        <v>866</v>
      </c>
      <c r="C10" s="79">
        <v>0</v>
      </c>
    </row>
    <row r="11" ht="23" customHeight="1" spans="1:3">
      <c r="A11" s="6">
        <v>2061004</v>
      </c>
      <c r="B11" s="81" t="s">
        <v>867</v>
      </c>
      <c r="C11" s="79">
        <v>0</v>
      </c>
    </row>
    <row r="12" ht="23" customHeight="1" spans="1:3">
      <c r="A12" s="6">
        <v>2061005</v>
      </c>
      <c r="B12" s="81" t="s">
        <v>868</v>
      </c>
      <c r="C12" s="79">
        <v>0</v>
      </c>
    </row>
    <row r="13" ht="23" customHeight="1" spans="1:3">
      <c r="A13" s="6">
        <v>2061099</v>
      </c>
      <c r="B13" s="81" t="s">
        <v>869</v>
      </c>
      <c r="C13" s="79">
        <v>0</v>
      </c>
    </row>
    <row r="14" ht="23" customHeight="1" spans="1:3">
      <c r="A14" s="6">
        <v>207</v>
      </c>
      <c r="B14" s="80" t="s">
        <v>285</v>
      </c>
      <c r="C14" s="79">
        <v>0</v>
      </c>
    </row>
    <row r="15" ht="23" customHeight="1" spans="1:3">
      <c r="A15" s="6">
        <v>20707</v>
      </c>
      <c r="B15" s="80" t="s">
        <v>870</v>
      </c>
      <c r="C15" s="79">
        <v>0</v>
      </c>
    </row>
    <row r="16" ht="23" customHeight="1" spans="1:3">
      <c r="A16" s="6">
        <v>2070701</v>
      </c>
      <c r="B16" s="81" t="s">
        <v>871</v>
      </c>
      <c r="C16" s="79">
        <v>0</v>
      </c>
    </row>
    <row r="17" s="100" customFormat="1" ht="23" customHeight="1" spans="1:255">
      <c r="A17" s="6">
        <v>2070702</v>
      </c>
      <c r="B17" s="81" t="s">
        <v>872</v>
      </c>
      <c r="C17" s="79">
        <v>0</v>
      </c>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c r="IU17" s="53"/>
    </row>
    <row r="18" ht="23" customHeight="1" spans="1:3">
      <c r="A18" s="6">
        <v>2070703</v>
      </c>
      <c r="B18" s="81" t="s">
        <v>873</v>
      </c>
      <c r="C18" s="79">
        <v>0</v>
      </c>
    </row>
    <row r="19" ht="23" customHeight="1" spans="1:3">
      <c r="A19" s="6">
        <v>2070704</v>
      </c>
      <c r="B19" s="81" t="s">
        <v>874</v>
      </c>
      <c r="C19" s="79">
        <v>0</v>
      </c>
    </row>
    <row r="20" ht="23" customHeight="1" spans="1:3">
      <c r="A20" s="6">
        <v>2070799</v>
      </c>
      <c r="B20" s="81" t="s">
        <v>875</v>
      </c>
      <c r="C20" s="79">
        <v>0</v>
      </c>
    </row>
    <row r="21" ht="23" customHeight="1" spans="1:3">
      <c r="A21" s="6">
        <v>20709</v>
      </c>
      <c r="B21" s="80" t="s">
        <v>876</v>
      </c>
      <c r="C21" s="79">
        <v>0</v>
      </c>
    </row>
    <row r="22" ht="23" customHeight="1" spans="1:3">
      <c r="A22" s="6">
        <v>2070901</v>
      </c>
      <c r="B22" s="81" t="s">
        <v>877</v>
      </c>
      <c r="C22" s="79">
        <v>0</v>
      </c>
    </row>
    <row r="23" ht="23" customHeight="1" spans="1:3">
      <c r="A23" s="6">
        <v>2070902</v>
      </c>
      <c r="B23" s="81" t="s">
        <v>878</v>
      </c>
      <c r="C23" s="79">
        <v>0</v>
      </c>
    </row>
    <row r="24" ht="23" customHeight="1" spans="1:3">
      <c r="A24" s="6">
        <v>2070903</v>
      </c>
      <c r="B24" s="81" t="s">
        <v>879</v>
      </c>
      <c r="C24" s="79">
        <v>0</v>
      </c>
    </row>
    <row r="25" ht="23" customHeight="1" spans="1:3">
      <c r="A25" s="6">
        <v>2070904</v>
      </c>
      <c r="B25" s="81" t="s">
        <v>880</v>
      </c>
      <c r="C25" s="79">
        <v>0</v>
      </c>
    </row>
    <row r="26" ht="23" customHeight="1" spans="1:3">
      <c r="A26" s="6">
        <v>2070999</v>
      </c>
      <c r="B26" s="81" t="s">
        <v>881</v>
      </c>
      <c r="C26" s="79">
        <v>0</v>
      </c>
    </row>
    <row r="27" ht="23" customHeight="1" spans="1:3">
      <c r="A27" s="6">
        <v>20710</v>
      </c>
      <c r="B27" s="80" t="s">
        <v>882</v>
      </c>
      <c r="C27" s="79">
        <v>0</v>
      </c>
    </row>
    <row r="28" ht="23" customHeight="1" spans="1:3">
      <c r="A28" s="6">
        <v>2071001</v>
      </c>
      <c r="B28" s="81" t="s">
        <v>883</v>
      </c>
      <c r="C28" s="79">
        <v>0</v>
      </c>
    </row>
    <row r="29" ht="23" customHeight="1" spans="1:3">
      <c r="A29" s="6">
        <v>2071099</v>
      </c>
      <c r="B29" s="81" t="s">
        <v>884</v>
      </c>
      <c r="C29" s="79">
        <v>0</v>
      </c>
    </row>
    <row r="30" ht="23" customHeight="1" spans="1:3">
      <c r="A30" s="6">
        <v>208</v>
      </c>
      <c r="B30" s="80" t="s">
        <v>311</v>
      </c>
      <c r="C30" s="79">
        <v>0</v>
      </c>
    </row>
    <row r="31" ht="23" customHeight="1" spans="1:3">
      <c r="A31" s="6">
        <v>20822</v>
      </c>
      <c r="B31" s="80" t="s">
        <v>885</v>
      </c>
      <c r="C31" s="79">
        <v>0</v>
      </c>
    </row>
    <row r="32" ht="23" customHeight="1" spans="1:3">
      <c r="A32" s="6">
        <v>2082201</v>
      </c>
      <c r="B32" s="81" t="s">
        <v>886</v>
      </c>
      <c r="C32" s="79">
        <v>0</v>
      </c>
    </row>
    <row r="33" ht="23" customHeight="1" spans="1:3">
      <c r="A33" s="6">
        <v>2082202</v>
      </c>
      <c r="B33" s="81" t="s">
        <v>887</v>
      </c>
      <c r="C33" s="79">
        <v>0</v>
      </c>
    </row>
    <row r="34" ht="23" customHeight="1" spans="1:3">
      <c r="A34" s="6">
        <v>2082299</v>
      </c>
      <c r="B34" s="81" t="s">
        <v>888</v>
      </c>
      <c r="C34" s="79">
        <v>0</v>
      </c>
    </row>
    <row r="35" ht="23" customHeight="1" spans="1:3">
      <c r="A35" s="6">
        <v>20823</v>
      </c>
      <c r="B35" s="80" t="s">
        <v>889</v>
      </c>
      <c r="C35" s="79">
        <v>0</v>
      </c>
    </row>
    <row r="36" ht="23" customHeight="1" spans="1:3">
      <c r="A36" s="6">
        <v>2082301</v>
      </c>
      <c r="B36" s="81" t="s">
        <v>886</v>
      </c>
      <c r="C36" s="79">
        <v>0</v>
      </c>
    </row>
    <row r="37" ht="23" customHeight="1" spans="1:3">
      <c r="A37" s="6">
        <v>2082302</v>
      </c>
      <c r="B37" s="81" t="s">
        <v>887</v>
      </c>
      <c r="C37" s="79">
        <v>0</v>
      </c>
    </row>
    <row r="38" ht="23" customHeight="1" spans="1:3">
      <c r="A38" s="6">
        <v>2082399</v>
      </c>
      <c r="B38" s="81" t="s">
        <v>890</v>
      </c>
      <c r="C38" s="79">
        <v>0</v>
      </c>
    </row>
    <row r="39" ht="23" customHeight="1" spans="1:3">
      <c r="A39" s="6">
        <v>20829</v>
      </c>
      <c r="B39" s="80" t="s">
        <v>891</v>
      </c>
      <c r="C39" s="79">
        <v>0</v>
      </c>
    </row>
    <row r="40" ht="23" customHeight="1" spans="1:3">
      <c r="A40" s="6">
        <v>2082901</v>
      </c>
      <c r="B40" s="81" t="s">
        <v>887</v>
      </c>
      <c r="C40" s="79">
        <v>0</v>
      </c>
    </row>
    <row r="41" ht="23" customHeight="1" spans="1:3">
      <c r="A41" s="6">
        <v>2082999</v>
      </c>
      <c r="B41" s="81" t="s">
        <v>892</v>
      </c>
      <c r="C41" s="79">
        <v>0</v>
      </c>
    </row>
    <row r="42" ht="23" customHeight="1" spans="1:3">
      <c r="A42" s="6">
        <v>211</v>
      </c>
      <c r="B42" s="80" t="s">
        <v>473</v>
      </c>
      <c r="C42" s="79">
        <v>0</v>
      </c>
    </row>
    <row r="43" ht="23" customHeight="1" spans="1:3">
      <c r="A43" s="6">
        <v>21160</v>
      </c>
      <c r="B43" s="80" t="s">
        <v>893</v>
      </c>
      <c r="C43" s="79">
        <v>0</v>
      </c>
    </row>
    <row r="44" ht="23" customHeight="1" spans="1:3">
      <c r="A44" s="6">
        <v>2116001</v>
      </c>
      <c r="B44" s="81" t="s">
        <v>894</v>
      </c>
      <c r="C44" s="79">
        <v>0</v>
      </c>
    </row>
    <row r="45" ht="23" customHeight="1" spans="1:3">
      <c r="A45" s="6">
        <v>2116002</v>
      </c>
      <c r="B45" s="81" t="s">
        <v>895</v>
      </c>
      <c r="C45" s="79">
        <v>0</v>
      </c>
    </row>
    <row r="46" ht="23" customHeight="1" spans="1:3">
      <c r="A46" s="6">
        <v>2116003</v>
      </c>
      <c r="B46" s="81" t="s">
        <v>896</v>
      </c>
      <c r="C46" s="79">
        <v>0</v>
      </c>
    </row>
    <row r="47" ht="23" customHeight="1" spans="1:3">
      <c r="A47" s="6">
        <v>2116099</v>
      </c>
      <c r="B47" s="81" t="s">
        <v>897</v>
      </c>
      <c r="C47" s="79">
        <v>0</v>
      </c>
    </row>
    <row r="48" ht="23" customHeight="1" spans="1:3">
      <c r="A48" s="6">
        <v>21161</v>
      </c>
      <c r="B48" s="80" t="s">
        <v>898</v>
      </c>
      <c r="C48" s="79">
        <v>0</v>
      </c>
    </row>
    <row r="49" ht="23" customHeight="1" spans="1:3">
      <c r="A49" s="6">
        <v>2116101</v>
      </c>
      <c r="B49" s="81" t="s">
        <v>899</v>
      </c>
      <c r="C49" s="79">
        <v>0</v>
      </c>
    </row>
    <row r="50" ht="23" customHeight="1" spans="1:3">
      <c r="A50" s="6">
        <v>2116102</v>
      </c>
      <c r="B50" s="81" t="s">
        <v>900</v>
      </c>
      <c r="C50" s="79">
        <v>0</v>
      </c>
    </row>
    <row r="51" ht="23" customHeight="1" spans="1:3">
      <c r="A51" s="6">
        <v>2116103</v>
      </c>
      <c r="B51" s="81" t="s">
        <v>901</v>
      </c>
      <c r="C51" s="79">
        <v>0</v>
      </c>
    </row>
    <row r="52" ht="23" customHeight="1" spans="1:3">
      <c r="A52" s="6">
        <v>2116104</v>
      </c>
      <c r="B52" s="81" t="s">
        <v>902</v>
      </c>
      <c r="C52" s="79">
        <v>0</v>
      </c>
    </row>
    <row r="53" ht="23" customHeight="1" spans="1:3">
      <c r="A53" s="6">
        <v>212</v>
      </c>
      <c r="B53" s="80" t="s">
        <v>489</v>
      </c>
      <c r="C53" s="79">
        <v>0</v>
      </c>
    </row>
    <row r="54" ht="23" customHeight="1" spans="1:3">
      <c r="A54" s="6">
        <v>21208</v>
      </c>
      <c r="B54" s="80" t="s">
        <v>903</v>
      </c>
      <c r="C54" s="79">
        <v>0</v>
      </c>
    </row>
    <row r="55" ht="23" customHeight="1" spans="1:3">
      <c r="A55" s="6">
        <v>2120801</v>
      </c>
      <c r="B55" s="81" t="s">
        <v>904</v>
      </c>
      <c r="C55" s="79">
        <v>0</v>
      </c>
    </row>
    <row r="56" ht="23" customHeight="1" spans="1:3">
      <c r="A56" s="6">
        <v>2120802</v>
      </c>
      <c r="B56" s="81" t="s">
        <v>905</v>
      </c>
      <c r="C56" s="79">
        <v>0</v>
      </c>
    </row>
    <row r="57" ht="23" customHeight="1" spans="1:3">
      <c r="A57" s="6">
        <v>2120803</v>
      </c>
      <c r="B57" s="81" t="s">
        <v>906</v>
      </c>
      <c r="C57" s="79">
        <v>0</v>
      </c>
    </row>
    <row r="58" ht="23" customHeight="1" spans="1:3">
      <c r="A58" s="6">
        <v>2120804</v>
      </c>
      <c r="B58" s="81" t="s">
        <v>907</v>
      </c>
      <c r="C58" s="79">
        <v>0</v>
      </c>
    </row>
    <row r="59" ht="23" customHeight="1" spans="1:3">
      <c r="A59" s="6">
        <v>2120805</v>
      </c>
      <c r="B59" s="81" t="s">
        <v>908</v>
      </c>
      <c r="C59" s="79">
        <v>0</v>
      </c>
    </row>
    <row r="60" ht="23" customHeight="1" spans="1:3">
      <c r="A60" s="6">
        <v>2120806</v>
      </c>
      <c r="B60" s="81" t="s">
        <v>909</v>
      </c>
      <c r="C60" s="79">
        <v>0</v>
      </c>
    </row>
    <row r="61" ht="23" customHeight="1" spans="1:3">
      <c r="A61" s="6">
        <v>2120807</v>
      </c>
      <c r="B61" s="81" t="s">
        <v>910</v>
      </c>
      <c r="C61" s="79">
        <v>0</v>
      </c>
    </row>
    <row r="62" ht="23" customHeight="1" spans="1:3">
      <c r="A62" s="6">
        <v>2120809</v>
      </c>
      <c r="B62" s="81" t="s">
        <v>911</v>
      </c>
      <c r="C62" s="79">
        <v>0</v>
      </c>
    </row>
    <row r="63" ht="23" customHeight="1" spans="1:3">
      <c r="A63" s="6">
        <v>2120810</v>
      </c>
      <c r="B63" s="81" t="s">
        <v>912</v>
      </c>
      <c r="C63" s="79">
        <v>0</v>
      </c>
    </row>
    <row r="64" ht="23" customHeight="1" spans="1:3">
      <c r="A64" s="6">
        <v>2120811</v>
      </c>
      <c r="B64" s="81" t="s">
        <v>913</v>
      </c>
      <c r="C64" s="79">
        <v>0</v>
      </c>
    </row>
    <row r="65" ht="23" customHeight="1" spans="1:3">
      <c r="A65" s="6">
        <v>2120813</v>
      </c>
      <c r="B65" s="81" t="s">
        <v>914</v>
      </c>
      <c r="C65" s="79">
        <v>0</v>
      </c>
    </row>
    <row r="66" ht="23" customHeight="1" spans="1:3">
      <c r="A66" s="6">
        <v>2120814</v>
      </c>
      <c r="B66" s="81" t="s">
        <v>915</v>
      </c>
      <c r="C66" s="79">
        <v>0</v>
      </c>
    </row>
    <row r="67" ht="23" customHeight="1" spans="1:3">
      <c r="A67" s="6">
        <v>2120815</v>
      </c>
      <c r="B67" s="81" t="s">
        <v>916</v>
      </c>
      <c r="C67" s="79">
        <v>0</v>
      </c>
    </row>
    <row r="68" ht="23" customHeight="1" spans="1:3">
      <c r="A68" s="6">
        <v>2120816</v>
      </c>
      <c r="B68" s="81" t="s">
        <v>917</v>
      </c>
      <c r="C68" s="79">
        <v>0</v>
      </c>
    </row>
    <row r="69" ht="23" customHeight="1" spans="1:3">
      <c r="A69" s="6">
        <v>2120899</v>
      </c>
      <c r="B69" s="81" t="s">
        <v>918</v>
      </c>
      <c r="C69" s="79">
        <v>0</v>
      </c>
    </row>
    <row r="70" ht="23" customHeight="1" spans="1:3">
      <c r="A70" s="6">
        <v>21210</v>
      </c>
      <c r="B70" s="80" t="s">
        <v>919</v>
      </c>
      <c r="C70" s="79">
        <v>0</v>
      </c>
    </row>
    <row r="71" ht="23" customHeight="1" spans="1:3">
      <c r="A71" s="6">
        <v>2121001</v>
      </c>
      <c r="B71" s="81" t="s">
        <v>904</v>
      </c>
      <c r="C71" s="79">
        <v>0</v>
      </c>
    </row>
    <row r="72" ht="23" customHeight="1" spans="1:3">
      <c r="A72" s="6">
        <v>2121002</v>
      </c>
      <c r="B72" s="81" t="s">
        <v>905</v>
      </c>
      <c r="C72" s="79">
        <v>0</v>
      </c>
    </row>
    <row r="73" ht="23" customHeight="1" spans="1:3">
      <c r="A73" s="6">
        <v>2121099</v>
      </c>
      <c r="B73" s="81" t="s">
        <v>920</v>
      </c>
      <c r="C73" s="79">
        <v>0</v>
      </c>
    </row>
    <row r="74" ht="23" customHeight="1" spans="1:3">
      <c r="A74" s="6">
        <v>21211</v>
      </c>
      <c r="B74" s="80" t="s">
        <v>921</v>
      </c>
      <c r="C74" s="79">
        <v>0</v>
      </c>
    </row>
    <row r="75" ht="23" customHeight="1" spans="1:3">
      <c r="A75" s="6">
        <v>21213</v>
      </c>
      <c r="B75" s="80" t="s">
        <v>922</v>
      </c>
      <c r="C75" s="79">
        <v>0</v>
      </c>
    </row>
    <row r="76" ht="23" customHeight="1" spans="1:3">
      <c r="A76" s="6">
        <v>2121301</v>
      </c>
      <c r="B76" s="81" t="s">
        <v>923</v>
      </c>
      <c r="C76" s="79">
        <v>0</v>
      </c>
    </row>
    <row r="77" ht="23" customHeight="1" spans="1:3">
      <c r="A77" s="6">
        <v>2121302</v>
      </c>
      <c r="B77" s="81" t="s">
        <v>924</v>
      </c>
      <c r="C77" s="79">
        <v>0</v>
      </c>
    </row>
    <row r="78" ht="23" customHeight="1" spans="1:3">
      <c r="A78" s="6">
        <v>2121303</v>
      </c>
      <c r="B78" s="81" t="s">
        <v>925</v>
      </c>
      <c r="C78" s="79">
        <v>0</v>
      </c>
    </row>
    <row r="79" ht="23" customHeight="1" spans="1:3">
      <c r="A79" s="6">
        <v>2121304</v>
      </c>
      <c r="B79" s="81" t="s">
        <v>926</v>
      </c>
      <c r="C79" s="79">
        <v>0</v>
      </c>
    </row>
    <row r="80" ht="23" customHeight="1" spans="1:3">
      <c r="A80" s="6">
        <v>2121399</v>
      </c>
      <c r="B80" s="81" t="s">
        <v>927</v>
      </c>
      <c r="C80" s="79">
        <v>0</v>
      </c>
    </row>
    <row r="81" ht="23" customHeight="1" spans="1:3">
      <c r="A81" s="6">
        <v>21214</v>
      </c>
      <c r="B81" s="80" t="s">
        <v>928</v>
      </c>
      <c r="C81" s="79">
        <v>0</v>
      </c>
    </row>
    <row r="82" ht="23" customHeight="1" spans="1:3">
      <c r="A82" s="6">
        <v>2121401</v>
      </c>
      <c r="B82" s="81" t="s">
        <v>929</v>
      </c>
      <c r="C82" s="79">
        <v>0</v>
      </c>
    </row>
    <row r="83" ht="23" customHeight="1" spans="1:3">
      <c r="A83" s="6">
        <v>2121402</v>
      </c>
      <c r="B83" s="81" t="s">
        <v>930</v>
      </c>
      <c r="C83" s="79">
        <v>0</v>
      </c>
    </row>
    <row r="84" ht="23" customHeight="1" spans="1:3">
      <c r="A84" s="6">
        <v>2121499</v>
      </c>
      <c r="B84" s="81" t="s">
        <v>931</v>
      </c>
      <c r="C84" s="79">
        <v>0</v>
      </c>
    </row>
    <row r="85" ht="23" customHeight="1" spans="1:3">
      <c r="A85" s="6">
        <v>21215</v>
      </c>
      <c r="B85" s="80" t="s">
        <v>932</v>
      </c>
      <c r="C85" s="79">
        <v>0</v>
      </c>
    </row>
    <row r="86" ht="23" customHeight="1" spans="1:3">
      <c r="A86" s="6">
        <v>2121501</v>
      </c>
      <c r="B86" s="81" t="s">
        <v>933</v>
      </c>
      <c r="C86" s="79">
        <v>0</v>
      </c>
    </row>
    <row r="87" ht="23" customHeight="1" spans="1:3">
      <c r="A87" s="6">
        <v>2121502</v>
      </c>
      <c r="B87" s="81" t="s">
        <v>934</v>
      </c>
      <c r="C87" s="79">
        <v>0</v>
      </c>
    </row>
    <row r="88" ht="23" customHeight="1" spans="1:3">
      <c r="A88" s="6">
        <v>2121599</v>
      </c>
      <c r="B88" s="81" t="s">
        <v>935</v>
      </c>
      <c r="C88" s="79">
        <v>0</v>
      </c>
    </row>
    <row r="89" ht="23" customHeight="1" spans="1:3">
      <c r="A89" s="6">
        <v>21216</v>
      </c>
      <c r="B89" s="80" t="s">
        <v>936</v>
      </c>
      <c r="C89" s="79">
        <v>0</v>
      </c>
    </row>
    <row r="90" ht="23" customHeight="1" spans="1:3">
      <c r="A90" s="6">
        <v>2121601</v>
      </c>
      <c r="B90" s="81" t="s">
        <v>933</v>
      </c>
      <c r="C90" s="79">
        <v>0</v>
      </c>
    </row>
    <row r="91" ht="23" customHeight="1" spans="1:3">
      <c r="A91" s="6">
        <v>2121602</v>
      </c>
      <c r="B91" s="81" t="s">
        <v>934</v>
      </c>
      <c r="C91" s="79">
        <v>0</v>
      </c>
    </row>
    <row r="92" ht="23" customHeight="1" spans="1:3">
      <c r="A92" s="6">
        <v>2121699</v>
      </c>
      <c r="B92" s="81" t="s">
        <v>937</v>
      </c>
      <c r="C92" s="79">
        <v>0</v>
      </c>
    </row>
    <row r="93" ht="23" customHeight="1" spans="1:3">
      <c r="A93" s="6">
        <v>21217</v>
      </c>
      <c r="B93" s="80" t="s">
        <v>938</v>
      </c>
      <c r="C93" s="79">
        <v>0</v>
      </c>
    </row>
    <row r="94" ht="23" customHeight="1" spans="1:3">
      <c r="A94" s="6">
        <v>2121701</v>
      </c>
      <c r="B94" s="81" t="s">
        <v>939</v>
      </c>
      <c r="C94" s="79">
        <v>0</v>
      </c>
    </row>
    <row r="95" ht="23" customHeight="1" spans="1:3">
      <c r="A95" s="6">
        <v>2121702</v>
      </c>
      <c r="B95" s="81" t="s">
        <v>940</v>
      </c>
      <c r="C95" s="79">
        <v>0</v>
      </c>
    </row>
    <row r="96" ht="23" customHeight="1" spans="1:3">
      <c r="A96" s="6">
        <v>2121703</v>
      </c>
      <c r="B96" s="81" t="s">
        <v>941</v>
      </c>
      <c r="C96" s="79">
        <v>0</v>
      </c>
    </row>
    <row r="97" ht="23" customHeight="1" spans="1:3">
      <c r="A97" s="6">
        <v>2121704</v>
      </c>
      <c r="B97" s="81" t="s">
        <v>942</v>
      </c>
      <c r="C97" s="79">
        <v>0</v>
      </c>
    </row>
    <row r="98" ht="23" customHeight="1" spans="1:3">
      <c r="A98" s="6">
        <v>2121799</v>
      </c>
      <c r="B98" s="81" t="s">
        <v>943</v>
      </c>
      <c r="C98" s="79">
        <v>0</v>
      </c>
    </row>
    <row r="99" ht="23" customHeight="1" spans="1:3">
      <c r="A99" s="6">
        <v>21218</v>
      </c>
      <c r="B99" s="80" t="s">
        <v>944</v>
      </c>
      <c r="C99" s="79">
        <v>0</v>
      </c>
    </row>
    <row r="100" ht="23" customHeight="1" spans="1:3">
      <c r="A100" s="6">
        <v>2121801</v>
      </c>
      <c r="B100" s="81" t="s">
        <v>945</v>
      </c>
      <c r="C100" s="79">
        <v>0</v>
      </c>
    </row>
    <row r="101" ht="23" customHeight="1" spans="1:3">
      <c r="A101" s="6">
        <v>2121899</v>
      </c>
      <c r="B101" s="81" t="s">
        <v>946</v>
      </c>
      <c r="C101" s="79">
        <v>0</v>
      </c>
    </row>
    <row r="102" ht="23" customHeight="1" spans="1:3">
      <c r="A102" s="6">
        <v>21219</v>
      </c>
      <c r="B102" s="80" t="s">
        <v>947</v>
      </c>
      <c r="C102" s="79">
        <v>0</v>
      </c>
    </row>
    <row r="103" ht="23" customHeight="1" spans="1:3">
      <c r="A103" s="6">
        <v>2121901</v>
      </c>
      <c r="B103" s="81" t="s">
        <v>933</v>
      </c>
      <c r="C103" s="79">
        <v>0</v>
      </c>
    </row>
    <row r="104" ht="23" customHeight="1" spans="1:3">
      <c r="A104" s="6">
        <v>2121902</v>
      </c>
      <c r="B104" s="81" t="s">
        <v>934</v>
      </c>
      <c r="C104" s="79">
        <v>0</v>
      </c>
    </row>
    <row r="105" ht="23" customHeight="1" spans="1:3">
      <c r="A105" s="6">
        <v>2121903</v>
      </c>
      <c r="B105" s="81" t="s">
        <v>948</v>
      </c>
      <c r="C105" s="79">
        <v>0</v>
      </c>
    </row>
    <row r="106" ht="23" customHeight="1" spans="1:3">
      <c r="A106" s="6">
        <v>2121904</v>
      </c>
      <c r="B106" s="81" t="s">
        <v>949</v>
      </c>
      <c r="C106" s="79">
        <v>0</v>
      </c>
    </row>
    <row r="107" ht="23" customHeight="1" spans="1:3">
      <c r="A107" s="6">
        <v>2121905</v>
      </c>
      <c r="B107" s="81" t="s">
        <v>950</v>
      </c>
      <c r="C107" s="79">
        <v>0</v>
      </c>
    </row>
    <row r="108" ht="23" customHeight="1" spans="1:3">
      <c r="A108" s="6">
        <v>2121906</v>
      </c>
      <c r="B108" s="81" t="s">
        <v>951</v>
      </c>
      <c r="C108" s="79">
        <v>0</v>
      </c>
    </row>
    <row r="109" ht="23" customHeight="1" spans="1:3">
      <c r="A109" s="6">
        <v>2121907</v>
      </c>
      <c r="B109" s="81" t="s">
        <v>952</v>
      </c>
      <c r="C109" s="79">
        <v>0</v>
      </c>
    </row>
    <row r="110" ht="23" customHeight="1" spans="1:3">
      <c r="A110" s="6">
        <v>2121999</v>
      </c>
      <c r="B110" s="81" t="s">
        <v>953</v>
      </c>
      <c r="C110" s="79">
        <v>0</v>
      </c>
    </row>
    <row r="111" ht="23" customHeight="1" spans="1:3">
      <c r="A111" s="6">
        <v>213</v>
      </c>
      <c r="B111" s="80" t="s">
        <v>515</v>
      </c>
      <c r="C111" s="79">
        <v>0</v>
      </c>
    </row>
    <row r="112" ht="23" customHeight="1" spans="1:3">
      <c r="A112" s="6">
        <v>21366</v>
      </c>
      <c r="B112" s="80" t="s">
        <v>954</v>
      </c>
      <c r="C112" s="79">
        <v>0</v>
      </c>
    </row>
    <row r="113" ht="23" customHeight="1" spans="1:3">
      <c r="A113" s="6">
        <v>2136601</v>
      </c>
      <c r="B113" s="81" t="s">
        <v>887</v>
      </c>
      <c r="C113" s="79">
        <v>0</v>
      </c>
    </row>
    <row r="114" ht="23" customHeight="1" spans="1:3">
      <c r="A114" s="6">
        <v>2136602</v>
      </c>
      <c r="B114" s="81" t="s">
        <v>955</v>
      </c>
      <c r="C114" s="79">
        <v>0</v>
      </c>
    </row>
    <row r="115" ht="23" customHeight="1" spans="1:3">
      <c r="A115" s="6">
        <v>2136603</v>
      </c>
      <c r="B115" s="81" t="s">
        <v>956</v>
      </c>
      <c r="C115" s="79">
        <v>0</v>
      </c>
    </row>
    <row r="116" ht="23" customHeight="1" spans="1:3">
      <c r="A116" s="6">
        <v>2136699</v>
      </c>
      <c r="B116" s="81" t="s">
        <v>957</v>
      </c>
      <c r="C116" s="79">
        <v>0</v>
      </c>
    </row>
    <row r="117" ht="23" customHeight="1" spans="1:3">
      <c r="A117" s="6">
        <v>21367</v>
      </c>
      <c r="B117" s="80" t="s">
        <v>958</v>
      </c>
      <c r="C117" s="79">
        <v>0</v>
      </c>
    </row>
    <row r="118" ht="23" customHeight="1" spans="1:3">
      <c r="A118" s="6">
        <v>2136701</v>
      </c>
      <c r="B118" s="81" t="s">
        <v>887</v>
      </c>
      <c r="C118" s="79">
        <v>0</v>
      </c>
    </row>
    <row r="119" ht="23" customHeight="1" spans="1:3">
      <c r="A119" s="6">
        <v>2136702</v>
      </c>
      <c r="B119" s="81" t="s">
        <v>955</v>
      </c>
      <c r="C119" s="79">
        <v>0</v>
      </c>
    </row>
    <row r="120" ht="23" customHeight="1" spans="1:3">
      <c r="A120" s="6">
        <v>2136703</v>
      </c>
      <c r="B120" s="81" t="s">
        <v>959</v>
      </c>
      <c r="C120" s="79">
        <v>0</v>
      </c>
    </row>
    <row r="121" ht="23" customHeight="1" spans="1:3">
      <c r="A121" s="6">
        <v>2136799</v>
      </c>
      <c r="B121" s="81" t="s">
        <v>960</v>
      </c>
      <c r="C121" s="79">
        <v>0</v>
      </c>
    </row>
    <row r="122" ht="23" customHeight="1" spans="1:3">
      <c r="A122" s="6">
        <v>21369</v>
      </c>
      <c r="B122" s="80" t="s">
        <v>961</v>
      </c>
      <c r="C122" s="79">
        <v>0</v>
      </c>
    </row>
    <row r="123" ht="23" customHeight="1" spans="1:3">
      <c r="A123" s="6">
        <v>2136901</v>
      </c>
      <c r="B123" s="81" t="s">
        <v>962</v>
      </c>
      <c r="C123" s="79">
        <v>0</v>
      </c>
    </row>
    <row r="124" ht="23" customHeight="1" spans="1:3">
      <c r="A124" s="6">
        <v>2136902</v>
      </c>
      <c r="B124" s="81" t="s">
        <v>963</v>
      </c>
      <c r="C124" s="79">
        <v>0</v>
      </c>
    </row>
    <row r="125" ht="23" customHeight="1" spans="1:3">
      <c r="A125" s="6">
        <v>2136903</v>
      </c>
      <c r="B125" s="81" t="s">
        <v>964</v>
      </c>
      <c r="C125" s="79">
        <v>0</v>
      </c>
    </row>
    <row r="126" ht="23" customHeight="1" spans="1:3">
      <c r="A126" s="6">
        <v>2136999</v>
      </c>
      <c r="B126" s="81" t="s">
        <v>965</v>
      </c>
      <c r="C126" s="79">
        <v>0</v>
      </c>
    </row>
    <row r="127" ht="23" customHeight="1" spans="1:3">
      <c r="A127" s="6">
        <v>21370</v>
      </c>
      <c r="B127" s="80" t="s">
        <v>966</v>
      </c>
      <c r="C127" s="79">
        <v>0</v>
      </c>
    </row>
    <row r="128" ht="23" customHeight="1" spans="1:3">
      <c r="A128" s="6">
        <v>2137001</v>
      </c>
      <c r="B128" s="81" t="s">
        <v>967</v>
      </c>
      <c r="C128" s="79">
        <v>0</v>
      </c>
    </row>
    <row r="129" ht="23" customHeight="1" spans="1:3">
      <c r="A129" s="6">
        <v>2137099</v>
      </c>
      <c r="B129" s="81" t="s">
        <v>968</v>
      </c>
      <c r="C129" s="79">
        <v>0</v>
      </c>
    </row>
    <row r="130" ht="23" customHeight="1" spans="1:3">
      <c r="A130" s="6">
        <v>21371</v>
      </c>
      <c r="B130" s="80" t="s">
        <v>969</v>
      </c>
      <c r="C130" s="79">
        <v>0</v>
      </c>
    </row>
    <row r="131" ht="23" customHeight="1" spans="1:3">
      <c r="A131" s="6">
        <v>2137101</v>
      </c>
      <c r="B131" s="81" t="s">
        <v>970</v>
      </c>
      <c r="C131" s="79">
        <v>0</v>
      </c>
    </row>
    <row r="132" ht="23" customHeight="1" spans="1:3">
      <c r="A132" s="6">
        <v>2137102</v>
      </c>
      <c r="B132" s="81" t="s">
        <v>971</v>
      </c>
      <c r="C132" s="79">
        <v>0</v>
      </c>
    </row>
    <row r="133" ht="23" customHeight="1" spans="1:3">
      <c r="A133" s="6">
        <v>2137103</v>
      </c>
      <c r="B133" s="81" t="s">
        <v>972</v>
      </c>
      <c r="C133" s="79">
        <v>0</v>
      </c>
    </row>
    <row r="134" ht="23" customHeight="1" spans="1:3">
      <c r="A134" s="6">
        <v>2137199</v>
      </c>
      <c r="B134" s="81" t="s">
        <v>973</v>
      </c>
      <c r="C134" s="79">
        <v>0</v>
      </c>
    </row>
    <row r="135" ht="23" customHeight="1" spans="1:3">
      <c r="A135" s="6">
        <v>214</v>
      </c>
      <c r="B135" s="80" t="s">
        <v>550</v>
      </c>
      <c r="C135" s="79">
        <v>0</v>
      </c>
    </row>
    <row r="136" ht="23" customHeight="1" spans="1:3">
      <c r="A136" s="6">
        <v>21460</v>
      </c>
      <c r="B136" s="80" t="s">
        <v>974</v>
      </c>
      <c r="C136" s="79">
        <v>0</v>
      </c>
    </row>
    <row r="137" ht="23" customHeight="1" spans="1:3">
      <c r="A137" s="6">
        <v>2146001</v>
      </c>
      <c r="B137" s="81" t="s">
        <v>975</v>
      </c>
      <c r="C137" s="79">
        <v>0</v>
      </c>
    </row>
    <row r="138" ht="23" customHeight="1" spans="1:3">
      <c r="A138" s="6">
        <v>2146002</v>
      </c>
      <c r="B138" s="81" t="s">
        <v>976</v>
      </c>
      <c r="C138" s="79">
        <v>0</v>
      </c>
    </row>
    <row r="139" ht="23" customHeight="1" spans="1:3">
      <c r="A139" s="6">
        <v>2146003</v>
      </c>
      <c r="B139" s="81" t="s">
        <v>977</v>
      </c>
      <c r="C139" s="79">
        <v>0</v>
      </c>
    </row>
    <row r="140" ht="23" customHeight="1" spans="1:3">
      <c r="A140" s="6">
        <v>2146099</v>
      </c>
      <c r="B140" s="81" t="s">
        <v>978</v>
      </c>
      <c r="C140" s="79">
        <v>0</v>
      </c>
    </row>
    <row r="141" ht="23" customHeight="1" spans="1:3">
      <c r="A141" s="6">
        <v>21462</v>
      </c>
      <c r="B141" s="80" t="s">
        <v>979</v>
      </c>
      <c r="C141" s="79">
        <v>0</v>
      </c>
    </row>
    <row r="142" ht="23" customHeight="1" spans="1:3">
      <c r="A142" s="6">
        <v>2146201</v>
      </c>
      <c r="B142" s="81" t="s">
        <v>977</v>
      </c>
      <c r="C142" s="79">
        <v>0</v>
      </c>
    </row>
    <row r="143" ht="23" customHeight="1" spans="1:3">
      <c r="A143" s="6">
        <v>2146202</v>
      </c>
      <c r="B143" s="81" t="s">
        <v>980</v>
      </c>
      <c r="C143" s="79">
        <v>0</v>
      </c>
    </row>
    <row r="144" ht="23" customHeight="1" spans="1:3">
      <c r="A144" s="6">
        <v>2146203</v>
      </c>
      <c r="B144" s="81" t="s">
        <v>981</v>
      </c>
      <c r="C144" s="79">
        <v>0</v>
      </c>
    </row>
    <row r="145" ht="23" customHeight="1" spans="1:3">
      <c r="A145" s="6">
        <v>2146299</v>
      </c>
      <c r="B145" s="81" t="s">
        <v>982</v>
      </c>
      <c r="C145" s="79">
        <v>0</v>
      </c>
    </row>
    <row r="146" ht="23" customHeight="1" spans="1:3">
      <c r="A146" s="6">
        <v>21464</v>
      </c>
      <c r="B146" s="80" t="s">
        <v>983</v>
      </c>
      <c r="C146" s="79">
        <v>0</v>
      </c>
    </row>
    <row r="147" ht="23" customHeight="1" spans="1:3">
      <c r="A147" s="6">
        <v>2146401</v>
      </c>
      <c r="B147" s="81" t="s">
        <v>984</v>
      </c>
      <c r="C147" s="79">
        <v>0</v>
      </c>
    </row>
    <row r="148" ht="23" customHeight="1" spans="1:3">
      <c r="A148" s="6">
        <v>2146402</v>
      </c>
      <c r="B148" s="81" t="s">
        <v>985</v>
      </c>
      <c r="C148" s="79">
        <v>0</v>
      </c>
    </row>
    <row r="149" ht="23" customHeight="1" spans="1:3">
      <c r="A149" s="6">
        <v>2146403</v>
      </c>
      <c r="B149" s="81" t="s">
        <v>986</v>
      </c>
      <c r="C149" s="79">
        <v>0</v>
      </c>
    </row>
    <row r="150" ht="23" customHeight="1" spans="1:3">
      <c r="A150" s="6">
        <v>2146404</v>
      </c>
      <c r="B150" s="81" t="s">
        <v>987</v>
      </c>
      <c r="C150" s="79">
        <v>0</v>
      </c>
    </row>
    <row r="151" ht="23" customHeight="1" spans="1:3">
      <c r="A151" s="6">
        <v>2146405</v>
      </c>
      <c r="B151" s="81" t="s">
        <v>988</v>
      </c>
      <c r="C151" s="79">
        <v>0</v>
      </c>
    </row>
    <row r="152" ht="23" customHeight="1" spans="1:3">
      <c r="A152" s="6">
        <v>2146406</v>
      </c>
      <c r="B152" s="81" t="s">
        <v>989</v>
      </c>
      <c r="C152" s="79">
        <v>0</v>
      </c>
    </row>
    <row r="153" ht="23" customHeight="1" spans="1:3">
      <c r="A153" s="6">
        <v>2146407</v>
      </c>
      <c r="B153" s="81" t="s">
        <v>990</v>
      </c>
      <c r="C153" s="79">
        <v>0</v>
      </c>
    </row>
    <row r="154" ht="23" customHeight="1" spans="1:3">
      <c r="A154" s="6">
        <v>2146499</v>
      </c>
      <c r="B154" s="81" t="s">
        <v>991</v>
      </c>
      <c r="C154" s="79">
        <v>0</v>
      </c>
    </row>
    <row r="155" ht="23" customHeight="1" spans="1:3">
      <c r="A155" s="6">
        <v>21468</v>
      </c>
      <c r="B155" s="80" t="s">
        <v>992</v>
      </c>
      <c r="C155" s="79">
        <v>0</v>
      </c>
    </row>
    <row r="156" ht="23" customHeight="1" spans="1:3">
      <c r="A156" s="6">
        <v>2146801</v>
      </c>
      <c r="B156" s="81" t="s">
        <v>993</v>
      </c>
      <c r="C156" s="79">
        <v>0</v>
      </c>
    </row>
    <row r="157" ht="23" customHeight="1" spans="1:3">
      <c r="A157" s="6">
        <v>2146802</v>
      </c>
      <c r="B157" s="81" t="s">
        <v>994</v>
      </c>
      <c r="C157" s="79">
        <v>0</v>
      </c>
    </row>
    <row r="158" ht="23" customHeight="1" spans="1:3">
      <c r="A158" s="6">
        <v>2146803</v>
      </c>
      <c r="B158" s="81" t="s">
        <v>995</v>
      </c>
      <c r="C158" s="79">
        <v>0</v>
      </c>
    </row>
    <row r="159" ht="23" customHeight="1" spans="1:3">
      <c r="A159" s="6">
        <v>2146804</v>
      </c>
      <c r="B159" s="81" t="s">
        <v>996</v>
      </c>
      <c r="C159" s="79">
        <v>0</v>
      </c>
    </row>
    <row r="160" ht="23" customHeight="1" spans="1:3">
      <c r="A160" s="6">
        <v>2146805</v>
      </c>
      <c r="B160" s="81" t="s">
        <v>997</v>
      </c>
      <c r="C160" s="79">
        <v>0</v>
      </c>
    </row>
    <row r="161" ht="23" customHeight="1" spans="1:3">
      <c r="A161" s="6">
        <v>2146899</v>
      </c>
      <c r="B161" s="81" t="s">
        <v>998</v>
      </c>
      <c r="C161" s="79">
        <v>0</v>
      </c>
    </row>
    <row r="162" ht="23" customHeight="1" spans="1:3">
      <c r="A162" s="6">
        <v>21469</v>
      </c>
      <c r="B162" s="80" t="s">
        <v>999</v>
      </c>
      <c r="C162" s="79">
        <v>0</v>
      </c>
    </row>
    <row r="163" ht="23" customHeight="1" spans="1:3">
      <c r="A163" s="6">
        <v>2146901</v>
      </c>
      <c r="B163" s="81" t="s">
        <v>1000</v>
      </c>
      <c r="C163" s="79">
        <v>0</v>
      </c>
    </row>
    <row r="164" ht="23" customHeight="1" spans="1:3">
      <c r="A164" s="6">
        <v>2146902</v>
      </c>
      <c r="B164" s="81" t="s">
        <v>1001</v>
      </c>
      <c r="C164" s="79">
        <v>0</v>
      </c>
    </row>
    <row r="165" ht="23" customHeight="1" spans="1:3">
      <c r="A165" s="6">
        <v>2146903</v>
      </c>
      <c r="B165" s="81" t="s">
        <v>1002</v>
      </c>
      <c r="C165" s="79">
        <v>0</v>
      </c>
    </row>
    <row r="166" ht="23" customHeight="1" spans="1:3">
      <c r="A166" s="6">
        <v>2146904</v>
      </c>
      <c r="B166" s="81" t="s">
        <v>1003</v>
      </c>
      <c r="C166" s="79">
        <v>0</v>
      </c>
    </row>
    <row r="167" ht="23" customHeight="1" spans="1:3">
      <c r="A167" s="6">
        <v>2146906</v>
      </c>
      <c r="B167" s="81" t="s">
        <v>1004</v>
      </c>
      <c r="C167" s="79">
        <v>0</v>
      </c>
    </row>
    <row r="168" ht="23" customHeight="1" spans="1:3">
      <c r="A168" s="6">
        <v>2146907</v>
      </c>
      <c r="B168" s="81" t="s">
        <v>1005</v>
      </c>
      <c r="C168" s="79">
        <v>0</v>
      </c>
    </row>
    <row r="169" ht="23" customHeight="1" spans="1:3">
      <c r="A169" s="6">
        <v>2146908</v>
      </c>
      <c r="B169" s="81" t="s">
        <v>1006</v>
      </c>
      <c r="C169" s="79">
        <v>0</v>
      </c>
    </row>
    <row r="170" ht="23" customHeight="1" spans="1:3">
      <c r="A170" s="6">
        <v>2146909</v>
      </c>
      <c r="B170" s="81" t="s">
        <v>1007</v>
      </c>
      <c r="C170" s="79">
        <v>0</v>
      </c>
    </row>
    <row r="171" ht="23" customHeight="1" spans="1:3">
      <c r="A171" s="6">
        <v>2146999</v>
      </c>
      <c r="B171" s="81" t="s">
        <v>1008</v>
      </c>
      <c r="C171" s="79">
        <v>0</v>
      </c>
    </row>
    <row r="172" ht="23" customHeight="1" spans="1:3">
      <c r="A172" s="6">
        <v>21470</v>
      </c>
      <c r="B172" s="80" t="s">
        <v>1009</v>
      </c>
      <c r="C172" s="79">
        <v>0</v>
      </c>
    </row>
    <row r="173" ht="23" customHeight="1" spans="1:3">
      <c r="A173" s="6">
        <v>2147001</v>
      </c>
      <c r="B173" s="81" t="s">
        <v>1010</v>
      </c>
      <c r="C173" s="79">
        <v>0</v>
      </c>
    </row>
    <row r="174" ht="23" customHeight="1" spans="1:3">
      <c r="A174" s="6">
        <v>2147099</v>
      </c>
      <c r="B174" s="81" t="s">
        <v>1011</v>
      </c>
      <c r="C174" s="79">
        <v>0</v>
      </c>
    </row>
    <row r="175" ht="23" customHeight="1" spans="1:3">
      <c r="A175" s="6">
        <v>21471</v>
      </c>
      <c r="B175" s="80" t="s">
        <v>1012</v>
      </c>
      <c r="C175" s="79">
        <v>0</v>
      </c>
    </row>
    <row r="176" ht="23" customHeight="1" spans="1:3">
      <c r="A176" s="6">
        <v>2147101</v>
      </c>
      <c r="B176" s="81" t="s">
        <v>1010</v>
      </c>
      <c r="C176" s="79">
        <v>0</v>
      </c>
    </row>
    <row r="177" ht="23" customHeight="1" spans="1:3">
      <c r="A177" s="6">
        <v>2147199</v>
      </c>
      <c r="B177" s="81" t="s">
        <v>1013</v>
      </c>
      <c r="C177" s="79">
        <v>0</v>
      </c>
    </row>
    <row r="178" ht="23" customHeight="1" spans="1:3">
      <c r="A178" s="6">
        <v>21472</v>
      </c>
      <c r="B178" s="80" t="s">
        <v>1014</v>
      </c>
      <c r="C178" s="79">
        <v>0</v>
      </c>
    </row>
    <row r="179" ht="23" customHeight="1" spans="1:3">
      <c r="A179" s="6">
        <v>215</v>
      </c>
      <c r="B179" s="80" t="s">
        <v>562</v>
      </c>
      <c r="C179" s="79">
        <v>0</v>
      </c>
    </row>
    <row r="180" ht="23" customHeight="1" spans="1:3">
      <c r="A180" s="6">
        <v>21562</v>
      </c>
      <c r="B180" s="80" t="s">
        <v>1015</v>
      </c>
      <c r="C180" s="79">
        <v>0</v>
      </c>
    </row>
    <row r="181" ht="23" customHeight="1" spans="1:3">
      <c r="A181" s="6">
        <v>2156201</v>
      </c>
      <c r="B181" s="81" t="s">
        <v>1016</v>
      </c>
      <c r="C181" s="79">
        <v>0</v>
      </c>
    </row>
    <row r="182" ht="23" customHeight="1" spans="1:3">
      <c r="A182" s="6">
        <v>2156202</v>
      </c>
      <c r="B182" s="81" t="s">
        <v>1017</v>
      </c>
      <c r="C182" s="79">
        <v>0</v>
      </c>
    </row>
    <row r="183" ht="23" customHeight="1" spans="1:3">
      <c r="A183" s="6">
        <v>2156299</v>
      </c>
      <c r="B183" s="81" t="s">
        <v>1018</v>
      </c>
      <c r="C183" s="79">
        <v>0</v>
      </c>
    </row>
    <row r="184" ht="23" customHeight="1" spans="1:3">
      <c r="A184" s="6">
        <v>217</v>
      </c>
      <c r="B184" s="80" t="s">
        <v>1019</v>
      </c>
      <c r="C184" s="79">
        <v>0</v>
      </c>
    </row>
    <row r="185" ht="23" customHeight="1" spans="1:3">
      <c r="A185" s="6">
        <v>21704</v>
      </c>
      <c r="B185" s="80" t="s">
        <v>1020</v>
      </c>
      <c r="C185" s="79">
        <v>0</v>
      </c>
    </row>
    <row r="186" ht="23" customHeight="1" spans="1:3">
      <c r="A186" s="6">
        <v>2170402</v>
      </c>
      <c r="B186" s="81" t="s">
        <v>1021</v>
      </c>
      <c r="C186" s="79">
        <v>0</v>
      </c>
    </row>
    <row r="187" ht="23" customHeight="1" spans="1:3">
      <c r="A187" s="6">
        <v>2170403</v>
      </c>
      <c r="B187" s="81" t="s">
        <v>1022</v>
      </c>
      <c r="C187" s="79">
        <v>0</v>
      </c>
    </row>
    <row r="188" ht="23" customHeight="1" spans="1:3">
      <c r="A188" s="6">
        <v>229</v>
      </c>
      <c r="B188" s="80" t="s">
        <v>787</v>
      </c>
      <c r="C188" s="79">
        <v>0</v>
      </c>
    </row>
    <row r="189" ht="23" customHeight="1" spans="1:3">
      <c r="A189" s="6">
        <v>22904</v>
      </c>
      <c r="B189" s="80" t="s">
        <v>1023</v>
      </c>
      <c r="C189" s="79">
        <v>0</v>
      </c>
    </row>
    <row r="190" ht="23" customHeight="1" spans="1:3">
      <c r="A190" s="6">
        <v>2290401</v>
      </c>
      <c r="B190" s="81" t="s">
        <v>1024</v>
      </c>
      <c r="C190" s="79">
        <v>0</v>
      </c>
    </row>
    <row r="191" ht="23" customHeight="1" spans="1:3">
      <c r="A191" s="6">
        <v>2290402</v>
      </c>
      <c r="B191" s="81" t="s">
        <v>1025</v>
      </c>
      <c r="C191" s="79">
        <v>0</v>
      </c>
    </row>
    <row r="192" ht="23" customHeight="1" spans="1:3">
      <c r="A192" s="6">
        <v>2290403</v>
      </c>
      <c r="B192" s="81" t="s">
        <v>1026</v>
      </c>
      <c r="C192" s="79">
        <v>0</v>
      </c>
    </row>
    <row r="193" ht="23" customHeight="1" spans="1:3">
      <c r="A193" s="6">
        <v>22908</v>
      </c>
      <c r="B193" s="80" t="s">
        <v>1027</v>
      </c>
      <c r="C193" s="79">
        <v>0</v>
      </c>
    </row>
    <row r="194" ht="23" customHeight="1" spans="1:3">
      <c r="A194" s="6">
        <v>2290802</v>
      </c>
      <c r="B194" s="81" t="s">
        <v>1028</v>
      </c>
      <c r="C194" s="79">
        <v>0</v>
      </c>
    </row>
    <row r="195" ht="23" customHeight="1" spans="1:3">
      <c r="A195" s="6">
        <v>2290803</v>
      </c>
      <c r="B195" s="81" t="s">
        <v>1029</v>
      </c>
      <c r="C195" s="79">
        <v>0</v>
      </c>
    </row>
    <row r="196" ht="23" customHeight="1" spans="1:3">
      <c r="A196" s="6">
        <v>2290804</v>
      </c>
      <c r="B196" s="81" t="s">
        <v>1030</v>
      </c>
      <c r="C196" s="79">
        <v>0</v>
      </c>
    </row>
    <row r="197" ht="23" customHeight="1" spans="1:3">
      <c r="A197" s="6">
        <v>2290805</v>
      </c>
      <c r="B197" s="81" t="s">
        <v>1031</v>
      </c>
      <c r="C197" s="79">
        <v>0</v>
      </c>
    </row>
    <row r="198" ht="23" customHeight="1" spans="1:3">
      <c r="A198" s="6">
        <v>2290806</v>
      </c>
      <c r="B198" s="81" t="s">
        <v>1032</v>
      </c>
      <c r="C198" s="79">
        <v>0</v>
      </c>
    </row>
    <row r="199" ht="23" customHeight="1" spans="1:3">
      <c r="A199" s="6">
        <v>2290807</v>
      </c>
      <c r="B199" s="81" t="s">
        <v>1033</v>
      </c>
      <c r="C199" s="79">
        <v>0</v>
      </c>
    </row>
    <row r="200" ht="23" customHeight="1" spans="1:3">
      <c r="A200" s="6">
        <v>2290808</v>
      </c>
      <c r="B200" s="81" t="s">
        <v>1034</v>
      </c>
      <c r="C200" s="79">
        <v>0</v>
      </c>
    </row>
    <row r="201" ht="23" customHeight="1" spans="1:3">
      <c r="A201" s="6">
        <v>2290899</v>
      </c>
      <c r="B201" s="81" t="s">
        <v>1035</v>
      </c>
      <c r="C201" s="79">
        <v>0</v>
      </c>
    </row>
    <row r="202" ht="23" customHeight="1" spans="1:3">
      <c r="A202" s="6">
        <v>22909</v>
      </c>
      <c r="B202" s="80" t="s">
        <v>1036</v>
      </c>
      <c r="C202" s="79">
        <v>0</v>
      </c>
    </row>
    <row r="203" ht="23" customHeight="1" spans="1:3">
      <c r="A203" s="6">
        <v>22960</v>
      </c>
      <c r="B203" s="80" t="s">
        <v>1037</v>
      </c>
      <c r="C203" s="79">
        <v>0</v>
      </c>
    </row>
    <row r="204" ht="23" customHeight="1" spans="1:3">
      <c r="A204" s="6">
        <v>2296001</v>
      </c>
      <c r="B204" s="81" t="s">
        <v>1038</v>
      </c>
      <c r="C204" s="79">
        <v>0</v>
      </c>
    </row>
    <row r="205" ht="23" customHeight="1" spans="1:3">
      <c r="A205" s="6">
        <v>2296002</v>
      </c>
      <c r="B205" s="81" t="s">
        <v>1039</v>
      </c>
      <c r="C205" s="79">
        <v>0</v>
      </c>
    </row>
    <row r="206" ht="23" customHeight="1" spans="1:3">
      <c r="A206" s="6">
        <v>2296003</v>
      </c>
      <c r="B206" s="81" t="s">
        <v>1040</v>
      </c>
      <c r="C206" s="79">
        <v>0</v>
      </c>
    </row>
    <row r="207" ht="23" customHeight="1" spans="1:3">
      <c r="A207" s="6">
        <v>2296004</v>
      </c>
      <c r="B207" s="81" t="s">
        <v>1041</v>
      </c>
      <c r="C207" s="79">
        <v>0</v>
      </c>
    </row>
    <row r="208" ht="23" customHeight="1" spans="1:3">
      <c r="A208" s="6">
        <v>2296005</v>
      </c>
      <c r="B208" s="81" t="s">
        <v>1042</v>
      </c>
      <c r="C208" s="79">
        <v>0</v>
      </c>
    </row>
    <row r="209" ht="23" customHeight="1" spans="1:3">
      <c r="A209" s="6">
        <v>2296006</v>
      </c>
      <c r="B209" s="81" t="s">
        <v>1043</v>
      </c>
      <c r="C209" s="79">
        <v>0</v>
      </c>
    </row>
    <row r="210" ht="23" customHeight="1" spans="1:3">
      <c r="A210" s="6">
        <v>2296010</v>
      </c>
      <c r="B210" s="81" t="s">
        <v>1044</v>
      </c>
      <c r="C210" s="79">
        <v>0</v>
      </c>
    </row>
    <row r="211" ht="23" customHeight="1" spans="1:3">
      <c r="A211" s="6">
        <v>2296011</v>
      </c>
      <c r="B211" s="81" t="s">
        <v>1045</v>
      </c>
      <c r="C211" s="79">
        <v>0</v>
      </c>
    </row>
    <row r="212" ht="23" customHeight="1" spans="1:3">
      <c r="A212" s="6">
        <v>2296012</v>
      </c>
      <c r="B212" s="81" t="s">
        <v>1046</v>
      </c>
      <c r="C212" s="79">
        <v>0</v>
      </c>
    </row>
    <row r="213" ht="23" customHeight="1" spans="1:3">
      <c r="A213" s="6">
        <v>2296013</v>
      </c>
      <c r="B213" s="81" t="s">
        <v>1047</v>
      </c>
      <c r="C213" s="79">
        <v>0</v>
      </c>
    </row>
    <row r="214" ht="23" customHeight="1" spans="1:3">
      <c r="A214" s="6">
        <v>2296099</v>
      </c>
      <c r="B214" s="81" t="s">
        <v>1048</v>
      </c>
      <c r="C214" s="79">
        <v>0</v>
      </c>
    </row>
    <row r="215" ht="23" customHeight="1" spans="1:3">
      <c r="A215" s="6">
        <v>232</v>
      </c>
      <c r="B215" s="80" t="s">
        <v>615</v>
      </c>
      <c r="C215" s="79">
        <v>9432</v>
      </c>
    </row>
    <row r="216" ht="23" customHeight="1" spans="1:3">
      <c r="A216" s="6">
        <v>23204</v>
      </c>
      <c r="B216" s="80" t="s">
        <v>1049</v>
      </c>
      <c r="C216" s="79">
        <v>9432</v>
      </c>
    </row>
    <row r="217" ht="23" customHeight="1" spans="1:3">
      <c r="A217" s="6">
        <v>2320401</v>
      </c>
      <c r="B217" s="81" t="s">
        <v>1050</v>
      </c>
      <c r="C217" s="79">
        <v>0</v>
      </c>
    </row>
    <row r="218" ht="23" customHeight="1" spans="1:3">
      <c r="A218" s="6">
        <v>2320405</v>
      </c>
      <c r="B218" s="81" t="s">
        <v>1051</v>
      </c>
      <c r="C218" s="79">
        <v>0</v>
      </c>
    </row>
    <row r="219" ht="23" customHeight="1" spans="1:3">
      <c r="A219" s="6">
        <v>2320411</v>
      </c>
      <c r="B219" s="81" t="s">
        <v>1052</v>
      </c>
      <c r="C219" s="79">
        <v>861</v>
      </c>
    </row>
    <row r="220" ht="23" customHeight="1" spans="1:3">
      <c r="A220" s="6">
        <v>2320413</v>
      </c>
      <c r="B220" s="81" t="s">
        <v>1053</v>
      </c>
      <c r="C220" s="79">
        <v>0</v>
      </c>
    </row>
    <row r="221" ht="23" customHeight="1" spans="1:3">
      <c r="A221" s="6">
        <v>2320414</v>
      </c>
      <c r="B221" s="81" t="s">
        <v>1054</v>
      </c>
      <c r="C221" s="79">
        <v>0</v>
      </c>
    </row>
    <row r="222" ht="23" customHeight="1" spans="1:3">
      <c r="A222" s="6">
        <v>2320416</v>
      </c>
      <c r="B222" s="81" t="s">
        <v>1055</v>
      </c>
      <c r="C222" s="79">
        <v>0</v>
      </c>
    </row>
    <row r="223" ht="23" customHeight="1" spans="1:3">
      <c r="A223" s="6">
        <v>2320417</v>
      </c>
      <c r="B223" s="81" t="s">
        <v>1056</v>
      </c>
      <c r="C223" s="79">
        <v>0</v>
      </c>
    </row>
    <row r="224" ht="23" customHeight="1" spans="1:3">
      <c r="A224" s="6">
        <v>2320418</v>
      </c>
      <c r="B224" s="81" t="s">
        <v>1057</v>
      </c>
      <c r="C224" s="79">
        <v>0</v>
      </c>
    </row>
    <row r="225" ht="23" customHeight="1" spans="1:3">
      <c r="A225" s="6">
        <v>2320419</v>
      </c>
      <c r="B225" s="81" t="s">
        <v>1058</v>
      </c>
      <c r="C225" s="79">
        <v>0</v>
      </c>
    </row>
    <row r="226" ht="23" customHeight="1" spans="1:3">
      <c r="A226" s="6">
        <v>2320420</v>
      </c>
      <c r="B226" s="81" t="s">
        <v>1059</v>
      </c>
      <c r="C226" s="79">
        <v>0</v>
      </c>
    </row>
    <row r="227" ht="23" customHeight="1" spans="1:3">
      <c r="A227" s="6">
        <v>2320431</v>
      </c>
      <c r="B227" s="81" t="s">
        <v>1060</v>
      </c>
      <c r="C227" s="79">
        <v>0</v>
      </c>
    </row>
    <row r="228" ht="23" customHeight="1" spans="1:3">
      <c r="A228" s="6">
        <v>2320432</v>
      </c>
      <c r="B228" s="81" t="s">
        <v>1061</v>
      </c>
      <c r="C228" s="79">
        <v>0</v>
      </c>
    </row>
    <row r="229" ht="23" customHeight="1" spans="1:3">
      <c r="A229" s="6">
        <v>2320433</v>
      </c>
      <c r="B229" s="81" t="s">
        <v>1062</v>
      </c>
      <c r="C229" s="79">
        <v>74</v>
      </c>
    </row>
    <row r="230" ht="23" customHeight="1" spans="1:3">
      <c r="A230" s="6">
        <v>2320498</v>
      </c>
      <c r="B230" s="81" t="s">
        <v>1063</v>
      </c>
      <c r="C230" s="79">
        <v>8497</v>
      </c>
    </row>
    <row r="231" ht="23" customHeight="1" spans="1:3">
      <c r="A231" s="6">
        <v>2320499</v>
      </c>
      <c r="B231" s="81" t="s">
        <v>1064</v>
      </c>
      <c r="C231" s="79">
        <v>0</v>
      </c>
    </row>
    <row r="232" ht="23" customHeight="1" spans="1:3">
      <c r="A232" s="6">
        <v>233</v>
      </c>
      <c r="B232" s="80" t="s">
        <v>1065</v>
      </c>
      <c r="C232" s="79">
        <v>0</v>
      </c>
    </row>
    <row r="233" ht="23" customHeight="1" spans="1:3">
      <c r="A233" s="6">
        <v>23304</v>
      </c>
      <c r="B233" s="80" t="s">
        <v>1066</v>
      </c>
      <c r="C233" s="79">
        <v>0</v>
      </c>
    </row>
    <row r="234" ht="23" customHeight="1" spans="1:3">
      <c r="A234" s="6">
        <v>2330401</v>
      </c>
      <c r="B234" s="81" t="s">
        <v>1067</v>
      </c>
      <c r="C234" s="79">
        <v>0</v>
      </c>
    </row>
    <row r="235" ht="23" customHeight="1" spans="1:3">
      <c r="A235" s="6">
        <v>2330405</v>
      </c>
      <c r="B235" s="81" t="s">
        <v>1068</v>
      </c>
      <c r="C235" s="79">
        <v>0</v>
      </c>
    </row>
    <row r="236" ht="23" customHeight="1" spans="1:3">
      <c r="A236" s="6">
        <v>2330411</v>
      </c>
      <c r="B236" s="81" t="s">
        <v>1069</v>
      </c>
      <c r="C236" s="79">
        <v>0</v>
      </c>
    </row>
    <row r="237" ht="23" customHeight="1" spans="1:3">
      <c r="A237" s="6">
        <v>2330413</v>
      </c>
      <c r="B237" s="81" t="s">
        <v>1070</v>
      </c>
      <c r="C237" s="79">
        <v>0</v>
      </c>
    </row>
    <row r="238" ht="23" customHeight="1" spans="1:3">
      <c r="A238" s="6">
        <v>2330414</v>
      </c>
      <c r="B238" s="81" t="s">
        <v>1071</v>
      </c>
      <c r="C238" s="79">
        <v>0</v>
      </c>
    </row>
    <row r="239" ht="23" customHeight="1" spans="1:3">
      <c r="A239" s="6">
        <v>2330416</v>
      </c>
      <c r="B239" s="81" t="s">
        <v>1072</v>
      </c>
      <c r="C239" s="79">
        <v>0</v>
      </c>
    </row>
    <row r="240" ht="23" customHeight="1" spans="1:3">
      <c r="A240" s="6">
        <v>2330417</v>
      </c>
      <c r="B240" s="81" t="s">
        <v>1073</v>
      </c>
      <c r="C240" s="79">
        <v>0</v>
      </c>
    </row>
    <row r="241" ht="23" customHeight="1" spans="1:3">
      <c r="A241" s="6">
        <v>2330418</v>
      </c>
      <c r="B241" s="81" t="s">
        <v>1074</v>
      </c>
      <c r="C241" s="79">
        <v>0</v>
      </c>
    </row>
    <row r="242" ht="23" customHeight="1" spans="1:3">
      <c r="A242" s="6">
        <v>2330419</v>
      </c>
      <c r="B242" s="81" t="s">
        <v>1075</v>
      </c>
      <c r="C242" s="79">
        <v>0</v>
      </c>
    </row>
    <row r="243" ht="23" customHeight="1" spans="1:3">
      <c r="A243" s="6">
        <v>2330420</v>
      </c>
      <c r="B243" s="81" t="s">
        <v>1076</v>
      </c>
      <c r="C243" s="79">
        <v>0</v>
      </c>
    </row>
    <row r="244" ht="23" customHeight="1" spans="1:3">
      <c r="A244" s="6">
        <v>2330431</v>
      </c>
      <c r="B244" s="81" t="s">
        <v>1077</v>
      </c>
      <c r="C244" s="79">
        <v>0</v>
      </c>
    </row>
    <row r="245" ht="23" customHeight="1" spans="1:3">
      <c r="A245" s="6">
        <v>2330432</v>
      </c>
      <c r="B245" s="81" t="s">
        <v>1078</v>
      </c>
      <c r="C245" s="79">
        <v>0</v>
      </c>
    </row>
    <row r="246" ht="23" customHeight="1" spans="1:3">
      <c r="A246" s="6">
        <v>2330433</v>
      </c>
      <c r="B246" s="81" t="s">
        <v>1079</v>
      </c>
      <c r="C246" s="79">
        <v>0</v>
      </c>
    </row>
    <row r="247" ht="23" customHeight="1" spans="1:3">
      <c r="A247" s="6">
        <v>2330498</v>
      </c>
      <c r="B247" s="81" t="s">
        <v>1080</v>
      </c>
      <c r="C247" s="79">
        <v>0</v>
      </c>
    </row>
    <row r="248" ht="23" customHeight="1" spans="1:3">
      <c r="A248" s="6">
        <v>2330499</v>
      </c>
      <c r="B248" s="81" t="s">
        <v>1081</v>
      </c>
      <c r="C248" s="79">
        <v>0</v>
      </c>
    </row>
    <row r="249" ht="23" customHeight="1" spans="1:3">
      <c r="A249" s="6">
        <v>234</v>
      </c>
      <c r="B249" s="102" t="s">
        <v>1082</v>
      </c>
      <c r="C249" s="79">
        <v>0</v>
      </c>
    </row>
    <row r="250" ht="23" customHeight="1" spans="1:3">
      <c r="A250" s="6">
        <v>23401</v>
      </c>
      <c r="B250" s="102" t="s">
        <v>766</v>
      </c>
      <c r="C250" s="79">
        <v>0</v>
      </c>
    </row>
    <row r="251" ht="23" customHeight="1" spans="1:3">
      <c r="A251" s="6">
        <v>2340101</v>
      </c>
      <c r="B251" s="6" t="s">
        <v>1083</v>
      </c>
      <c r="C251" s="79">
        <v>0</v>
      </c>
    </row>
    <row r="252" ht="23" customHeight="1" spans="1:3">
      <c r="A252" s="6">
        <v>2340102</v>
      </c>
      <c r="B252" s="6" t="s">
        <v>1084</v>
      </c>
      <c r="C252" s="79">
        <v>0</v>
      </c>
    </row>
    <row r="253" ht="23" customHeight="1" spans="1:3">
      <c r="A253" s="6">
        <v>2340103</v>
      </c>
      <c r="B253" s="6" t="s">
        <v>1085</v>
      </c>
      <c r="C253" s="79">
        <v>0</v>
      </c>
    </row>
    <row r="254" ht="23" customHeight="1" spans="1:3">
      <c r="A254" s="6">
        <v>2340104</v>
      </c>
      <c r="B254" s="6" t="s">
        <v>1086</v>
      </c>
      <c r="C254" s="79">
        <v>0</v>
      </c>
    </row>
    <row r="255" ht="23" customHeight="1" spans="1:3">
      <c r="A255" s="6">
        <v>2340105</v>
      </c>
      <c r="B255" s="6" t="s">
        <v>1087</v>
      </c>
      <c r="C255" s="79">
        <v>0</v>
      </c>
    </row>
    <row r="256" ht="23" customHeight="1" spans="1:3">
      <c r="A256" s="6">
        <v>2340106</v>
      </c>
      <c r="B256" s="6" t="s">
        <v>1088</v>
      </c>
      <c r="C256" s="79">
        <v>0</v>
      </c>
    </row>
    <row r="257" ht="23" customHeight="1" spans="1:3">
      <c r="A257" s="6">
        <v>2340107</v>
      </c>
      <c r="B257" s="6" t="s">
        <v>1089</v>
      </c>
      <c r="C257" s="79">
        <v>0</v>
      </c>
    </row>
    <row r="258" ht="23" customHeight="1" spans="1:3">
      <c r="A258" s="6">
        <v>2340108</v>
      </c>
      <c r="B258" s="6" t="s">
        <v>1090</v>
      </c>
      <c r="C258" s="79">
        <v>0</v>
      </c>
    </row>
    <row r="259" ht="23" customHeight="1" spans="1:3">
      <c r="A259" s="6">
        <v>2340109</v>
      </c>
      <c r="B259" s="6" t="s">
        <v>1091</v>
      </c>
      <c r="C259" s="79">
        <v>0</v>
      </c>
    </row>
    <row r="260" ht="23" customHeight="1" spans="1:3">
      <c r="A260" s="6">
        <v>2340110</v>
      </c>
      <c r="B260" s="6" t="s">
        <v>1092</v>
      </c>
      <c r="C260" s="79">
        <v>0</v>
      </c>
    </row>
    <row r="261" ht="23" customHeight="1" spans="1:3">
      <c r="A261" s="6">
        <v>2340111</v>
      </c>
      <c r="B261" s="6" t="s">
        <v>1093</v>
      </c>
      <c r="C261" s="79">
        <v>0</v>
      </c>
    </row>
    <row r="262" ht="23" customHeight="1" spans="1:3">
      <c r="A262" s="6">
        <v>2340199</v>
      </c>
      <c r="B262" s="6" t="s">
        <v>1094</v>
      </c>
      <c r="C262" s="79">
        <v>0</v>
      </c>
    </row>
    <row r="263" ht="23" customHeight="1" spans="1:3">
      <c r="A263" s="6">
        <v>23402</v>
      </c>
      <c r="B263" s="102" t="s">
        <v>1095</v>
      </c>
      <c r="C263" s="79">
        <v>0</v>
      </c>
    </row>
    <row r="264" ht="23" customHeight="1" spans="1:3">
      <c r="A264" s="6">
        <v>2340201</v>
      </c>
      <c r="B264" s="6" t="s">
        <v>1096</v>
      </c>
      <c r="C264" s="79">
        <v>0</v>
      </c>
    </row>
    <row r="265" ht="23" customHeight="1" spans="1:3">
      <c r="A265" s="6">
        <v>2340202</v>
      </c>
      <c r="B265" s="6" t="s">
        <v>1097</v>
      </c>
      <c r="C265" s="79">
        <v>0</v>
      </c>
    </row>
    <row r="266" ht="23" customHeight="1" spans="1:3">
      <c r="A266" s="6">
        <v>2340203</v>
      </c>
      <c r="B266" s="6" t="s">
        <v>1098</v>
      </c>
      <c r="C266" s="79">
        <v>0</v>
      </c>
    </row>
    <row r="267" ht="23" customHeight="1" spans="1:3">
      <c r="A267" s="6">
        <v>2340204</v>
      </c>
      <c r="B267" s="6" t="s">
        <v>1099</v>
      </c>
      <c r="C267" s="79">
        <v>0</v>
      </c>
    </row>
    <row r="268" ht="23" customHeight="1" spans="1:3">
      <c r="A268" s="6">
        <v>2340205</v>
      </c>
      <c r="B268" s="6" t="s">
        <v>1100</v>
      </c>
      <c r="C268" s="79">
        <v>0</v>
      </c>
    </row>
    <row r="269" ht="23" customHeight="1" spans="1:3">
      <c r="A269" s="6">
        <v>2340299</v>
      </c>
      <c r="B269" s="6" t="s">
        <v>1101</v>
      </c>
      <c r="C269" s="79">
        <v>0</v>
      </c>
    </row>
  </sheetData>
  <mergeCells count="2">
    <mergeCell ref="A2:C2"/>
    <mergeCell ref="A3:C3"/>
  </mergeCells>
  <pageMargins left="0.944444444444444"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69"/>
  <sheetViews>
    <sheetView workbookViewId="0">
      <selection activeCell="C217" sqref="C217:C230"/>
    </sheetView>
  </sheetViews>
  <sheetFormatPr defaultColWidth="9" defaultRowHeight="14.25"/>
  <cols>
    <col min="1" max="1" width="14.125" style="54" customWidth="1"/>
    <col min="2" max="2" width="50.875" style="54" customWidth="1"/>
    <col min="3" max="3" width="14.875" style="53" customWidth="1"/>
    <col min="4" max="7" width="12.125" style="53" customWidth="1"/>
    <col min="8" max="8" width="10.625" style="53" customWidth="1"/>
    <col min="9" max="10" width="9" style="53"/>
    <col min="11" max="12" width="9" style="53" hidden="1" customWidth="1"/>
    <col min="13" max="13" width="9.125" style="53" customWidth="1"/>
    <col min="14" max="255" width="9" style="53"/>
    <col min="256" max="16384" width="9" style="1"/>
  </cols>
  <sheetData>
    <row r="1" ht="25" customHeight="1" spans="1:8">
      <c r="A1" s="55" t="s">
        <v>1102</v>
      </c>
      <c r="B1" s="55"/>
      <c r="F1" s="57"/>
      <c r="G1" s="57"/>
      <c r="H1" s="57"/>
    </row>
    <row r="2" ht="29.25" customHeight="1" spans="1:3">
      <c r="A2" s="58" t="s">
        <v>22</v>
      </c>
      <c r="B2" s="58"/>
      <c r="C2" s="58"/>
    </row>
    <row r="3" ht="18.75" customHeight="1" spans="1:3">
      <c r="A3" s="101" t="s">
        <v>51</v>
      </c>
      <c r="B3" s="101"/>
      <c r="C3" s="101"/>
    </row>
    <row r="4" ht="24.75" customHeight="1" spans="1:3">
      <c r="A4" s="78" t="s">
        <v>790</v>
      </c>
      <c r="B4" s="78" t="s">
        <v>72</v>
      </c>
      <c r="C4" s="78" t="s">
        <v>53</v>
      </c>
    </row>
    <row r="5" ht="23" customHeight="1" spans="1:3">
      <c r="A5" s="102"/>
      <c r="B5" s="78" t="s">
        <v>862</v>
      </c>
      <c r="C5" s="79">
        <v>9432</v>
      </c>
    </row>
    <row r="6" ht="23" customHeight="1" spans="1:3">
      <c r="A6" s="6">
        <v>206</v>
      </c>
      <c r="B6" s="80" t="s">
        <v>271</v>
      </c>
      <c r="C6" s="79">
        <v>0</v>
      </c>
    </row>
    <row r="7" ht="23" customHeight="1" spans="1:3">
      <c r="A7" s="6">
        <v>20610</v>
      </c>
      <c r="B7" s="80" t="s">
        <v>863</v>
      </c>
      <c r="C7" s="79">
        <v>0</v>
      </c>
    </row>
    <row r="8" ht="23" customHeight="1" spans="1:3">
      <c r="A8" s="6">
        <v>2061001</v>
      </c>
      <c r="B8" s="81" t="s">
        <v>864</v>
      </c>
      <c r="C8" s="79">
        <v>0</v>
      </c>
    </row>
    <row r="9" ht="23" customHeight="1" spans="1:3">
      <c r="A9" s="6">
        <v>2061002</v>
      </c>
      <c r="B9" s="81" t="s">
        <v>865</v>
      </c>
      <c r="C9" s="79">
        <v>0</v>
      </c>
    </row>
    <row r="10" ht="23" customHeight="1" spans="1:3">
      <c r="A10" s="6">
        <v>2061003</v>
      </c>
      <c r="B10" s="81" t="s">
        <v>866</v>
      </c>
      <c r="C10" s="79">
        <v>0</v>
      </c>
    </row>
    <row r="11" ht="23" customHeight="1" spans="1:3">
      <c r="A11" s="6">
        <v>2061004</v>
      </c>
      <c r="B11" s="81" t="s">
        <v>867</v>
      </c>
      <c r="C11" s="79">
        <v>0</v>
      </c>
    </row>
    <row r="12" ht="23" customHeight="1" spans="1:3">
      <c r="A12" s="6">
        <v>2061005</v>
      </c>
      <c r="B12" s="81" t="s">
        <v>868</v>
      </c>
      <c r="C12" s="79">
        <v>0</v>
      </c>
    </row>
    <row r="13" ht="23" customHeight="1" spans="1:3">
      <c r="A13" s="6">
        <v>2061099</v>
      </c>
      <c r="B13" s="81" t="s">
        <v>869</v>
      </c>
      <c r="C13" s="79">
        <v>0</v>
      </c>
    </row>
    <row r="14" ht="23" customHeight="1" spans="1:3">
      <c r="A14" s="6">
        <v>207</v>
      </c>
      <c r="B14" s="80" t="s">
        <v>285</v>
      </c>
      <c r="C14" s="79">
        <v>0</v>
      </c>
    </row>
    <row r="15" ht="23" customHeight="1" spans="1:3">
      <c r="A15" s="6">
        <v>20707</v>
      </c>
      <c r="B15" s="80" t="s">
        <v>870</v>
      </c>
      <c r="C15" s="79">
        <v>0</v>
      </c>
    </row>
    <row r="16" ht="23" customHeight="1" spans="1:3">
      <c r="A16" s="6">
        <v>2070701</v>
      </c>
      <c r="B16" s="81" t="s">
        <v>871</v>
      </c>
      <c r="C16" s="79">
        <v>0</v>
      </c>
    </row>
    <row r="17" s="100" customFormat="1" ht="23" customHeight="1" spans="1:255">
      <c r="A17" s="6">
        <v>2070702</v>
      </c>
      <c r="B17" s="81" t="s">
        <v>872</v>
      </c>
      <c r="C17" s="79">
        <v>0</v>
      </c>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c r="IU17" s="53"/>
    </row>
    <row r="18" ht="23" customHeight="1" spans="1:3">
      <c r="A18" s="6">
        <v>2070703</v>
      </c>
      <c r="B18" s="81" t="s">
        <v>873</v>
      </c>
      <c r="C18" s="79">
        <v>0</v>
      </c>
    </row>
    <row r="19" ht="23" customHeight="1" spans="1:3">
      <c r="A19" s="6">
        <v>2070704</v>
      </c>
      <c r="B19" s="81" t="s">
        <v>874</v>
      </c>
      <c r="C19" s="79">
        <v>0</v>
      </c>
    </row>
    <row r="20" ht="23" customHeight="1" spans="1:3">
      <c r="A20" s="6">
        <v>2070799</v>
      </c>
      <c r="B20" s="81" t="s">
        <v>875</v>
      </c>
      <c r="C20" s="79">
        <v>0</v>
      </c>
    </row>
    <row r="21" ht="23" customHeight="1" spans="1:3">
      <c r="A21" s="6">
        <v>20709</v>
      </c>
      <c r="B21" s="80" t="s">
        <v>876</v>
      </c>
      <c r="C21" s="79">
        <v>0</v>
      </c>
    </row>
    <row r="22" ht="23" customHeight="1" spans="1:3">
      <c r="A22" s="6">
        <v>2070901</v>
      </c>
      <c r="B22" s="81" t="s">
        <v>877</v>
      </c>
      <c r="C22" s="79">
        <v>0</v>
      </c>
    </row>
    <row r="23" ht="23" customHeight="1" spans="1:3">
      <c r="A23" s="6">
        <v>2070902</v>
      </c>
      <c r="B23" s="81" t="s">
        <v>878</v>
      </c>
      <c r="C23" s="79">
        <v>0</v>
      </c>
    </row>
    <row r="24" ht="23" customHeight="1" spans="1:3">
      <c r="A24" s="6">
        <v>2070903</v>
      </c>
      <c r="B24" s="81" t="s">
        <v>879</v>
      </c>
      <c r="C24" s="79">
        <v>0</v>
      </c>
    </row>
    <row r="25" ht="23" customHeight="1" spans="1:3">
      <c r="A25" s="6">
        <v>2070904</v>
      </c>
      <c r="B25" s="81" t="s">
        <v>880</v>
      </c>
      <c r="C25" s="79">
        <v>0</v>
      </c>
    </row>
    <row r="26" ht="23" customHeight="1" spans="1:3">
      <c r="A26" s="6">
        <v>2070999</v>
      </c>
      <c r="B26" s="81" t="s">
        <v>881</v>
      </c>
      <c r="C26" s="79">
        <v>0</v>
      </c>
    </row>
    <row r="27" ht="23" customHeight="1" spans="1:3">
      <c r="A27" s="6">
        <v>20710</v>
      </c>
      <c r="B27" s="80" t="s">
        <v>882</v>
      </c>
      <c r="C27" s="79">
        <v>0</v>
      </c>
    </row>
    <row r="28" ht="23" customHeight="1" spans="1:3">
      <c r="A28" s="6">
        <v>2071001</v>
      </c>
      <c r="B28" s="81" t="s">
        <v>883</v>
      </c>
      <c r="C28" s="79">
        <v>0</v>
      </c>
    </row>
    <row r="29" ht="23" customHeight="1" spans="1:3">
      <c r="A29" s="6">
        <v>2071099</v>
      </c>
      <c r="B29" s="81" t="s">
        <v>884</v>
      </c>
      <c r="C29" s="79">
        <v>0</v>
      </c>
    </row>
    <row r="30" ht="23" customHeight="1" spans="1:3">
      <c r="A30" s="6">
        <v>208</v>
      </c>
      <c r="B30" s="80" t="s">
        <v>311</v>
      </c>
      <c r="C30" s="79">
        <v>0</v>
      </c>
    </row>
    <row r="31" ht="23" customHeight="1" spans="1:3">
      <c r="A31" s="6">
        <v>20822</v>
      </c>
      <c r="B31" s="80" t="s">
        <v>885</v>
      </c>
      <c r="C31" s="79">
        <v>0</v>
      </c>
    </row>
    <row r="32" ht="23" customHeight="1" spans="1:3">
      <c r="A32" s="6">
        <v>2082201</v>
      </c>
      <c r="B32" s="81" t="s">
        <v>886</v>
      </c>
      <c r="C32" s="79">
        <v>0</v>
      </c>
    </row>
    <row r="33" ht="23" customHeight="1" spans="1:3">
      <c r="A33" s="6">
        <v>2082202</v>
      </c>
      <c r="B33" s="81" t="s">
        <v>887</v>
      </c>
      <c r="C33" s="79">
        <v>0</v>
      </c>
    </row>
    <row r="34" ht="23" customHeight="1" spans="1:3">
      <c r="A34" s="6">
        <v>2082299</v>
      </c>
      <c r="B34" s="81" t="s">
        <v>888</v>
      </c>
      <c r="C34" s="79">
        <v>0</v>
      </c>
    </row>
    <row r="35" ht="23" customHeight="1" spans="1:3">
      <c r="A35" s="6">
        <v>20823</v>
      </c>
      <c r="B35" s="80" t="s">
        <v>889</v>
      </c>
      <c r="C35" s="79">
        <v>0</v>
      </c>
    </row>
    <row r="36" ht="23" customHeight="1" spans="1:3">
      <c r="A36" s="6">
        <v>2082301</v>
      </c>
      <c r="B36" s="81" t="s">
        <v>886</v>
      </c>
      <c r="C36" s="79">
        <v>0</v>
      </c>
    </row>
    <row r="37" ht="23" customHeight="1" spans="1:3">
      <c r="A37" s="6">
        <v>2082302</v>
      </c>
      <c r="B37" s="81" t="s">
        <v>887</v>
      </c>
      <c r="C37" s="79">
        <v>0</v>
      </c>
    </row>
    <row r="38" ht="23" customHeight="1" spans="1:3">
      <c r="A38" s="6">
        <v>2082399</v>
      </c>
      <c r="B38" s="81" t="s">
        <v>890</v>
      </c>
      <c r="C38" s="79">
        <v>0</v>
      </c>
    </row>
    <row r="39" ht="23" customHeight="1" spans="1:3">
      <c r="A39" s="6">
        <v>20829</v>
      </c>
      <c r="B39" s="80" t="s">
        <v>891</v>
      </c>
      <c r="C39" s="79">
        <v>0</v>
      </c>
    </row>
    <row r="40" ht="23" customHeight="1" spans="1:3">
      <c r="A40" s="6">
        <v>2082901</v>
      </c>
      <c r="B40" s="81" t="s">
        <v>887</v>
      </c>
      <c r="C40" s="79">
        <v>0</v>
      </c>
    </row>
    <row r="41" ht="23" customHeight="1" spans="1:3">
      <c r="A41" s="6">
        <v>2082999</v>
      </c>
      <c r="B41" s="81" t="s">
        <v>892</v>
      </c>
      <c r="C41" s="79">
        <v>0</v>
      </c>
    </row>
    <row r="42" ht="23" customHeight="1" spans="1:3">
      <c r="A42" s="6">
        <v>211</v>
      </c>
      <c r="B42" s="80" t="s">
        <v>473</v>
      </c>
      <c r="C42" s="79">
        <v>0</v>
      </c>
    </row>
    <row r="43" ht="23" customHeight="1" spans="1:3">
      <c r="A43" s="6">
        <v>21160</v>
      </c>
      <c r="B43" s="80" t="s">
        <v>893</v>
      </c>
      <c r="C43" s="79">
        <v>0</v>
      </c>
    </row>
    <row r="44" ht="23" customHeight="1" spans="1:3">
      <c r="A44" s="6">
        <v>2116001</v>
      </c>
      <c r="B44" s="81" t="s">
        <v>894</v>
      </c>
      <c r="C44" s="79">
        <v>0</v>
      </c>
    </row>
    <row r="45" ht="23" customHeight="1" spans="1:3">
      <c r="A45" s="6">
        <v>2116002</v>
      </c>
      <c r="B45" s="81" t="s">
        <v>895</v>
      </c>
      <c r="C45" s="79">
        <v>0</v>
      </c>
    </row>
    <row r="46" ht="23" customHeight="1" spans="1:3">
      <c r="A46" s="6">
        <v>2116003</v>
      </c>
      <c r="B46" s="81" t="s">
        <v>896</v>
      </c>
      <c r="C46" s="79">
        <v>0</v>
      </c>
    </row>
    <row r="47" ht="23" customHeight="1" spans="1:3">
      <c r="A47" s="6">
        <v>2116099</v>
      </c>
      <c r="B47" s="81" t="s">
        <v>897</v>
      </c>
      <c r="C47" s="79">
        <v>0</v>
      </c>
    </row>
    <row r="48" ht="23" customHeight="1" spans="1:3">
      <c r="A48" s="6">
        <v>21161</v>
      </c>
      <c r="B48" s="80" t="s">
        <v>898</v>
      </c>
      <c r="C48" s="79">
        <v>0</v>
      </c>
    </row>
    <row r="49" ht="23" customHeight="1" spans="1:3">
      <c r="A49" s="6">
        <v>2116101</v>
      </c>
      <c r="B49" s="81" t="s">
        <v>899</v>
      </c>
      <c r="C49" s="79">
        <v>0</v>
      </c>
    </row>
    <row r="50" ht="23" customHeight="1" spans="1:3">
      <c r="A50" s="6">
        <v>2116102</v>
      </c>
      <c r="B50" s="81" t="s">
        <v>900</v>
      </c>
      <c r="C50" s="79">
        <v>0</v>
      </c>
    </row>
    <row r="51" ht="23" customHeight="1" spans="1:3">
      <c r="A51" s="6">
        <v>2116103</v>
      </c>
      <c r="B51" s="81" t="s">
        <v>901</v>
      </c>
      <c r="C51" s="79">
        <v>0</v>
      </c>
    </row>
    <row r="52" ht="23" customHeight="1" spans="1:3">
      <c r="A52" s="6">
        <v>2116104</v>
      </c>
      <c r="B52" s="81" t="s">
        <v>902</v>
      </c>
      <c r="C52" s="79">
        <v>0</v>
      </c>
    </row>
    <row r="53" ht="23" customHeight="1" spans="1:3">
      <c r="A53" s="6">
        <v>212</v>
      </c>
      <c r="B53" s="80" t="s">
        <v>489</v>
      </c>
      <c r="C53" s="79">
        <v>0</v>
      </c>
    </row>
    <row r="54" ht="23" customHeight="1" spans="1:3">
      <c r="A54" s="6">
        <v>21208</v>
      </c>
      <c r="B54" s="80" t="s">
        <v>903</v>
      </c>
      <c r="C54" s="79">
        <v>0</v>
      </c>
    </row>
    <row r="55" ht="23" customHeight="1" spans="1:3">
      <c r="A55" s="6">
        <v>2120801</v>
      </c>
      <c r="B55" s="81" t="s">
        <v>904</v>
      </c>
      <c r="C55" s="79">
        <v>0</v>
      </c>
    </row>
    <row r="56" ht="23" customHeight="1" spans="1:3">
      <c r="A56" s="6">
        <v>2120802</v>
      </c>
      <c r="B56" s="81" t="s">
        <v>905</v>
      </c>
      <c r="C56" s="79">
        <v>0</v>
      </c>
    </row>
    <row r="57" ht="23" customHeight="1" spans="1:3">
      <c r="A57" s="6">
        <v>2120803</v>
      </c>
      <c r="B57" s="81" t="s">
        <v>906</v>
      </c>
      <c r="C57" s="79">
        <v>0</v>
      </c>
    </row>
    <row r="58" ht="23" customHeight="1" spans="1:3">
      <c r="A58" s="6">
        <v>2120804</v>
      </c>
      <c r="B58" s="81" t="s">
        <v>907</v>
      </c>
      <c r="C58" s="79">
        <v>0</v>
      </c>
    </row>
    <row r="59" ht="23" customHeight="1" spans="1:3">
      <c r="A59" s="6">
        <v>2120805</v>
      </c>
      <c r="B59" s="81" t="s">
        <v>908</v>
      </c>
      <c r="C59" s="79">
        <v>0</v>
      </c>
    </row>
    <row r="60" ht="23" customHeight="1" spans="1:3">
      <c r="A60" s="6">
        <v>2120806</v>
      </c>
      <c r="B60" s="81" t="s">
        <v>909</v>
      </c>
      <c r="C60" s="79">
        <v>0</v>
      </c>
    </row>
    <row r="61" ht="23" customHeight="1" spans="1:3">
      <c r="A61" s="6">
        <v>2120807</v>
      </c>
      <c r="B61" s="81" t="s">
        <v>910</v>
      </c>
      <c r="C61" s="79">
        <v>0</v>
      </c>
    </row>
    <row r="62" ht="23" customHeight="1" spans="1:3">
      <c r="A62" s="6">
        <v>2120809</v>
      </c>
      <c r="B62" s="81" t="s">
        <v>911</v>
      </c>
      <c r="C62" s="79">
        <v>0</v>
      </c>
    </row>
    <row r="63" ht="23" customHeight="1" spans="1:3">
      <c r="A63" s="6">
        <v>2120810</v>
      </c>
      <c r="B63" s="81" t="s">
        <v>912</v>
      </c>
      <c r="C63" s="79">
        <v>0</v>
      </c>
    </row>
    <row r="64" ht="23" customHeight="1" spans="1:3">
      <c r="A64" s="6">
        <v>2120811</v>
      </c>
      <c r="B64" s="81" t="s">
        <v>913</v>
      </c>
      <c r="C64" s="79">
        <v>0</v>
      </c>
    </row>
    <row r="65" ht="23" customHeight="1" spans="1:3">
      <c r="A65" s="6">
        <v>2120813</v>
      </c>
      <c r="B65" s="81" t="s">
        <v>914</v>
      </c>
      <c r="C65" s="79">
        <v>0</v>
      </c>
    </row>
    <row r="66" ht="23" customHeight="1" spans="1:3">
      <c r="A66" s="6">
        <v>2120814</v>
      </c>
      <c r="B66" s="81" t="s">
        <v>915</v>
      </c>
      <c r="C66" s="79">
        <v>0</v>
      </c>
    </row>
    <row r="67" ht="23" customHeight="1" spans="1:3">
      <c r="A67" s="6">
        <v>2120815</v>
      </c>
      <c r="B67" s="81" t="s">
        <v>916</v>
      </c>
      <c r="C67" s="79">
        <v>0</v>
      </c>
    </row>
    <row r="68" ht="23" customHeight="1" spans="1:3">
      <c r="A68" s="6">
        <v>2120816</v>
      </c>
      <c r="B68" s="81" t="s">
        <v>917</v>
      </c>
      <c r="C68" s="79">
        <v>0</v>
      </c>
    </row>
    <row r="69" ht="23" customHeight="1" spans="1:3">
      <c r="A69" s="6">
        <v>2120899</v>
      </c>
      <c r="B69" s="81" t="s">
        <v>918</v>
      </c>
      <c r="C69" s="79">
        <v>0</v>
      </c>
    </row>
    <row r="70" ht="23" customHeight="1" spans="1:3">
      <c r="A70" s="6">
        <v>21210</v>
      </c>
      <c r="B70" s="80" t="s">
        <v>919</v>
      </c>
      <c r="C70" s="79">
        <v>0</v>
      </c>
    </row>
    <row r="71" ht="23" customHeight="1" spans="1:3">
      <c r="A71" s="6">
        <v>2121001</v>
      </c>
      <c r="B71" s="81" t="s">
        <v>904</v>
      </c>
      <c r="C71" s="79">
        <v>0</v>
      </c>
    </row>
    <row r="72" ht="23" customHeight="1" spans="1:3">
      <c r="A72" s="6">
        <v>2121002</v>
      </c>
      <c r="B72" s="81" t="s">
        <v>905</v>
      </c>
      <c r="C72" s="79">
        <v>0</v>
      </c>
    </row>
    <row r="73" ht="23" customHeight="1" spans="1:3">
      <c r="A73" s="6">
        <v>2121099</v>
      </c>
      <c r="B73" s="81" t="s">
        <v>920</v>
      </c>
      <c r="C73" s="79">
        <v>0</v>
      </c>
    </row>
    <row r="74" ht="23" customHeight="1" spans="1:3">
      <c r="A74" s="6">
        <v>21211</v>
      </c>
      <c r="B74" s="80" t="s">
        <v>921</v>
      </c>
      <c r="C74" s="79">
        <v>0</v>
      </c>
    </row>
    <row r="75" ht="23" customHeight="1" spans="1:3">
      <c r="A75" s="6">
        <v>21213</v>
      </c>
      <c r="B75" s="80" t="s">
        <v>922</v>
      </c>
      <c r="C75" s="79">
        <v>0</v>
      </c>
    </row>
    <row r="76" ht="23" customHeight="1" spans="1:3">
      <c r="A76" s="6">
        <v>2121301</v>
      </c>
      <c r="B76" s="81" t="s">
        <v>923</v>
      </c>
      <c r="C76" s="79">
        <v>0</v>
      </c>
    </row>
    <row r="77" ht="23" customHeight="1" spans="1:3">
      <c r="A77" s="6">
        <v>2121302</v>
      </c>
      <c r="B77" s="81" t="s">
        <v>924</v>
      </c>
      <c r="C77" s="79">
        <v>0</v>
      </c>
    </row>
    <row r="78" ht="23" customHeight="1" spans="1:3">
      <c r="A78" s="6">
        <v>2121303</v>
      </c>
      <c r="B78" s="81" t="s">
        <v>925</v>
      </c>
      <c r="C78" s="79">
        <v>0</v>
      </c>
    </row>
    <row r="79" ht="23" customHeight="1" spans="1:3">
      <c r="A79" s="6">
        <v>2121304</v>
      </c>
      <c r="B79" s="81" t="s">
        <v>926</v>
      </c>
      <c r="C79" s="79">
        <v>0</v>
      </c>
    </row>
    <row r="80" ht="23" customHeight="1" spans="1:3">
      <c r="A80" s="6">
        <v>2121399</v>
      </c>
      <c r="B80" s="81" t="s">
        <v>927</v>
      </c>
      <c r="C80" s="79">
        <v>0</v>
      </c>
    </row>
    <row r="81" ht="23" customHeight="1" spans="1:3">
      <c r="A81" s="6">
        <v>21214</v>
      </c>
      <c r="B81" s="80" t="s">
        <v>928</v>
      </c>
      <c r="C81" s="79">
        <v>0</v>
      </c>
    </row>
    <row r="82" ht="23" customHeight="1" spans="1:3">
      <c r="A82" s="6">
        <v>2121401</v>
      </c>
      <c r="B82" s="81" t="s">
        <v>929</v>
      </c>
      <c r="C82" s="79">
        <v>0</v>
      </c>
    </row>
    <row r="83" ht="23" customHeight="1" spans="1:3">
      <c r="A83" s="6">
        <v>2121402</v>
      </c>
      <c r="B83" s="81" t="s">
        <v>930</v>
      </c>
      <c r="C83" s="79">
        <v>0</v>
      </c>
    </row>
    <row r="84" ht="23" customHeight="1" spans="1:3">
      <c r="A84" s="6">
        <v>2121499</v>
      </c>
      <c r="B84" s="81" t="s">
        <v>931</v>
      </c>
      <c r="C84" s="79">
        <v>0</v>
      </c>
    </row>
    <row r="85" ht="23" customHeight="1" spans="1:3">
      <c r="A85" s="6">
        <v>21215</v>
      </c>
      <c r="B85" s="80" t="s">
        <v>932</v>
      </c>
      <c r="C85" s="79">
        <v>0</v>
      </c>
    </row>
    <row r="86" ht="23" customHeight="1" spans="1:3">
      <c r="A86" s="6">
        <v>2121501</v>
      </c>
      <c r="B86" s="81" t="s">
        <v>933</v>
      </c>
      <c r="C86" s="79">
        <v>0</v>
      </c>
    </row>
    <row r="87" ht="23" customHeight="1" spans="1:3">
      <c r="A87" s="6">
        <v>2121502</v>
      </c>
      <c r="B87" s="81" t="s">
        <v>934</v>
      </c>
      <c r="C87" s="79">
        <v>0</v>
      </c>
    </row>
    <row r="88" ht="23" customHeight="1" spans="1:3">
      <c r="A88" s="6">
        <v>2121599</v>
      </c>
      <c r="B88" s="81" t="s">
        <v>935</v>
      </c>
      <c r="C88" s="79">
        <v>0</v>
      </c>
    </row>
    <row r="89" ht="23" customHeight="1" spans="1:3">
      <c r="A89" s="6">
        <v>21216</v>
      </c>
      <c r="B89" s="80" t="s">
        <v>936</v>
      </c>
      <c r="C89" s="79">
        <v>0</v>
      </c>
    </row>
    <row r="90" ht="23" customHeight="1" spans="1:3">
      <c r="A90" s="6">
        <v>2121601</v>
      </c>
      <c r="B90" s="81" t="s">
        <v>933</v>
      </c>
      <c r="C90" s="79">
        <v>0</v>
      </c>
    </row>
    <row r="91" ht="23" customHeight="1" spans="1:3">
      <c r="A91" s="6">
        <v>2121602</v>
      </c>
      <c r="B91" s="81" t="s">
        <v>934</v>
      </c>
      <c r="C91" s="79">
        <v>0</v>
      </c>
    </row>
    <row r="92" ht="23" customHeight="1" spans="1:3">
      <c r="A92" s="6">
        <v>2121699</v>
      </c>
      <c r="B92" s="81" t="s">
        <v>937</v>
      </c>
      <c r="C92" s="79">
        <v>0</v>
      </c>
    </row>
    <row r="93" ht="23" customHeight="1" spans="1:3">
      <c r="A93" s="6">
        <v>21217</v>
      </c>
      <c r="B93" s="80" t="s">
        <v>938</v>
      </c>
      <c r="C93" s="79">
        <v>0</v>
      </c>
    </row>
    <row r="94" ht="23" customHeight="1" spans="1:3">
      <c r="A94" s="6">
        <v>2121701</v>
      </c>
      <c r="B94" s="81" t="s">
        <v>939</v>
      </c>
      <c r="C94" s="79">
        <v>0</v>
      </c>
    </row>
    <row r="95" ht="23" customHeight="1" spans="1:3">
      <c r="A95" s="6">
        <v>2121702</v>
      </c>
      <c r="B95" s="81" t="s">
        <v>940</v>
      </c>
      <c r="C95" s="79">
        <v>0</v>
      </c>
    </row>
    <row r="96" ht="23" customHeight="1" spans="1:3">
      <c r="A96" s="6">
        <v>2121703</v>
      </c>
      <c r="B96" s="81" t="s">
        <v>941</v>
      </c>
      <c r="C96" s="79">
        <v>0</v>
      </c>
    </row>
    <row r="97" ht="23" customHeight="1" spans="1:3">
      <c r="A97" s="6">
        <v>2121704</v>
      </c>
      <c r="B97" s="81" t="s">
        <v>942</v>
      </c>
      <c r="C97" s="79">
        <v>0</v>
      </c>
    </row>
    <row r="98" ht="23" customHeight="1" spans="1:3">
      <c r="A98" s="6">
        <v>2121799</v>
      </c>
      <c r="B98" s="81" t="s">
        <v>943</v>
      </c>
      <c r="C98" s="79">
        <v>0</v>
      </c>
    </row>
    <row r="99" ht="23" customHeight="1" spans="1:3">
      <c r="A99" s="6">
        <v>21218</v>
      </c>
      <c r="B99" s="80" t="s">
        <v>944</v>
      </c>
      <c r="C99" s="79">
        <v>0</v>
      </c>
    </row>
    <row r="100" ht="23" customHeight="1" spans="1:3">
      <c r="A100" s="6">
        <v>2121801</v>
      </c>
      <c r="B100" s="81" t="s">
        <v>945</v>
      </c>
      <c r="C100" s="79">
        <v>0</v>
      </c>
    </row>
    <row r="101" ht="23" customHeight="1" spans="1:3">
      <c r="A101" s="6">
        <v>2121899</v>
      </c>
      <c r="B101" s="81" t="s">
        <v>946</v>
      </c>
      <c r="C101" s="79">
        <v>0</v>
      </c>
    </row>
    <row r="102" ht="23" customHeight="1" spans="1:3">
      <c r="A102" s="6">
        <v>21219</v>
      </c>
      <c r="B102" s="80" t="s">
        <v>947</v>
      </c>
      <c r="C102" s="79">
        <v>0</v>
      </c>
    </row>
    <row r="103" ht="23" customHeight="1" spans="1:3">
      <c r="A103" s="6">
        <v>2121901</v>
      </c>
      <c r="B103" s="81" t="s">
        <v>933</v>
      </c>
      <c r="C103" s="79">
        <v>0</v>
      </c>
    </row>
    <row r="104" ht="23" customHeight="1" spans="1:3">
      <c r="A104" s="6">
        <v>2121902</v>
      </c>
      <c r="B104" s="81" t="s">
        <v>934</v>
      </c>
      <c r="C104" s="79">
        <v>0</v>
      </c>
    </row>
    <row r="105" ht="23" customHeight="1" spans="1:3">
      <c r="A105" s="6">
        <v>2121903</v>
      </c>
      <c r="B105" s="81" t="s">
        <v>948</v>
      </c>
      <c r="C105" s="79">
        <v>0</v>
      </c>
    </row>
    <row r="106" ht="23" customHeight="1" spans="1:3">
      <c r="A106" s="6">
        <v>2121904</v>
      </c>
      <c r="B106" s="81" t="s">
        <v>949</v>
      </c>
      <c r="C106" s="79">
        <v>0</v>
      </c>
    </row>
    <row r="107" ht="23" customHeight="1" spans="1:3">
      <c r="A107" s="6">
        <v>2121905</v>
      </c>
      <c r="B107" s="81" t="s">
        <v>950</v>
      </c>
      <c r="C107" s="79">
        <v>0</v>
      </c>
    </row>
    <row r="108" ht="23" customHeight="1" spans="1:3">
      <c r="A108" s="6">
        <v>2121906</v>
      </c>
      <c r="B108" s="81" t="s">
        <v>951</v>
      </c>
      <c r="C108" s="79">
        <v>0</v>
      </c>
    </row>
    <row r="109" ht="23" customHeight="1" spans="1:3">
      <c r="A109" s="6">
        <v>2121907</v>
      </c>
      <c r="B109" s="81" t="s">
        <v>952</v>
      </c>
      <c r="C109" s="79">
        <v>0</v>
      </c>
    </row>
    <row r="110" ht="23" customHeight="1" spans="1:3">
      <c r="A110" s="6">
        <v>2121999</v>
      </c>
      <c r="B110" s="81" t="s">
        <v>953</v>
      </c>
      <c r="C110" s="79">
        <v>0</v>
      </c>
    </row>
    <row r="111" ht="23" customHeight="1" spans="1:3">
      <c r="A111" s="6">
        <v>213</v>
      </c>
      <c r="B111" s="80" t="s">
        <v>515</v>
      </c>
      <c r="C111" s="79">
        <v>0</v>
      </c>
    </row>
    <row r="112" ht="23" customHeight="1" spans="1:3">
      <c r="A112" s="6">
        <v>21366</v>
      </c>
      <c r="B112" s="80" t="s">
        <v>954</v>
      </c>
      <c r="C112" s="79">
        <v>0</v>
      </c>
    </row>
    <row r="113" ht="23" customHeight="1" spans="1:3">
      <c r="A113" s="6">
        <v>2136601</v>
      </c>
      <c r="B113" s="81" t="s">
        <v>887</v>
      </c>
      <c r="C113" s="79">
        <v>0</v>
      </c>
    </row>
    <row r="114" ht="23" customHeight="1" spans="1:3">
      <c r="A114" s="6">
        <v>2136602</v>
      </c>
      <c r="B114" s="81" t="s">
        <v>955</v>
      </c>
      <c r="C114" s="79">
        <v>0</v>
      </c>
    </row>
    <row r="115" ht="23" customHeight="1" spans="1:3">
      <c r="A115" s="6">
        <v>2136603</v>
      </c>
      <c r="B115" s="81" t="s">
        <v>956</v>
      </c>
      <c r="C115" s="79">
        <v>0</v>
      </c>
    </row>
    <row r="116" ht="23" customHeight="1" spans="1:3">
      <c r="A116" s="6">
        <v>2136699</v>
      </c>
      <c r="B116" s="81" t="s">
        <v>957</v>
      </c>
      <c r="C116" s="79">
        <v>0</v>
      </c>
    </row>
    <row r="117" ht="23" customHeight="1" spans="1:3">
      <c r="A117" s="6">
        <v>21367</v>
      </c>
      <c r="B117" s="80" t="s">
        <v>958</v>
      </c>
      <c r="C117" s="79">
        <v>0</v>
      </c>
    </row>
    <row r="118" ht="23" customHeight="1" spans="1:3">
      <c r="A118" s="6">
        <v>2136701</v>
      </c>
      <c r="B118" s="81" t="s">
        <v>887</v>
      </c>
      <c r="C118" s="79">
        <v>0</v>
      </c>
    </row>
    <row r="119" ht="23" customHeight="1" spans="1:3">
      <c r="A119" s="6">
        <v>2136702</v>
      </c>
      <c r="B119" s="81" t="s">
        <v>955</v>
      </c>
      <c r="C119" s="79">
        <v>0</v>
      </c>
    </row>
    <row r="120" ht="23" customHeight="1" spans="1:3">
      <c r="A120" s="6">
        <v>2136703</v>
      </c>
      <c r="B120" s="81" t="s">
        <v>959</v>
      </c>
      <c r="C120" s="79">
        <v>0</v>
      </c>
    </row>
    <row r="121" ht="23" customHeight="1" spans="1:3">
      <c r="A121" s="6">
        <v>2136799</v>
      </c>
      <c r="B121" s="81" t="s">
        <v>960</v>
      </c>
      <c r="C121" s="79">
        <v>0</v>
      </c>
    </row>
    <row r="122" ht="23" customHeight="1" spans="1:3">
      <c r="A122" s="6">
        <v>21369</v>
      </c>
      <c r="B122" s="80" t="s">
        <v>961</v>
      </c>
      <c r="C122" s="79">
        <v>0</v>
      </c>
    </row>
    <row r="123" ht="23" customHeight="1" spans="1:3">
      <c r="A123" s="6">
        <v>2136901</v>
      </c>
      <c r="B123" s="81" t="s">
        <v>962</v>
      </c>
      <c r="C123" s="79">
        <v>0</v>
      </c>
    </row>
    <row r="124" ht="23" customHeight="1" spans="1:3">
      <c r="A124" s="6">
        <v>2136902</v>
      </c>
      <c r="B124" s="81" t="s">
        <v>963</v>
      </c>
      <c r="C124" s="79">
        <v>0</v>
      </c>
    </row>
    <row r="125" ht="23" customHeight="1" spans="1:3">
      <c r="A125" s="6">
        <v>2136903</v>
      </c>
      <c r="B125" s="81" t="s">
        <v>964</v>
      </c>
      <c r="C125" s="79">
        <v>0</v>
      </c>
    </row>
    <row r="126" ht="23" customHeight="1" spans="1:3">
      <c r="A126" s="6">
        <v>2136999</v>
      </c>
      <c r="B126" s="81" t="s">
        <v>965</v>
      </c>
      <c r="C126" s="79">
        <v>0</v>
      </c>
    </row>
    <row r="127" ht="23" customHeight="1" spans="1:3">
      <c r="A127" s="6">
        <v>21370</v>
      </c>
      <c r="B127" s="80" t="s">
        <v>966</v>
      </c>
      <c r="C127" s="79">
        <v>0</v>
      </c>
    </row>
    <row r="128" ht="23" customHeight="1" spans="1:3">
      <c r="A128" s="6">
        <v>2137001</v>
      </c>
      <c r="B128" s="81" t="s">
        <v>967</v>
      </c>
      <c r="C128" s="79">
        <v>0</v>
      </c>
    </row>
    <row r="129" ht="23" customHeight="1" spans="1:3">
      <c r="A129" s="6">
        <v>2137099</v>
      </c>
      <c r="B129" s="81" t="s">
        <v>968</v>
      </c>
      <c r="C129" s="79">
        <v>0</v>
      </c>
    </row>
    <row r="130" ht="23" customHeight="1" spans="1:3">
      <c r="A130" s="6">
        <v>21371</v>
      </c>
      <c r="B130" s="80" t="s">
        <v>969</v>
      </c>
      <c r="C130" s="79">
        <v>0</v>
      </c>
    </row>
    <row r="131" ht="23" customHeight="1" spans="1:3">
      <c r="A131" s="6">
        <v>2137101</v>
      </c>
      <c r="B131" s="81" t="s">
        <v>970</v>
      </c>
      <c r="C131" s="79">
        <v>0</v>
      </c>
    </row>
    <row r="132" ht="23" customHeight="1" spans="1:3">
      <c r="A132" s="6">
        <v>2137102</v>
      </c>
      <c r="B132" s="81" t="s">
        <v>971</v>
      </c>
      <c r="C132" s="79">
        <v>0</v>
      </c>
    </row>
    <row r="133" ht="23" customHeight="1" spans="1:3">
      <c r="A133" s="6">
        <v>2137103</v>
      </c>
      <c r="B133" s="81" t="s">
        <v>972</v>
      </c>
      <c r="C133" s="79">
        <v>0</v>
      </c>
    </row>
    <row r="134" ht="23" customHeight="1" spans="1:3">
      <c r="A134" s="6">
        <v>2137199</v>
      </c>
      <c r="B134" s="81" t="s">
        <v>973</v>
      </c>
      <c r="C134" s="79">
        <v>0</v>
      </c>
    </row>
    <row r="135" ht="23" customHeight="1" spans="1:3">
      <c r="A135" s="6">
        <v>214</v>
      </c>
      <c r="B135" s="80" t="s">
        <v>550</v>
      </c>
      <c r="C135" s="79">
        <v>0</v>
      </c>
    </row>
    <row r="136" ht="23" customHeight="1" spans="1:3">
      <c r="A136" s="6">
        <v>21460</v>
      </c>
      <c r="B136" s="80" t="s">
        <v>974</v>
      </c>
      <c r="C136" s="79">
        <v>0</v>
      </c>
    </row>
    <row r="137" ht="23" customHeight="1" spans="1:3">
      <c r="A137" s="6">
        <v>2146001</v>
      </c>
      <c r="B137" s="81" t="s">
        <v>975</v>
      </c>
      <c r="C137" s="79">
        <v>0</v>
      </c>
    </row>
    <row r="138" ht="23" customHeight="1" spans="1:3">
      <c r="A138" s="6">
        <v>2146002</v>
      </c>
      <c r="B138" s="81" t="s">
        <v>976</v>
      </c>
      <c r="C138" s="79">
        <v>0</v>
      </c>
    </row>
    <row r="139" ht="23" customHeight="1" spans="1:3">
      <c r="A139" s="6">
        <v>2146003</v>
      </c>
      <c r="B139" s="81" t="s">
        <v>977</v>
      </c>
      <c r="C139" s="79">
        <v>0</v>
      </c>
    </row>
    <row r="140" ht="23" customHeight="1" spans="1:3">
      <c r="A140" s="6">
        <v>2146099</v>
      </c>
      <c r="B140" s="81" t="s">
        <v>978</v>
      </c>
      <c r="C140" s="79">
        <v>0</v>
      </c>
    </row>
    <row r="141" ht="23" customHeight="1" spans="1:3">
      <c r="A141" s="6">
        <v>21462</v>
      </c>
      <c r="B141" s="80" t="s">
        <v>979</v>
      </c>
      <c r="C141" s="79">
        <v>0</v>
      </c>
    </row>
    <row r="142" ht="23" customHeight="1" spans="1:3">
      <c r="A142" s="6">
        <v>2146201</v>
      </c>
      <c r="B142" s="81" t="s">
        <v>977</v>
      </c>
      <c r="C142" s="79">
        <v>0</v>
      </c>
    </row>
    <row r="143" ht="23" customHeight="1" spans="1:3">
      <c r="A143" s="6">
        <v>2146202</v>
      </c>
      <c r="B143" s="81" t="s">
        <v>980</v>
      </c>
      <c r="C143" s="79">
        <v>0</v>
      </c>
    </row>
    <row r="144" ht="23" customHeight="1" spans="1:3">
      <c r="A144" s="6">
        <v>2146203</v>
      </c>
      <c r="B144" s="81" t="s">
        <v>981</v>
      </c>
      <c r="C144" s="79">
        <v>0</v>
      </c>
    </row>
    <row r="145" ht="23" customHeight="1" spans="1:3">
      <c r="A145" s="6">
        <v>2146299</v>
      </c>
      <c r="B145" s="81" t="s">
        <v>982</v>
      </c>
      <c r="C145" s="79">
        <v>0</v>
      </c>
    </row>
    <row r="146" ht="23" customHeight="1" spans="1:3">
      <c r="A146" s="6">
        <v>21464</v>
      </c>
      <c r="B146" s="80" t="s">
        <v>983</v>
      </c>
      <c r="C146" s="79">
        <v>0</v>
      </c>
    </row>
    <row r="147" ht="23" customHeight="1" spans="1:3">
      <c r="A147" s="6">
        <v>2146401</v>
      </c>
      <c r="B147" s="81" t="s">
        <v>984</v>
      </c>
      <c r="C147" s="79">
        <v>0</v>
      </c>
    </row>
    <row r="148" ht="23" customHeight="1" spans="1:3">
      <c r="A148" s="6">
        <v>2146402</v>
      </c>
      <c r="B148" s="81" t="s">
        <v>985</v>
      </c>
      <c r="C148" s="79">
        <v>0</v>
      </c>
    </row>
    <row r="149" ht="23" customHeight="1" spans="1:3">
      <c r="A149" s="6">
        <v>2146403</v>
      </c>
      <c r="B149" s="81" t="s">
        <v>986</v>
      </c>
      <c r="C149" s="79">
        <v>0</v>
      </c>
    </row>
    <row r="150" ht="23" customHeight="1" spans="1:3">
      <c r="A150" s="6">
        <v>2146404</v>
      </c>
      <c r="B150" s="81" t="s">
        <v>987</v>
      </c>
      <c r="C150" s="79">
        <v>0</v>
      </c>
    </row>
    <row r="151" ht="23" customHeight="1" spans="1:3">
      <c r="A151" s="6">
        <v>2146405</v>
      </c>
      <c r="B151" s="81" t="s">
        <v>988</v>
      </c>
      <c r="C151" s="79">
        <v>0</v>
      </c>
    </row>
    <row r="152" ht="23" customHeight="1" spans="1:3">
      <c r="A152" s="6">
        <v>2146406</v>
      </c>
      <c r="B152" s="81" t="s">
        <v>989</v>
      </c>
      <c r="C152" s="79">
        <v>0</v>
      </c>
    </row>
    <row r="153" ht="23" customHeight="1" spans="1:3">
      <c r="A153" s="6">
        <v>2146407</v>
      </c>
      <c r="B153" s="81" t="s">
        <v>990</v>
      </c>
      <c r="C153" s="79">
        <v>0</v>
      </c>
    </row>
    <row r="154" ht="23" customHeight="1" spans="1:3">
      <c r="A154" s="6">
        <v>2146499</v>
      </c>
      <c r="B154" s="81" t="s">
        <v>991</v>
      </c>
      <c r="C154" s="79">
        <v>0</v>
      </c>
    </row>
    <row r="155" ht="23" customHeight="1" spans="1:3">
      <c r="A155" s="6">
        <v>21468</v>
      </c>
      <c r="B155" s="80" t="s">
        <v>992</v>
      </c>
      <c r="C155" s="79">
        <v>0</v>
      </c>
    </row>
    <row r="156" ht="23" customHeight="1" spans="1:3">
      <c r="A156" s="6">
        <v>2146801</v>
      </c>
      <c r="B156" s="81" t="s">
        <v>993</v>
      </c>
      <c r="C156" s="79">
        <v>0</v>
      </c>
    </row>
    <row r="157" ht="23" customHeight="1" spans="1:3">
      <c r="A157" s="6">
        <v>2146802</v>
      </c>
      <c r="B157" s="81" t="s">
        <v>994</v>
      </c>
      <c r="C157" s="79">
        <v>0</v>
      </c>
    </row>
    <row r="158" ht="23" customHeight="1" spans="1:3">
      <c r="A158" s="6">
        <v>2146803</v>
      </c>
      <c r="B158" s="81" t="s">
        <v>995</v>
      </c>
      <c r="C158" s="79">
        <v>0</v>
      </c>
    </row>
    <row r="159" ht="23" customHeight="1" spans="1:3">
      <c r="A159" s="6">
        <v>2146804</v>
      </c>
      <c r="B159" s="81" t="s">
        <v>996</v>
      </c>
      <c r="C159" s="79">
        <v>0</v>
      </c>
    </row>
    <row r="160" ht="23" customHeight="1" spans="1:3">
      <c r="A160" s="6">
        <v>2146805</v>
      </c>
      <c r="B160" s="81" t="s">
        <v>997</v>
      </c>
      <c r="C160" s="79">
        <v>0</v>
      </c>
    </row>
    <row r="161" ht="23" customHeight="1" spans="1:3">
      <c r="A161" s="6">
        <v>2146899</v>
      </c>
      <c r="B161" s="81" t="s">
        <v>998</v>
      </c>
      <c r="C161" s="79">
        <v>0</v>
      </c>
    </row>
    <row r="162" ht="23" customHeight="1" spans="1:3">
      <c r="A162" s="6">
        <v>21469</v>
      </c>
      <c r="B162" s="80" t="s">
        <v>999</v>
      </c>
      <c r="C162" s="79">
        <v>0</v>
      </c>
    </row>
    <row r="163" ht="23" customHeight="1" spans="1:3">
      <c r="A163" s="6">
        <v>2146901</v>
      </c>
      <c r="B163" s="81" t="s">
        <v>1000</v>
      </c>
      <c r="C163" s="79">
        <v>0</v>
      </c>
    </row>
    <row r="164" ht="23" customHeight="1" spans="1:3">
      <c r="A164" s="6">
        <v>2146902</v>
      </c>
      <c r="B164" s="81" t="s">
        <v>1001</v>
      </c>
      <c r="C164" s="79">
        <v>0</v>
      </c>
    </row>
    <row r="165" ht="23" customHeight="1" spans="1:3">
      <c r="A165" s="6">
        <v>2146903</v>
      </c>
      <c r="B165" s="81" t="s">
        <v>1002</v>
      </c>
      <c r="C165" s="79">
        <v>0</v>
      </c>
    </row>
    <row r="166" ht="23" customHeight="1" spans="1:3">
      <c r="A166" s="6">
        <v>2146904</v>
      </c>
      <c r="B166" s="81" t="s">
        <v>1003</v>
      </c>
      <c r="C166" s="79">
        <v>0</v>
      </c>
    </row>
    <row r="167" ht="23" customHeight="1" spans="1:3">
      <c r="A167" s="6">
        <v>2146906</v>
      </c>
      <c r="B167" s="81" t="s">
        <v>1004</v>
      </c>
      <c r="C167" s="79">
        <v>0</v>
      </c>
    </row>
    <row r="168" ht="23" customHeight="1" spans="1:3">
      <c r="A168" s="6">
        <v>2146907</v>
      </c>
      <c r="B168" s="81" t="s">
        <v>1005</v>
      </c>
      <c r="C168" s="79">
        <v>0</v>
      </c>
    </row>
    <row r="169" ht="23" customHeight="1" spans="1:3">
      <c r="A169" s="6">
        <v>2146908</v>
      </c>
      <c r="B169" s="81" t="s">
        <v>1006</v>
      </c>
      <c r="C169" s="79">
        <v>0</v>
      </c>
    </row>
    <row r="170" ht="23" customHeight="1" spans="1:3">
      <c r="A170" s="6">
        <v>2146909</v>
      </c>
      <c r="B170" s="81" t="s">
        <v>1007</v>
      </c>
      <c r="C170" s="79">
        <v>0</v>
      </c>
    </row>
    <row r="171" ht="23" customHeight="1" spans="1:3">
      <c r="A171" s="6">
        <v>2146999</v>
      </c>
      <c r="B171" s="81" t="s">
        <v>1008</v>
      </c>
      <c r="C171" s="79">
        <v>0</v>
      </c>
    </row>
    <row r="172" ht="23" customHeight="1" spans="1:3">
      <c r="A172" s="6">
        <v>21470</v>
      </c>
      <c r="B172" s="80" t="s">
        <v>1009</v>
      </c>
      <c r="C172" s="79">
        <v>0</v>
      </c>
    </row>
    <row r="173" ht="23" customHeight="1" spans="1:3">
      <c r="A173" s="6">
        <v>2147001</v>
      </c>
      <c r="B173" s="81" t="s">
        <v>1010</v>
      </c>
      <c r="C173" s="79">
        <v>0</v>
      </c>
    </row>
    <row r="174" ht="23" customHeight="1" spans="1:3">
      <c r="A174" s="6">
        <v>2147099</v>
      </c>
      <c r="B174" s="81" t="s">
        <v>1011</v>
      </c>
      <c r="C174" s="79">
        <v>0</v>
      </c>
    </row>
    <row r="175" ht="23" customHeight="1" spans="1:3">
      <c r="A175" s="6">
        <v>21471</v>
      </c>
      <c r="B175" s="80" t="s">
        <v>1012</v>
      </c>
      <c r="C175" s="79">
        <v>0</v>
      </c>
    </row>
    <row r="176" ht="23" customHeight="1" spans="1:3">
      <c r="A176" s="6">
        <v>2147101</v>
      </c>
      <c r="B176" s="81" t="s">
        <v>1010</v>
      </c>
      <c r="C176" s="79">
        <v>0</v>
      </c>
    </row>
    <row r="177" ht="23" customHeight="1" spans="1:3">
      <c r="A177" s="6">
        <v>2147199</v>
      </c>
      <c r="B177" s="81" t="s">
        <v>1013</v>
      </c>
      <c r="C177" s="79">
        <v>0</v>
      </c>
    </row>
    <row r="178" ht="23" customHeight="1" spans="1:3">
      <c r="A178" s="6">
        <v>21472</v>
      </c>
      <c r="B178" s="80" t="s">
        <v>1014</v>
      </c>
      <c r="C178" s="79">
        <v>0</v>
      </c>
    </row>
    <row r="179" ht="23" customHeight="1" spans="1:3">
      <c r="A179" s="6">
        <v>215</v>
      </c>
      <c r="B179" s="80" t="s">
        <v>562</v>
      </c>
      <c r="C179" s="79">
        <v>0</v>
      </c>
    </row>
    <row r="180" ht="23" customHeight="1" spans="1:3">
      <c r="A180" s="6">
        <v>21562</v>
      </c>
      <c r="B180" s="80" t="s">
        <v>1015</v>
      </c>
      <c r="C180" s="79">
        <v>0</v>
      </c>
    </row>
    <row r="181" ht="23" customHeight="1" spans="1:3">
      <c r="A181" s="6">
        <v>2156201</v>
      </c>
      <c r="B181" s="81" t="s">
        <v>1016</v>
      </c>
      <c r="C181" s="79">
        <v>0</v>
      </c>
    </row>
    <row r="182" ht="23" customHeight="1" spans="1:3">
      <c r="A182" s="6">
        <v>2156202</v>
      </c>
      <c r="B182" s="81" t="s">
        <v>1017</v>
      </c>
      <c r="C182" s="79">
        <v>0</v>
      </c>
    </row>
    <row r="183" ht="23" customHeight="1" spans="1:3">
      <c r="A183" s="6">
        <v>2156299</v>
      </c>
      <c r="B183" s="81" t="s">
        <v>1018</v>
      </c>
      <c r="C183" s="79">
        <v>0</v>
      </c>
    </row>
    <row r="184" ht="23" customHeight="1" spans="1:3">
      <c r="A184" s="6">
        <v>217</v>
      </c>
      <c r="B184" s="80" t="s">
        <v>1019</v>
      </c>
      <c r="C184" s="79">
        <v>0</v>
      </c>
    </row>
    <row r="185" ht="23" customHeight="1" spans="1:3">
      <c r="A185" s="6">
        <v>21704</v>
      </c>
      <c r="B185" s="80" t="s">
        <v>1020</v>
      </c>
      <c r="C185" s="79">
        <v>0</v>
      </c>
    </row>
    <row r="186" ht="23" customHeight="1" spans="1:3">
      <c r="A186" s="6">
        <v>2170402</v>
      </c>
      <c r="B186" s="81" t="s">
        <v>1021</v>
      </c>
      <c r="C186" s="79">
        <v>0</v>
      </c>
    </row>
    <row r="187" ht="23" customHeight="1" spans="1:3">
      <c r="A187" s="6">
        <v>2170403</v>
      </c>
      <c r="B187" s="81" t="s">
        <v>1022</v>
      </c>
      <c r="C187" s="79">
        <v>0</v>
      </c>
    </row>
    <row r="188" ht="23" customHeight="1" spans="1:3">
      <c r="A188" s="6">
        <v>229</v>
      </c>
      <c r="B188" s="80" t="s">
        <v>787</v>
      </c>
      <c r="C188" s="79">
        <v>0</v>
      </c>
    </row>
    <row r="189" ht="23" customHeight="1" spans="1:3">
      <c r="A189" s="6">
        <v>22904</v>
      </c>
      <c r="B189" s="80" t="s">
        <v>1023</v>
      </c>
      <c r="C189" s="79">
        <v>0</v>
      </c>
    </row>
    <row r="190" ht="23" customHeight="1" spans="1:3">
      <c r="A190" s="6">
        <v>2290401</v>
      </c>
      <c r="B190" s="81" t="s">
        <v>1024</v>
      </c>
      <c r="C190" s="79">
        <v>0</v>
      </c>
    </row>
    <row r="191" ht="23" customHeight="1" spans="1:3">
      <c r="A191" s="6">
        <v>2290402</v>
      </c>
      <c r="B191" s="81" t="s">
        <v>1025</v>
      </c>
      <c r="C191" s="79">
        <v>0</v>
      </c>
    </row>
    <row r="192" ht="23" customHeight="1" spans="1:3">
      <c r="A192" s="6">
        <v>2290403</v>
      </c>
      <c r="B192" s="81" t="s">
        <v>1026</v>
      </c>
      <c r="C192" s="79">
        <v>0</v>
      </c>
    </row>
    <row r="193" ht="23" customHeight="1" spans="1:3">
      <c r="A193" s="6">
        <v>22908</v>
      </c>
      <c r="B193" s="80" t="s">
        <v>1027</v>
      </c>
      <c r="C193" s="79">
        <v>0</v>
      </c>
    </row>
    <row r="194" ht="23" customHeight="1" spans="1:3">
      <c r="A194" s="6">
        <v>2290802</v>
      </c>
      <c r="B194" s="81" t="s">
        <v>1028</v>
      </c>
      <c r="C194" s="79">
        <v>0</v>
      </c>
    </row>
    <row r="195" ht="23" customHeight="1" spans="1:3">
      <c r="A195" s="6">
        <v>2290803</v>
      </c>
      <c r="B195" s="81" t="s">
        <v>1029</v>
      </c>
      <c r="C195" s="79">
        <v>0</v>
      </c>
    </row>
    <row r="196" ht="23" customHeight="1" spans="1:3">
      <c r="A196" s="6">
        <v>2290804</v>
      </c>
      <c r="B196" s="81" t="s">
        <v>1030</v>
      </c>
      <c r="C196" s="79">
        <v>0</v>
      </c>
    </row>
    <row r="197" ht="23" customHeight="1" spans="1:3">
      <c r="A197" s="6">
        <v>2290805</v>
      </c>
      <c r="B197" s="81" t="s">
        <v>1031</v>
      </c>
      <c r="C197" s="79">
        <v>0</v>
      </c>
    </row>
    <row r="198" ht="23" customHeight="1" spans="1:3">
      <c r="A198" s="6">
        <v>2290806</v>
      </c>
      <c r="B198" s="81" t="s">
        <v>1032</v>
      </c>
      <c r="C198" s="79">
        <v>0</v>
      </c>
    </row>
    <row r="199" ht="23" customHeight="1" spans="1:3">
      <c r="A199" s="6">
        <v>2290807</v>
      </c>
      <c r="B199" s="81" t="s">
        <v>1033</v>
      </c>
      <c r="C199" s="79">
        <v>0</v>
      </c>
    </row>
    <row r="200" ht="23" customHeight="1" spans="1:3">
      <c r="A200" s="6">
        <v>2290808</v>
      </c>
      <c r="B200" s="81" t="s">
        <v>1034</v>
      </c>
      <c r="C200" s="79">
        <v>0</v>
      </c>
    </row>
    <row r="201" ht="23" customHeight="1" spans="1:3">
      <c r="A201" s="6">
        <v>2290899</v>
      </c>
      <c r="B201" s="81" t="s">
        <v>1035</v>
      </c>
      <c r="C201" s="79">
        <v>0</v>
      </c>
    </row>
    <row r="202" ht="23" customHeight="1" spans="1:3">
      <c r="A202" s="6">
        <v>22909</v>
      </c>
      <c r="B202" s="80" t="s">
        <v>1036</v>
      </c>
      <c r="C202" s="79">
        <v>0</v>
      </c>
    </row>
    <row r="203" ht="23" customHeight="1" spans="1:3">
      <c r="A203" s="6">
        <v>22960</v>
      </c>
      <c r="B203" s="80" t="s">
        <v>1037</v>
      </c>
      <c r="C203" s="79">
        <v>0</v>
      </c>
    </row>
    <row r="204" ht="23" customHeight="1" spans="1:3">
      <c r="A204" s="6">
        <v>2296001</v>
      </c>
      <c r="B204" s="81" t="s">
        <v>1038</v>
      </c>
      <c r="C204" s="79">
        <v>0</v>
      </c>
    </row>
    <row r="205" ht="23" customHeight="1" spans="1:3">
      <c r="A205" s="6">
        <v>2296002</v>
      </c>
      <c r="B205" s="81" t="s">
        <v>1039</v>
      </c>
      <c r="C205" s="79">
        <v>0</v>
      </c>
    </row>
    <row r="206" ht="23" customHeight="1" spans="1:3">
      <c r="A206" s="6">
        <v>2296003</v>
      </c>
      <c r="B206" s="81" t="s">
        <v>1040</v>
      </c>
      <c r="C206" s="79">
        <v>0</v>
      </c>
    </row>
    <row r="207" ht="23" customHeight="1" spans="1:3">
      <c r="A207" s="6">
        <v>2296004</v>
      </c>
      <c r="B207" s="81" t="s">
        <v>1041</v>
      </c>
      <c r="C207" s="79">
        <v>0</v>
      </c>
    </row>
    <row r="208" ht="23" customHeight="1" spans="1:3">
      <c r="A208" s="6">
        <v>2296005</v>
      </c>
      <c r="B208" s="81" t="s">
        <v>1042</v>
      </c>
      <c r="C208" s="79">
        <v>0</v>
      </c>
    </row>
    <row r="209" ht="23" customHeight="1" spans="1:3">
      <c r="A209" s="6">
        <v>2296006</v>
      </c>
      <c r="B209" s="81" t="s">
        <v>1043</v>
      </c>
      <c r="C209" s="79">
        <v>0</v>
      </c>
    </row>
    <row r="210" ht="23" customHeight="1" spans="1:3">
      <c r="A210" s="6">
        <v>2296010</v>
      </c>
      <c r="B210" s="81" t="s">
        <v>1044</v>
      </c>
      <c r="C210" s="79">
        <v>0</v>
      </c>
    </row>
    <row r="211" ht="23" customHeight="1" spans="1:3">
      <c r="A211" s="6">
        <v>2296011</v>
      </c>
      <c r="B211" s="81" t="s">
        <v>1045</v>
      </c>
      <c r="C211" s="79">
        <v>0</v>
      </c>
    </row>
    <row r="212" ht="23" customHeight="1" spans="1:3">
      <c r="A212" s="6">
        <v>2296012</v>
      </c>
      <c r="B212" s="81" t="s">
        <v>1046</v>
      </c>
      <c r="C212" s="79">
        <v>0</v>
      </c>
    </row>
    <row r="213" ht="23" customHeight="1" spans="1:3">
      <c r="A213" s="6">
        <v>2296013</v>
      </c>
      <c r="B213" s="81" t="s">
        <v>1047</v>
      </c>
      <c r="C213" s="79">
        <v>0</v>
      </c>
    </row>
    <row r="214" ht="23" customHeight="1" spans="1:3">
      <c r="A214" s="6">
        <v>2296099</v>
      </c>
      <c r="B214" s="81" t="s">
        <v>1048</v>
      </c>
      <c r="C214" s="79">
        <v>0</v>
      </c>
    </row>
    <row r="215" ht="23" customHeight="1" spans="1:3">
      <c r="A215" s="6">
        <v>232</v>
      </c>
      <c r="B215" s="80" t="s">
        <v>615</v>
      </c>
      <c r="C215" s="79">
        <v>9432</v>
      </c>
    </row>
    <row r="216" ht="23" customHeight="1" spans="1:3">
      <c r="A216" s="6">
        <v>23204</v>
      </c>
      <c r="B216" s="80" t="s">
        <v>1049</v>
      </c>
      <c r="C216" s="79">
        <v>9432</v>
      </c>
    </row>
    <row r="217" ht="23" customHeight="1" spans="1:3">
      <c r="A217" s="6">
        <v>2320401</v>
      </c>
      <c r="B217" s="81" t="s">
        <v>1050</v>
      </c>
      <c r="C217" s="79">
        <v>0</v>
      </c>
    </row>
    <row r="218" ht="23" customHeight="1" spans="1:3">
      <c r="A218" s="6">
        <v>2320405</v>
      </c>
      <c r="B218" s="81" t="s">
        <v>1051</v>
      </c>
      <c r="C218" s="79">
        <v>0</v>
      </c>
    </row>
    <row r="219" ht="23" customHeight="1" spans="1:3">
      <c r="A219" s="6">
        <v>2320411</v>
      </c>
      <c r="B219" s="81" t="s">
        <v>1052</v>
      </c>
      <c r="C219" s="79">
        <v>861</v>
      </c>
    </row>
    <row r="220" ht="23" customHeight="1" spans="1:3">
      <c r="A220" s="6">
        <v>2320413</v>
      </c>
      <c r="B220" s="81" t="s">
        <v>1053</v>
      </c>
      <c r="C220" s="79">
        <v>0</v>
      </c>
    </row>
    <row r="221" ht="23" customHeight="1" spans="1:3">
      <c r="A221" s="6">
        <v>2320414</v>
      </c>
      <c r="B221" s="81" t="s">
        <v>1054</v>
      </c>
      <c r="C221" s="79">
        <v>0</v>
      </c>
    </row>
    <row r="222" ht="23" customHeight="1" spans="1:3">
      <c r="A222" s="6">
        <v>2320416</v>
      </c>
      <c r="B222" s="81" t="s">
        <v>1055</v>
      </c>
      <c r="C222" s="79">
        <v>0</v>
      </c>
    </row>
    <row r="223" ht="23" customHeight="1" spans="1:3">
      <c r="A223" s="6">
        <v>2320417</v>
      </c>
      <c r="B223" s="81" t="s">
        <v>1056</v>
      </c>
      <c r="C223" s="79">
        <v>0</v>
      </c>
    </row>
    <row r="224" ht="23" customHeight="1" spans="1:3">
      <c r="A224" s="6">
        <v>2320418</v>
      </c>
      <c r="B224" s="81" t="s">
        <v>1057</v>
      </c>
      <c r="C224" s="79">
        <v>0</v>
      </c>
    </row>
    <row r="225" ht="23" customHeight="1" spans="1:3">
      <c r="A225" s="6">
        <v>2320419</v>
      </c>
      <c r="B225" s="81" t="s">
        <v>1058</v>
      </c>
      <c r="C225" s="79">
        <v>0</v>
      </c>
    </row>
    <row r="226" ht="23" customHeight="1" spans="1:3">
      <c r="A226" s="6">
        <v>2320420</v>
      </c>
      <c r="B226" s="81" t="s">
        <v>1059</v>
      </c>
      <c r="C226" s="79">
        <v>0</v>
      </c>
    </row>
    <row r="227" ht="23" customHeight="1" spans="1:3">
      <c r="A227" s="6">
        <v>2320431</v>
      </c>
      <c r="B227" s="81" t="s">
        <v>1060</v>
      </c>
      <c r="C227" s="79">
        <v>0</v>
      </c>
    </row>
    <row r="228" ht="23" customHeight="1" spans="1:3">
      <c r="A228" s="6">
        <v>2320432</v>
      </c>
      <c r="B228" s="81" t="s">
        <v>1061</v>
      </c>
      <c r="C228" s="79">
        <v>0</v>
      </c>
    </row>
    <row r="229" ht="23" customHeight="1" spans="1:3">
      <c r="A229" s="6">
        <v>2320433</v>
      </c>
      <c r="B229" s="81" t="s">
        <v>1062</v>
      </c>
      <c r="C229" s="79">
        <v>74</v>
      </c>
    </row>
    <row r="230" ht="23" customHeight="1" spans="1:3">
      <c r="A230" s="6">
        <v>2320498</v>
      </c>
      <c r="B230" s="81" t="s">
        <v>1063</v>
      </c>
      <c r="C230" s="79">
        <v>8497</v>
      </c>
    </row>
    <row r="231" ht="23" customHeight="1" spans="1:3">
      <c r="A231" s="6">
        <v>2320499</v>
      </c>
      <c r="B231" s="81" t="s">
        <v>1064</v>
      </c>
      <c r="C231" s="79">
        <v>0</v>
      </c>
    </row>
    <row r="232" ht="23" customHeight="1" spans="1:3">
      <c r="A232" s="6">
        <v>233</v>
      </c>
      <c r="B232" s="80" t="s">
        <v>1065</v>
      </c>
      <c r="C232" s="79">
        <v>0</v>
      </c>
    </row>
    <row r="233" ht="23" customHeight="1" spans="1:3">
      <c r="A233" s="6">
        <v>23304</v>
      </c>
      <c r="B233" s="80" t="s">
        <v>1066</v>
      </c>
      <c r="C233" s="79">
        <v>0</v>
      </c>
    </row>
    <row r="234" ht="23" customHeight="1" spans="1:3">
      <c r="A234" s="6">
        <v>2330401</v>
      </c>
      <c r="B234" s="81" t="s">
        <v>1067</v>
      </c>
      <c r="C234" s="79">
        <v>0</v>
      </c>
    </row>
    <row r="235" ht="23" customHeight="1" spans="1:3">
      <c r="A235" s="6">
        <v>2330405</v>
      </c>
      <c r="B235" s="81" t="s">
        <v>1068</v>
      </c>
      <c r="C235" s="79">
        <v>0</v>
      </c>
    </row>
    <row r="236" ht="23" customHeight="1" spans="1:3">
      <c r="A236" s="6">
        <v>2330411</v>
      </c>
      <c r="B236" s="81" t="s">
        <v>1069</v>
      </c>
      <c r="C236" s="79">
        <v>0</v>
      </c>
    </row>
    <row r="237" ht="23" customHeight="1" spans="1:3">
      <c r="A237" s="6">
        <v>2330413</v>
      </c>
      <c r="B237" s="81" t="s">
        <v>1070</v>
      </c>
      <c r="C237" s="79">
        <v>0</v>
      </c>
    </row>
    <row r="238" ht="23" customHeight="1" spans="1:3">
      <c r="A238" s="6">
        <v>2330414</v>
      </c>
      <c r="B238" s="81" t="s">
        <v>1071</v>
      </c>
      <c r="C238" s="79">
        <v>0</v>
      </c>
    </row>
    <row r="239" ht="23" customHeight="1" spans="1:3">
      <c r="A239" s="6">
        <v>2330416</v>
      </c>
      <c r="B239" s="81" t="s">
        <v>1072</v>
      </c>
      <c r="C239" s="79">
        <v>0</v>
      </c>
    </row>
    <row r="240" ht="23" customHeight="1" spans="1:3">
      <c r="A240" s="6">
        <v>2330417</v>
      </c>
      <c r="B240" s="81" t="s">
        <v>1073</v>
      </c>
      <c r="C240" s="79">
        <v>0</v>
      </c>
    </row>
    <row r="241" ht="23" customHeight="1" spans="1:3">
      <c r="A241" s="6">
        <v>2330418</v>
      </c>
      <c r="B241" s="81" t="s">
        <v>1074</v>
      </c>
      <c r="C241" s="79">
        <v>0</v>
      </c>
    </row>
    <row r="242" ht="23" customHeight="1" spans="1:3">
      <c r="A242" s="6">
        <v>2330419</v>
      </c>
      <c r="B242" s="81" t="s">
        <v>1075</v>
      </c>
      <c r="C242" s="79">
        <v>0</v>
      </c>
    </row>
    <row r="243" ht="23" customHeight="1" spans="1:3">
      <c r="A243" s="6">
        <v>2330420</v>
      </c>
      <c r="B243" s="81" t="s">
        <v>1076</v>
      </c>
      <c r="C243" s="79">
        <v>0</v>
      </c>
    </row>
    <row r="244" ht="23" customHeight="1" spans="1:3">
      <c r="A244" s="6">
        <v>2330431</v>
      </c>
      <c r="B244" s="81" t="s">
        <v>1077</v>
      </c>
      <c r="C244" s="79">
        <v>0</v>
      </c>
    </row>
    <row r="245" ht="23" customHeight="1" spans="1:3">
      <c r="A245" s="6">
        <v>2330432</v>
      </c>
      <c r="B245" s="81" t="s">
        <v>1078</v>
      </c>
      <c r="C245" s="79">
        <v>0</v>
      </c>
    </row>
    <row r="246" ht="23" customHeight="1" spans="1:3">
      <c r="A246" s="6">
        <v>2330433</v>
      </c>
      <c r="B246" s="81" t="s">
        <v>1079</v>
      </c>
      <c r="C246" s="79">
        <v>0</v>
      </c>
    </row>
    <row r="247" ht="23" customHeight="1" spans="1:3">
      <c r="A247" s="6">
        <v>2330498</v>
      </c>
      <c r="B247" s="81" t="s">
        <v>1080</v>
      </c>
      <c r="C247" s="79">
        <v>0</v>
      </c>
    </row>
    <row r="248" ht="23" customHeight="1" spans="1:3">
      <c r="A248" s="6">
        <v>2330499</v>
      </c>
      <c r="B248" s="81" t="s">
        <v>1081</v>
      </c>
      <c r="C248" s="79">
        <v>0</v>
      </c>
    </row>
    <row r="249" ht="23" customHeight="1" spans="1:3">
      <c r="A249" s="6">
        <v>234</v>
      </c>
      <c r="B249" s="102" t="s">
        <v>1082</v>
      </c>
      <c r="C249" s="79">
        <v>0</v>
      </c>
    </row>
    <row r="250" ht="23" customHeight="1" spans="1:3">
      <c r="A250" s="6">
        <v>23401</v>
      </c>
      <c r="B250" s="102" t="s">
        <v>766</v>
      </c>
      <c r="C250" s="79">
        <v>0</v>
      </c>
    </row>
    <row r="251" ht="23" customHeight="1" spans="1:3">
      <c r="A251" s="6">
        <v>2340101</v>
      </c>
      <c r="B251" s="6" t="s">
        <v>1083</v>
      </c>
      <c r="C251" s="79">
        <v>0</v>
      </c>
    </row>
    <row r="252" ht="23" customHeight="1" spans="1:3">
      <c r="A252" s="6">
        <v>2340102</v>
      </c>
      <c r="B252" s="6" t="s">
        <v>1084</v>
      </c>
      <c r="C252" s="79">
        <v>0</v>
      </c>
    </row>
    <row r="253" ht="23" customHeight="1" spans="1:3">
      <c r="A253" s="6">
        <v>2340103</v>
      </c>
      <c r="B253" s="6" t="s">
        <v>1085</v>
      </c>
      <c r="C253" s="79">
        <v>0</v>
      </c>
    </row>
    <row r="254" ht="23" customHeight="1" spans="1:3">
      <c r="A254" s="6">
        <v>2340104</v>
      </c>
      <c r="B254" s="6" t="s">
        <v>1086</v>
      </c>
      <c r="C254" s="79">
        <v>0</v>
      </c>
    </row>
    <row r="255" ht="23" customHeight="1" spans="1:3">
      <c r="A255" s="6">
        <v>2340105</v>
      </c>
      <c r="B255" s="6" t="s">
        <v>1087</v>
      </c>
      <c r="C255" s="79">
        <v>0</v>
      </c>
    </row>
    <row r="256" ht="23" customHeight="1" spans="1:3">
      <c r="A256" s="6">
        <v>2340106</v>
      </c>
      <c r="B256" s="6" t="s">
        <v>1088</v>
      </c>
      <c r="C256" s="79">
        <v>0</v>
      </c>
    </row>
    <row r="257" ht="23" customHeight="1" spans="1:3">
      <c r="A257" s="6">
        <v>2340107</v>
      </c>
      <c r="B257" s="6" t="s">
        <v>1089</v>
      </c>
      <c r="C257" s="79">
        <v>0</v>
      </c>
    </row>
    <row r="258" ht="23" customHeight="1" spans="1:3">
      <c r="A258" s="6">
        <v>2340108</v>
      </c>
      <c r="B258" s="6" t="s">
        <v>1090</v>
      </c>
      <c r="C258" s="79">
        <v>0</v>
      </c>
    </row>
    <row r="259" ht="23" customHeight="1" spans="1:3">
      <c r="A259" s="6">
        <v>2340109</v>
      </c>
      <c r="B259" s="6" t="s">
        <v>1091</v>
      </c>
      <c r="C259" s="79">
        <v>0</v>
      </c>
    </row>
    <row r="260" ht="23" customHeight="1" spans="1:3">
      <c r="A260" s="6">
        <v>2340110</v>
      </c>
      <c r="B260" s="6" t="s">
        <v>1092</v>
      </c>
      <c r="C260" s="79">
        <v>0</v>
      </c>
    </row>
    <row r="261" ht="23" customHeight="1" spans="1:3">
      <c r="A261" s="6">
        <v>2340111</v>
      </c>
      <c r="B261" s="6" t="s">
        <v>1093</v>
      </c>
      <c r="C261" s="79">
        <v>0</v>
      </c>
    </row>
    <row r="262" ht="23" customHeight="1" spans="1:3">
      <c r="A262" s="6">
        <v>2340199</v>
      </c>
      <c r="B262" s="6" t="s">
        <v>1094</v>
      </c>
      <c r="C262" s="79">
        <v>0</v>
      </c>
    </row>
    <row r="263" ht="23" customHeight="1" spans="1:3">
      <c r="A263" s="6">
        <v>23402</v>
      </c>
      <c r="B263" s="102" t="s">
        <v>1095</v>
      </c>
      <c r="C263" s="79">
        <v>0</v>
      </c>
    </row>
    <row r="264" ht="23" customHeight="1" spans="1:3">
      <c r="A264" s="6">
        <v>2340201</v>
      </c>
      <c r="B264" s="6" t="s">
        <v>1096</v>
      </c>
      <c r="C264" s="79">
        <v>0</v>
      </c>
    </row>
    <row r="265" ht="23" customHeight="1" spans="1:3">
      <c r="A265" s="6">
        <v>2340202</v>
      </c>
      <c r="B265" s="6" t="s">
        <v>1097</v>
      </c>
      <c r="C265" s="79">
        <v>0</v>
      </c>
    </row>
    <row r="266" ht="23" customHeight="1" spans="1:3">
      <c r="A266" s="6">
        <v>2340203</v>
      </c>
      <c r="B266" s="6" t="s">
        <v>1098</v>
      </c>
      <c r="C266" s="79">
        <v>0</v>
      </c>
    </row>
    <row r="267" ht="23" customHeight="1" spans="1:3">
      <c r="A267" s="6">
        <v>2340204</v>
      </c>
      <c r="B267" s="6" t="s">
        <v>1099</v>
      </c>
      <c r="C267" s="79">
        <v>0</v>
      </c>
    </row>
    <row r="268" ht="23" customHeight="1" spans="1:3">
      <c r="A268" s="6">
        <v>2340205</v>
      </c>
      <c r="B268" s="6" t="s">
        <v>1100</v>
      </c>
      <c r="C268" s="79">
        <v>0</v>
      </c>
    </row>
    <row r="269" ht="23" customHeight="1" spans="1:3">
      <c r="A269" s="6">
        <v>2340299</v>
      </c>
      <c r="B269" s="6" t="s">
        <v>1101</v>
      </c>
      <c r="C269" s="79">
        <v>0</v>
      </c>
    </row>
  </sheetData>
  <mergeCells count="2">
    <mergeCell ref="A2:C2"/>
    <mergeCell ref="A3:C3"/>
  </mergeCells>
  <pageMargins left="0.944444444444444"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G19" sqref="G19"/>
    </sheetView>
  </sheetViews>
  <sheetFormatPr defaultColWidth="9" defaultRowHeight="14.25" outlineLevelCol="6"/>
  <cols>
    <col min="1" max="1" width="28.125" style="54" customWidth="1"/>
    <col min="2" max="2" width="9.75" style="53" customWidth="1"/>
    <col min="3" max="3" width="28.125" style="53" customWidth="1"/>
    <col min="4" max="4" width="9.75" style="53" customWidth="1"/>
    <col min="5" max="6" width="12.125" style="53" customWidth="1"/>
    <col min="7" max="7" width="10.625" style="53" customWidth="1"/>
    <col min="8" max="9" width="9" style="53"/>
    <col min="10" max="11" width="9" style="53" hidden="1" customWidth="1"/>
    <col min="12" max="12" width="9.125" style="53" customWidth="1"/>
    <col min="13" max="254" width="9" style="53"/>
    <col min="255" max="16384" width="9" style="1"/>
  </cols>
  <sheetData>
    <row r="1" ht="24" customHeight="1" spans="1:7">
      <c r="A1" s="55" t="s">
        <v>23</v>
      </c>
      <c r="E1" s="57"/>
      <c r="F1" s="57"/>
      <c r="G1" s="57"/>
    </row>
    <row r="2" ht="29.25" customHeight="1" spans="1:4">
      <c r="A2" s="85" t="s">
        <v>24</v>
      </c>
      <c r="B2" s="85"/>
      <c r="C2" s="85"/>
      <c r="D2" s="85"/>
    </row>
    <row r="3" ht="18.75" customHeight="1" spans="1:4">
      <c r="A3" s="86"/>
      <c r="B3" s="87"/>
      <c r="C3" s="87"/>
      <c r="D3" s="88" t="s">
        <v>51</v>
      </c>
    </row>
    <row r="4" ht="24.75" customHeight="1" spans="1:4">
      <c r="A4" s="89" t="s">
        <v>1103</v>
      </c>
      <c r="B4" s="89" t="s">
        <v>53</v>
      </c>
      <c r="C4" s="89" t="s">
        <v>1104</v>
      </c>
      <c r="D4" s="89" t="s">
        <v>53</v>
      </c>
    </row>
    <row r="5" ht="24" customHeight="1" spans="1:4">
      <c r="A5" s="90" t="s">
        <v>1105</v>
      </c>
      <c r="B5" s="91">
        <v>9432</v>
      </c>
      <c r="C5" s="92" t="s">
        <v>1106</v>
      </c>
      <c r="D5" s="93"/>
    </row>
    <row r="6" ht="24" customHeight="1" spans="1:4">
      <c r="A6" s="94" t="s">
        <v>1107</v>
      </c>
      <c r="B6" s="93"/>
      <c r="C6" s="95" t="s">
        <v>1108</v>
      </c>
      <c r="D6" s="93"/>
    </row>
    <row r="7" ht="28.5" customHeight="1" spans="1:4">
      <c r="A7" s="94" t="s">
        <v>1109</v>
      </c>
      <c r="B7" s="93"/>
      <c r="C7" s="95" t="s">
        <v>1110</v>
      </c>
      <c r="D7" s="93"/>
    </row>
    <row r="8" ht="24" customHeight="1" spans="1:4">
      <c r="A8" s="94" t="s">
        <v>1111</v>
      </c>
      <c r="B8" s="93"/>
      <c r="C8" s="95" t="s">
        <v>1112</v>
      </c>
      <c r="D8" s="93"/>
    </row>
    <row r="9" ht="24" customHeight="1" spans="1:4">
      <c r="A9" s="94" t="s">
        <v>1113</v>
      </c>
      <c r="B9" s="93"/>
      <c r="C9" s="95" t="s">
        <v>1114</v>
      </c>
      <c r="D9" s="93"/>
    </row>
    <row r="10" ht="24" customHeight="1" spans="1:4">
      <c r="A10" s="94" t="s">
        <v>1115</v>
      </c>
      <c r="B10" s="91">
        <v>9432</v>
      </c>
      <c r="C10" s="95" t="s">
        <v>1116</v>
      </c>
      <c r="D10" s="93"/>
    </row>
    <row r="11" ht="24" customHeight="1" spans="1:4">
      <c r="A11" s="94" t="s">
        <v>1117</v>
      </c>
      <c r="B11" s="91"/>
      <c r="C11" s="96" t="s">
        <v>1118</v>
      </c>
      <c r="D11" s="93"/>
    </row>
    <row r="12" ht="24" customHeight="1" spans="1:4">
      <c r="A12" s="94" t="s">
        <v>1119</v>
      </c>
      <c r="B12" s="91"/>
      <c r="C12" s="96" t="s">
        <v>1120</v>
      </c>
      <c r="D12" s="93"/>
    </row>
    <row r="13" ht="24" customHeight="1" spans="1:4">
      <c r="A13" s="94" t="s">
        <v>1121</v>
      </c>
      <c r="B13" s="91">
        <v>9432</v>
      </c>
      <c r="C13" s="96"/>
      <c r="D13" s="93"/>
    </row>
    <row r="14" ht="24" customHeight="1" spans="1:4">
      <c r="A14" s="97" t="s">
        <v>1122</v>
      </c>
      <c r="B14" s="93"/>
      <c r="C14" s="96"/>
      <c r="D14" s="93"/>
    </row>
    <row r="15" ht="24" customHeight="1" spans="1:4">
      <c r="A15" s="97" t="s">
        <v>1123</v>
      </c>
      <c r="B15" s="93"/>
      <c r="C15" s="96"/>
      <c r="D15" s="93"/>
    </row>
    <row r="16" ht="24" customHeight="1" spans="1:4">
      <c r="A16" s="97"/>
      <c r="B16" s="93"/>
      <c r="C16" s="96"/>
      <c r="D16" s="93"/>
    </row>
    <row r="17" ht="24" customHeight="1" spans="1:4">
      <c r="A17" s="98" t="s">
        <v>1124</v>
      </c>
      <c r="B17" s="91">
        <v>9432</v>
      </c>
      <c r="C17" s="99" t="s">
        <v>1125</v>
      </c>
      <c r="D17" s="93"/>
    </row>
    <row r="18" ht="24" customHeight="1" spans="1:4">
      <c r="A18" s="66" t="s">
        <v>739</v>
      </c>
      <c r="B18" s="87"/>
      <c r="C18" s="87"/>
      <c r="D18" s="87"/>
    </row>
  </sheetData>
  <mergeCells count="1">
    <mergeCell ref="A2:D2"/>
  </mergeCells>
  <pageMargins left="0.826388888888889"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C20" sqref="C20"/>
    </sheetView>
  </sheetViews>
  <sheetFormatPr defaultColWidth="9" defaultRowHeight="14.25" outlineLevelRow="5" outlineLevelCol="2"/>
  <cols>
    <col min="1" max="3" width="27.375" style="43" customWidth="1"/>
    <col min="4" max="256" width="9" style="43"/>
    <col min="257" max="258" width="41.375" style="43" customWidth="1"/>
    <col min="259" max="259" width="39.25" style="43" customWidth="1"/>
    <col min="260" max="512" width="9" style="43"/>
    <col min="513" max="514" width="41.375" style="43" customWidth="1"/>
    <col min="515" max="515" width="39.25" style="43" customWidth="1"/>
    <col min="516" max="768" width="9" style="43"/>
    <col min="769" max="770" width="41.375" style="43" customWidth="1"/>
    <col min="771" max="771" width="39.25" style="43" customWidth="1"/>
    <col min="772" max="1024" width="9" style="43"/>
    <col min="1025" max="1026" width="41.375" style="43" customWidth="1"/>
    <col min="1027" max="1027" width="39.25" style="43" customWidth="1"/>
    <col min="1028" max="1280" width="9" style="43"/>
    <col min="1281" max="1282" width="41.375" style="43" customWidth="1"/>
    <col min="1283" max="1283" width="39.25" style="43" customWidth="1"/>
    <col min="1284" max="1536" width="9" style="43"/>
    <col min="1537" max="1538" width="41.375" style="43" customWidth="1"/>
    <col min="1539" max="1539" width="39.25" style="43" customWidth="1"/>
    <col min="1540" max="1792" width="9" style="43"/>
    <col min="1793" max="1794" width="41.375" style="43" customWidth="1"/>
    <col min="1795" max="1795" width="39.25" style="43" customWidth="1"/>
    <col min="1796" max="2048" width="9" style="43"/>
    <col min="2049" max="2050" width="41.375" style="43" customWidth="1"/>
    <col min="2051" max="2051" width="39.25" style="43" customWidth="1"/>
    <col min="2052" max="2304" width="9" style="43"/>
    <col min="2305" max="2306" width="41.375" style="43" customWidth="1"/>
    <col min="2307" max="2307" width="39.25" style="43" customWidth="1"/>
    <col min="2308" max="2560" width="9" style="43"/>
    <col min="2561" max="2562" width="41.375" style="43" customWidth="1"/>
    <col min="2563" max="2563" width="39.25" style="43" customWidth="1"/>
    <col min="2564" max="2816" width="9" style="43"/>
    <col min="2817" max="2818" width="41.375" style="43" customWidth="1"/>
    <col min="2819" max="2819" width="39.25" style="43" customWidth="1"/>
    <col min="2820" max="3072" width="9" style="43"/>
    <col min="3073" max="3074" width="41.375" style="43" customWidth="1"/>
    <col min="3075" max="3075" width="39.25" style="43" customWidth="1"/>
    <col min="3076" max="3328" width="9" style="43"/>
    <col min="3329" max="3330" width="41.375" style="43" customWidth="1"/>
    <col min="3331" max="3331" width="39.25" style="43" customWidth="1"/>
    <col min="3332" max="3584" width="9" style="43"/>
    <col min="3585" max="3586" width="41.375" style="43" customWidth="1"/>
    <col min="3587" max="3587" width="39.25" style="43" customWidth="1"/>
    <col min="3588" max="3840" width="9" style="43"/>
    <col min="3841" max="3842" width="41.375" style="43" customWidth="1"/>
    <col min="3843" max="3843" width="39.25" style="43" customWidth="1"/>
    <col min="3844" max="4096" width="9" style="43"/>
    <col min="4097" max="4098" width="41.375" style="43" customWidth="1"/>
    <col min="4099" max="4099" width="39.25" style="43" customWidth="1"/>
    <col min="4100" max="4352" width="9" style="43"/>
    <col min="4353" max="4354" width="41.375" style="43" customWidth="1"/>
    <col min="4355" max="4355" width="39.25" style="43" customWidth="1"/>
    <col min="4356" max="4608" width="9" style="43"/>
    <col min="4609" max="4610" width="41.375" style="43" customWidth="1"/>
    <col min="4611" max="4611" width="39.25" style="43" customWidth="1"/>
    <col min="4612" max="4864" width="9" style="43"/>
    <col min="4865" max="4866" width="41.375" style="43" customWidth="1"/>
    <col min="4867" max="4867" width="39.25" style="43" customWidth="1"/>
    <col min="4868" max="5120" width="9" style="43"/>
    <col min="5121" max="5122" width="41.375" style="43" customWidth="1"/>
    <col min="5123" max="5123" width="39.25" style="43" customWidth="1"/>
    <col min="5124" max="5376" width="9" style="43"/>
    <col min="5377" max="5378" width="41.375" style="43" customWidth="1"/>
    <col min="5379" max="5379" width="39.25" style="43" customWidth="1"/>
    <col min="5380" max="5632" width="9" style="43"/>
    <col min="5633" max="5634" width="41.375" style="43" customWidth="1"/>
    <col min="5635" max="5635" width="39.25" style="43" customWidth="1"/>
    <col min="5636" max="5888" width="9" style="43"/>
    <col min="5889" max="5890" width="41.375" style="43" customWidth="1"/>
    <col min="5891" max="5891" width="39.25" style="43" customWidth="1"/>
    <col min="5892" max="6144" width="9" style="43"/>
    <col min="6145" max="6146" width="41.375" style="43" customWidth="1"/>
    <col min="6147" max="6147" width="39.25" style="43" customWidth="1"/>
    <col min="6148" max="6400" width="9" style="43"/>
    <col min="6401" max="6402" width="41.375" style="43" customWidth="1"/>
    <col min="6403" max="6403" width="39.25" style="43" customWidth="1"/>
    <col min="6404" max="6656" width="9" style="43"/>
    <col min="6657" max="6658" width="41.375" style="43" customWidth="1"/>
    <col min="6659" max="6659" width="39.25" style="43" customWidth="1"/>
    <col min="6660" max="6912" width="9" style="43"/>
    <col min="6913" max="6914" width="41.375" style="43" customWidth="1"/>
    <col min="6915" max="6915" width="39.25" style="43" customWidth="1"/>
    <col min="6916" max="7168" width="9" style="43"/>
    <col min="7169" max="7170" width="41.375" style="43" customWidth="1"/>
    <col min="7171" max="7171" width="39.25" style="43" customWidth="1"/>
    <col min="7172" max="7424" width="9" style="43"/>
    <col min="7425" max="7426" width="41.375" style="43" customWidth="1"/>
    <col min="7427" max="7427" width="39.25" style="43" customWidth="1"/>
    <col min="7428" max="7680" width="9" style="43"/>
    <col min="7681" max="7682" width="41.375" style="43" customWidth="1"/>
    <col min="7683" max="7683" width="39.25" style="43" customWidth="1"/>
    <col min="7684" max="7936" width="9" style="43"/>
    <col min="7937" max="7938" width="41.375" style="43" customWidth="1"/>
    <col min="7939" max="7939" width="39.25" style="43" customWidth="1"/>
    <col min="7940" max="8192" width="9" style="43"/>
    <col min="8193" max="8194" width="41.375" style="43" customWidth="1"/>
    <col min="8195" max="8195" width="39.25" style="43" customWidth="1"/>
    <col min="8196" max="8448" width="9" style="43"/>
    <col min="8449" max="8450" width="41.375" style="43" customWidth="1"/>
    <col min="8451" max="8451" width="39.25" style="43" customWidth="1"/>
    <col min="8452" max="8704" width="9" style="43"/>
    <col min="8705" max="8706" width="41.375" style="43" customWidth="1"/>
    <col min="8707" max="8707" width="39.25" style="43" customWidth="1"/>
    <col min="8708" max="8960" width="9" style="43"/>
    <col min="8961" max="8962" width="41.375" style="43" customWidth="1"/>
    <col min="8963" max="8963" width="39.25" style="43" customWidth="1"/>
    <col min="8964" max="9216" width="9" style="43"/>
    <col min="9217" max="9218" width="41.375" style="43" customWidth="1"/>
    <col min="9219" max="9219" width="39.25" style="43" customWidth="1"/>
    <col min="9220" max="9472" width="9" style="43"/>
    <col min="9473" max="9474" width="41.375" style="43" customWidth="1"/>
    <col min="9475" max="9475" width="39.25" style="43" customWidth="1"/>
    <col min="9476" max="9728" width="9" style="43"/>
    <col min="9729" max="9730" width="41.375" style="43" customWidth="1"/>
    <col min="9731" max="9731" width="39.25" style="43" customWidth="1"/>
    <col min="9732" max="9984" width="9" style="43"/>
    <col min="9985" max="9986" width="41.375" style="43" customWidth="1"/>
    <col min="9987" max="9987" width="39.25" style="43" customWidth="1"/>
    <col min="9988" max="10240" width="9" style="43"/>
    <col min="10241" max="10242" width="41.375" style="43" customWidth="1"/>
    <col min="10243" max="10243" width="39.25" style="43" customWidth="1"/>
    <col min="10244" max="10496" width="9" style="43"/>
    <col min="10497" max="10498" width="41.375" style="43" customWidth="1"/>
    <col min="10499" max="10499" width="39.25" style="43" customWidth="1"/>
    <col min="10500" max="10752" width="9" style="43"/>
    <col min="10753" max="10754" width="41.375" style="43" customWidth="1"/>
    <col min="10755" max="10755" width="39.25" style="43" customWidth="1"/>
    <col min="10756" max="11008" width="9" style="43"/>
    <col min="11009" max="11010" width="41.375" style="43" customWidth="1"/>
    <col min="11011" max="11011" width="39.25" style="43" customWidth="1"/>
    <col min="11012" max="11264" width="9" style="43"/>
    <col min="11265" max="11266" width="41.375" style="43" customWidth="1"/>
    <col min="11267" max="11267" width="39.25" style="43" customWidth="1"/>
    <col min="11268" max="11520" width="9" style="43"/>
    <col min="11521" max="11522" width="41.375" style="43" customWidth="1"/>
    <col min="11523" max="11523" width="39.25" style="43" customWidth="1"/>
    <col min="11524" max="11776" width="9" style="43"/>
    <col min="11777" max="11778" width="41.375" style="43" customWidth="1"/>
    <col min="11779" max="11779" width="39.25" style="43" customWidth="1"/>
    <col min="11780" max="12032" width="9" style="43"/>
    <col min="12033" max="12034" width="41.375" style="43" customWidth="1"/>
    <col min="12035" max="12035" width="39.25" style="43" customWidth="1"/>
    <col min="12036" max="12288" width="9" style="43"/>
    <col min="12289" max="12290" width="41.375" style="43" customWidth="1"/>
    <col min="12291" max="12291" width="39.25" style="43" customWidth="1"/>
    <col min="12292" max="12544" width="9" style="43"/>
    <col min="12545" max="12546" width="41.375" style="43" customWidth="1"/>
    <col min="12547" max="12547" width="39.25" style="43" customWidth="1"/>
    <col min="12548" max="12800" width="9" style="43"/>
    <col min="12801" max="12802" width="41.375" style="43" customWidth="1"/>
    <col min="12803" max="12803" width="39.25" style="43" customWidth="1"/>
    <col min="12804" max="13056" width="9" style="43"/>
    <col min="13057" max="13058" width="41.375" style="43" customWidth="1"/>
    <col min="13059" max="13059" width="39.25" style="43" customWidth="1"/>
    <col min="13060" max="13312" width="9" style="43"/>
    <col min="13313" max="13314" width="41.375" style="43" customWidth="1"/>
    <col min="13315" max="13315" width="39.25" style="43" customWidth="1"/>
    <col min="13316" max="13568" width="9" style="43"/>
    <col min="13569" max="13570" width="41.375" style="43" customWidth="1"/>
    <col min="13571" max="13571" width="39.25" style="43" customWidth="1"/>
    <col min="13572" max="13824" width="9" style="43"/>
    <col min="13825" max="13826" width="41.375" style="43" customWidth="1"/>
    <col min="13827" max="13827" width="39.25" style="43" customWidth="1"/>
    <col min="13828" max="14080" width="9" style="43"/>
    <col min="14081" max="14082" width="41.375" style="43" customWidth="1"/>
    <col min="14083" max="14083" width="39.25" style="43" customWidth="1"/>
    <col min="14084" max="14336" width="9" style="43"/>
    <col min="14337" max="14338" width="41.375" style="43" customWidth="1"/>
    <col min="14339" max="14339" width="39.25" style="43" customWidth="1"/>
    <col min="14340" max="14592" width="9" style="43"/>
    <col min="14593" max="14594" width="41.375" style="43" customWidth="1"/>
    <col min="14595" max="14595" width="39.25" style="43" customWidth="1"/>
    <col min="14596" max="14848" width="9" style="43"/>
    <col min="14849" max="14850" width="41.375" style="43" customWidth="1"/>
    <col min="14851" max="14851" width="39.25" style="43" customWidth="1"/>
    <col min="14852" max="15104" width="9" style="43"/>
    <col min="15105" max="15106" width="41.375" style="43" customWidth="1"/>
    <col min="15107" max="15107" width="39.25" style="43" customWidth="1"/>
    <col min="15108" max="15360" width="9" style="43"/>
    <col min="15361" max="15362" width="41.375" style="43" customWidth="1"/>
    <col min="15363" max="15363" width="39.25" style="43" customWidth="1"/>
    <col min="15364" max="15616" width="9" style="43"/>
    <col min="15617" max="15618" width="41.375" style="43" customWidth="1"/>
    <col min="15619" max="15619" width="39.25" style="43" customWidth="1"/>
    <col min="15620" max="15872" width="9" style="43"/>
    <col min="15873" max="15874" width="41.375" style="43" customWidth="1"/>
    <col min="15875" max="15875" width="39.25" style="43" customWidth="1"/>
    <col min="15876" max="16128" width="9" style="43"/>
    <col min="16129" max="16130" width="41.375" style="43" customWidth="1"/>
    <col min="16131" max="16131" width="39.25" style="43" customWidth="1"/>
    <col min="16132" max="16384" width="9" style="43"/>
  </cols>
  <sheetData>
    <row r="1" ht="20.25" spans="1:2">
      <c r="A1" s="45" t="s">
        <v>25</v>
      </c>
      <c r="B1" s="45"/>
    </row>
    <row r="2" ht="36" customHeight="1" spans="1:3">
      <c r="A2" s="46" t="s">
        <v>26</v>
      </c>
      <c r="B2" s="46"/>
      <c r="C2" s="47"/>
    </row>
    <row r="3" spans="1:3">
      <c r="A3" s="48" t="s">
        <v>51</v>
      </c>
      <c r="B3" s="48"/>
      <c r="C3" s="48"/>
    </row>
    <row r="4" ht="30.75" customHeight="1" spans="1:3">
      <c r="A4" s="49" t="s">
        <v>677</v>
      </c>
      <c r="B4" s="49" t="s">
        <v>740</v>
      </c>
      <c r="C4" s="49" t="s">
        <v>73</v>
      </c>
    </row>
    <row r="5" ht="30.75" customHeight="1" spans="1:3">
      <c r="A5" s="50"/>
      <c r="B5" s="50"/>
      <c r="C5" s="51">
        <v>0</v>
      </c>
    </row>
    <row r="6" ht="35.1" customHeight="1" spans="1:3">
      <c r="A6" s="52" t="s">
        <v>739</v>
      </c>
      <c r="B6" s="52"/>
      <c r="C6" s="52"/>
    </row>
  </sheetData>
  <mergeCells count="3">
    <mergeCell ref="A2:C2"/>
    <mergeCell ref="A3:C3"/>
    <mergeCell ref="A6:C6"/>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5"/>
  <sheetViews>
    <sheetView topLeftCell="A49" workbookViewId="0">
      <selection activeCell="C38" sqref="C38:C40"/>
    </sheetView>
  </sheetViews>
  <sheetFormatPr defaultColWidth="9" defaultRowHeight="14.25"/>
  <cols>
    <col min="1" max="1" width="15.5" style="67" customWidth="1"/>
    <col min="2" max="2" width="39.125" style="67" customWidth="1"/>
    <col min="3" max="3" width="15.5" style="67" customWidth="1"/>
    <col min="4" max="4" width="28.125" style="68" customWidth="1"/>
    <col min="5" max="6" width="9.5" style="67" customWidth="1"/>
    <col min="7" max="9" width="9" style="67"/>
    <col min="10" max="10" width="10" style="67" customWidth="1"/>
    <col min="11" max="11" width="10.625" style="67" customWidth="1"/>
    <col min="12" max="15" width="9" style="67"/>
    <col min="16" max="16" width="9.125" style="67" customWidth="1"/>
    <col min="17" max="16384" width="9" style="67"/>
  </cols>
  <sheetData>
    <row r="1" ht="40" customHeight="1" spans="1:11">
      <c r="A1" s="69" t="s">
        <v>27</v>
      </c>
      <c r="B1" s="69"/>
      <c r="E1" s="70"/>
      <c r="I1" s="82"/>
      <c r="J1" s="82"/>
      <c r="K1" s="82"/>
    </row>
    <row r="2" ht="42" customHeight="1" spans="1:17">
      <c r="A2" s="71" t="s">
        <v>28</v>
      </c>
      <c r="B2" s="71"/>
      <c r="C2" s="71"/>
      <c r="D2" s="72"/>
      <c r="E2" s="72"/>
      <c r="F2" s="73"/>
      <c r="G2" s="73"/>
      <c r="H2" s="73"/>
      <c r="I2" s="73"/>
      <c r="J2" s="73"/>
      <c r="K2" s="73"/>
      <c r="L2" s="73"/>
      <c r="M2" s="73"/>
      <c r="N2" s="73"/>
      <c r="O2" s="73"/>
      <c r="P2" s="73"/>
      <c r="Q2" s="73"/>
    </row>
    <row r="3" ht="18.75" customHeight="1" spans="1:15">
      <c r="A3" s="74" t="s">
        <v>51</v>
      </c>
      <c r="B3" s="74"/>
      <c r="C3" s="74"/>
      <c r="D3" s="75"/>
      <c r="E3" s="75"/>
      <c r="F3" s="73"/>
      <c r="G3" s="73"/>
      <c r="H3" s="73"/>
      <c r="I3" s="73"/>
      <c r="J3" s="73"/>
      <c r="K3" s="73"/>
      <c r="L3" s="73"/>
      <c r="M3" s="73"/>
      <c r="N3" s="73"/>
      <c r="O3" s="73"/>
    </row>
    <row r="4" ht="25.5" customHeight="1" spans="1:13">
      <c r="A4" s="78" t="s">
        <v>790</v>
      </c>
      <c r="B4" s="78" t="s">
        <v>1126</v>
      </c>
      <c r="C4" s="78" t="s">
        <v>53</v>
      </c>
      <c r="D4" s="77"/>
      <c r="E4" s="77"/>
      <c r="F4" s="73"/>
      <c r="G4" s="73"/>
      <c r="H4" s="73"/>
      <c r="I4" s="73"/>
      <c r="J4" s="73"/>
      <c r="K4" s="73"/>
      <c r="L4" s="73"/>
      <c r="M4" s="73"/>
    </row>
    <row r="5" ht="23" customHeight="1" spans="1:9">
      <c r="A5" s="78"/>
      <c r="B5" s="78" t="s">
        <v>1127</v>
      </c>
      <c r="C5" s="79">
        <v>2959</v>
      </c>
      <c r="D5" s="73"/>
      <c r="I5" s="73"/>
    </row>
    <row r="6" ht="23" customHeight="1" spans="1:9">
      <c r="A6" s="6">
        <v>103</v>
      </c>
      <c r="B6" s="80" t="s">
        <v>1128</v>
      </c>
      <c r="C6" s="79">
        <v>2959</v>
      </c>
      <c r="D6" s="73"/>
      <c r="I6" s="73"/>
    </row>
    <row r="7" ht="23" customHeight="1" spans="1:4">
      <c r="A7" s="6">
        <v>10306</v>
      </c>
      <c r="B7" s="80" t="s">
        <v>1129</v>
      </c>
      <c r="C7" s="79">
        <v>2959</v>
      </c>
      <c r="D7" s="67"/>
    </row>
    <row r="8" ht="23" customHeight="1" spans="1:4">
      <c r="A8" s="6">
        <v>1030601</v>
      </c>
      <c r="B8" s="80" t="s">
        <v>1130</v>
      </c>
      <c r="C8" s="79">
        <v>2921</v>
      </c>
      <c r="D8" s="67"/>
    </row>
    <row r="9" ht="23" customHeight="1" spans="1:4">
      <c r="A9" s="6">
        <v>103060103</v>
      </c>
      <c r="B9" s="81" t="s">
        <v>1131</v>
      </c>
      <c r="C9" s="83"/>
      <c r="D9" s="67"/>
    </row>
    <row r="10" ht="23" customHeight="1" spans="1:4">
      <c r="A10" s="6">
        <v>103060104</v>
      </c>
      <c r="B10" s="81" t="s">
        <v>1132</v>
      </c>
      <c r="C10" s="79"/>
      <c r="D10" s="67"/>
    </row>
    <row r="11" ht="23" customHeight="1" spans="1:4">
      <c r="A11" s="6">
        <v>103060105</v>
      </c>
      <c r="B11" s="81" t="s">
        <v>1133</v>
      </c>
      <c r="C11" s="84"/>
      <c r="D11" s="67"/>
    </row>
    <row r="12" ht="23" customHeight="1" spans="1:4">
      <c r="A12" s="6">
        <v>103060106</v>
      </c>
      <c r="B12" s="81" t="s">
        <v>1134</v>
      </c>
      <c r="C12" s="79"/>
      <c r="D12" s="67"/>
    </row>
    <row r="13" ht="23" customHeight="1" spans="1:4">
      <c r="A13" s="6">
        <v>103060107</v>
      </c>
      <c r="B13" s="81" t="s">
        <v>1135</v>
      </c>
      <c r="C13" s="79"/>
      <c r="D13" s="67"/>
    </row>
    <row r="14" ht="23" customHeight="1" spans="1:4">
      <c r="A14" s="6">
        <v>103060108</v>
      </c>
      <c r="B14" s="81" t="s">
        <v>1136</v>
      </c>
      <c r="C14" s="79"/>
      <c r="D14" s="67"/>
    </row>
    <row r="15" ht="23" customHeight="1" spans="1:3">
      <c r="A15" s="6">
        <v>103060109</v>
      </c>
      <c r="B15" s="81" t="s">
        <v>1137</v>
      </c>
      <c r="C15" s="79"/>
    </row>
    <row r="16" ht="23" customHeight="1" spans="1:3">
      <c r="A16" s="6">
        <v>103060112</v>
      </c>
      <c r="B16" s="81" t="s">
        <v>1138</v>
      </c>
      <c r="C16" s="79"/>
    </row>
    <row r="17" ht="23" customHeight="1" spans="1:3">
      <c r="A17" s="6">
        <v>103060113</v>
      </c>
      <c r="B17" s="81" t="s">
        <v>1139</v>
      </c>
      <c r="C17" s="79"/>
    </row>
    <row r="18" ht="23" customHeight="1" spans="1:3">
      <c r="A18" s="6">
        <v>103060114</v>
      </c>
      <c r="B18" s="81" t="s">
        <v>1140</v>
      </c>
      <c r="C18" s="79"/>
    </row>
    <row r="19" ht="23" customHeight="1" spans="1:3">
      <c r="A19" s="6">
        <v>103060115</v>
      </c>
      <c r="B19" s="81" t="s">
        <v>1141</v>
      </c>
      <c r="C19" s="79"/>
    </row>
    <row r="20" ht="23" customHeight="1" spans="1:3">
      <c r="A20" s="6">
        <v>103060116</v>
      </c>
      <c r="B20" s="81" t="s">
        <v>1142</v>
      </c>
      <c r="C20" s="79"/>
    </row>
    <row r="21" ht="23" customHeight="1" spans="1:3">
      <c r="A21" s="6">
        <v>103060117</v>
      </c>
      <c r="B21" s="81" t="s">
        <v>1143</v>
      </c>
      <c r="C21" s="79"/>
    </row>
    <row r="22" ht="23" customHeight="1" spans="1:3">
      <c r="A22" s="6">
        <v>103060118</v>
      </c>
      <c r="B22" s="81" t="s">
        <v>1144</v>
      </c>
      <c r="C22" s="79"/>
    </row>
    <row r="23" ht="23" customHeight="1" spans="1:3">
      <c r="A23" s="6">
        <v>103060119</v>
      </c>
      <c r="B23" s="81" t="s">
        <v>1145</v>
      </c>
      <c r="C23" s="79"/>
    </row>
    <row r="24" ht="23" customHeight="1" spans="1:3">
      <c r="A24" s="6">
        <v>103060120</v>
      </c>
      <c r="B24" s="81" t="s">
        <v>1146</v>
      </c>
      <c r="C24" s="79"/>
    </row>
    <row r="25" ht="23" customHeight="1" spans="1:3">
      <c r="A25" s="6">
        <v>103060121</v>
      </c>
      <c r="B25" s="81" t="s">
        <v>1147</v>
      </c>
      <c r="C25" s="79"/>
    </row>
    <row r="26" ht="23" customHeight="1" spans="1:3">
      <c r="A26" s="6">
        <v>103060122</v>
      </c>
      <c r="B26" s="81" t="s">
        <v>1148</v>
      </c>
      <c r="C26" s="79"/>
    </row>
    <row r="27" ht="23" customHeight="1" spans="1:3">
      <c r="A27" s="6">
        <v>103060123</v>
      </c>
      <c r="B27" s="81" t="s">
        <v>1149</v>
      </c>
      <c r="C27" s="79"/>
    </row>
    <row r="28" ht="23" customHeight="1" spans="1:3">
      <c r="A28" s="6">
        <v>103060124</v>
      </c>
      <c r="B28" s="81" t="s">
        <v>1150</v>
      </c>
      <c r="C28" s="79"/>
    </row>
    <row r="29" ht="23" customHeight="1" spans="1:3">
      <c r="A29" s="6">
        <v>103060125</v>
      </c>
      <c r="B29" s="81" t="s">
        <v>1151</v>
      </c>
      <c r="C29" s="79"/>
    </row>
    <row r="30" ht="23" customHeight="1" spans="1:3">
      <c r="A30" s="6">
        <v>103060126</v>
      </c>
      <c r="B30" s="81" t="s">
        <v>1152</v>
      </c>
      <c r="C30" s="79"/>
    </row>
    <row r="31" ht="23" customHeight="1" spans="1:3">
      <c r="A31" s="6">
        <v>103060127</v>
      </c>
      <c r="B31" s="81" t="s">
        <v>1153</v>
      </c>
      <c r="C31" s="79"/>
    </row>
    <row r="32" ht="23" customHeight="1" spans="1:3">
      <c r="A32" s="6">
        <v>103060128</v>
      </c>
      <c r="B32" s="81" t="s">
        <v>1154</v>
      </c>
      <c r="C32" s="79"/>
    </row>
    <row r="33" ht="23" customHeight="1" spans="1:3">
      <c r="A33" s="6">
        <v>103060129</v>
      </c>
      <c r="B33" s="81" t="s">
        <v>1155</v>
      </c>
      <c r="C33" s="79"/>
    </row>
    <row r="34" ht="23" customHeight="1" spans="1:3">
      <c r="A34" s="6">
        <v>103060130</v>
      </c>
      <c r="B34" s="81" t="s">
        <v>1156</v>
      </c>
      <c r="C34" s="79"/>
    </row>
    <row r="35" ht="23" customHeight="1" spans="1:3">
      <c r="A35" s="6">
        <v>103060131</v>
      </c>
      <c r="B35" s="81" t="s">
        <v>1157</v>
      </c>
      <c r="C35" s="79"/>
    </row>
    <row r="36" ht="23" customHeight="1" spans="1:3">
      <c r="A36" s="6">
        <v>103060132</v>
      </c>
      <c r="B36" s="81" t="s">
        <v>1158</v>
      </c>
      <c r="C36" s="79"/>
    </row>
    <row r="37" ht="23" customHeight="1" spans="1:3">
      <c r="A37" s="6">
        <v>103060133</v>
      </c>
      <c r="B37" s="81" t="s">
        <v>1159</v>
      </c>
      <c r="C37" s="79"/>
    </row>
    <row r="38" ht="23" customHeight="1" spans="1:3">
      <c r="A38" s="6">
        <v>103060134</v>
      </c>
      <c r="B38" s="81" t="s">
        <v>1160</v>
      </c>
      <c r="C38" s="79"/>
    </row>
    <row r="39" ht="23" customHeight="1" spans="1:3">
      <c r="A39" s="6">
        <v>103060198</v>
      </c>
      <c r="B39" s="81" t="s">
        <v>1161</v>
      </c>
      <c r="C39" s="79">
        <v>2921</v>
      </c>
    </row>
    <row r="40" ht="23" customHeight="1" spans="1:3">
      <c r="A40" s="6">
        <v>1030602</v>
      </c>
      <c r="B40" s="80" t="s">
        <v>1162</v>
      </c>
      <c r="C40" s="79">
        <v>38</v>
      </c>
    </row>
    <row r="41" ht="23" customHeight="1" spans="1:3">
      <c r="A41" s="6">
        <v>103060202</v>
      </c>
      <c r="B41" s="81" t="s">
        <v>1163</v>
      </c>
      <c r="C41" s="79"/>
    </row>
    <row r="42" ht="23" customHeight="1" spans="1:3">
      <c r="A42" s="6">
        <v>103060203</v>
      </c>
      <c r="B42" s="81" t="s">
        <v>1164</v>
      </c>
      <c r="C42" s="79"/>
    </row>
    <row r="43" ht="23" customHeight="1" spans="1:3">
      <c r="A43" s="6">
        <v>103060204</v>
      </c>
      <c r="B43" s="81" t="s">
        <v>1165</v>
      </c>
      <c r="C43" s="79"/>
    </row>
    <row r="44" ht="23" customHeight="1" spans="1:3">
      <c r="A44" s="6">
        <v>103060298</v>
      </c>
      <c r="B44" s="81" t="s">
        <v>1166</v>
      </c>
      <c r="C44" s="79">
        <v>38</v>
      </c>
    </row>
    <row r="45" ht="23" customHeight="1" spans="1:3">
      <c r="A45" s="6">
        <v>1030603</v>
      </c>
      <c r="B45" s="80" t="s">
        <v>1167</v>
      </c>
      <c r="C45" s="79"/>
    </row>
    <row r="46" ht="23" customHeight="1" spans="1:3">
      <c r="A46" s="6">
        <v>103060301</v>
      </c>
      <c r="B46" s="81" t="s">
        <v>1168</v>
      </c>
      <c r="C46" s="79"/>
    </row>
    <row r="47" ht="23" customHeight="1" spans="1:3">
      <c r="A47" s="6">
        <v>103060304</v>
      </c>
      <c r="B47" s="81" t="s">
        <v>1169</v>
      </c>
      <c r="C47" s="79"/>
    </row>
    <row r="48" ht="23" customHeight="1" spans="1:3">
      <c r="A48" s="6">
        <v>103060305</v>
      </c>
      <c r="B48" s="81" t="s">
        <v>1170</v>
      </c>
      <c r="C48" s="79"/>
    </row>
    <row r="49" ht="23" customHeight="1" spans="1:3">
      <c r="A49" s="6">
        <v>103060307</v>
      </c>
      <c r="B49" s="81" t="s">
        <v>1171</v>
      </c>
      <c r="C49" s="79"/>
    </row>
    <row r="50" ht="23" customHeight="1" spans="1:3">
      <c r="A50" s="6">
        <v>103060398</v>
      </c>
      <c r="B50" s="81" t="s">
        <v>1172</v>
      </c>
      <c r="C50" s="79"/>
    </row>
    <row r="51" ht="23" customHeight="1" spans="1:3">
      <c r="A51" s="6">
        <v>1030604</v>
      </c>
      <c r="B51" s="80" t="s">
        <v>1173</v>
      </c>
      <c r="C51" s="79"/>
    </row>
    <row r="52" ht="23" customHeight="1" spans="1:3">
      <c r="A52" s="6">
        <v>103060401</v>
      </c>
      <c r="B52" s="81" t="s">
        <v>1174</v>
      </c>
      <c r="C52" s="79"/>
    </row>
    <row r="53" ht="23" customHeight="1" spans="1:3">
      <c r="A53" s="6">
        <v>103060402</v>
      </c>
      <c r="B53" s="81" t="s">
        <v>1175</v>
      </c>
      <c r="C53" s="79"/>
    </row>
    <row r="54" ht="23" customHeight="1" spans="1:3">
      <c r="A54" s="6">
        <v>103060498</v>
      </c>
      <c r="B54" s="81" t="s">
        <v>1176</v>
      </c>
      <c r="C54" s="79"/>
    </row>
    <row r="55" ht="23" customHeight="1" spans="1:3">
      <c r="A55" s="6">
        <v>1030698</v>
      </c>
      <c r="B55" s="80" t="s">
        <v>1177</v>
      </c>
      <c r="C55" s="79"/>
    </row>
  </sheetData>
  <mergeCells count="2">
    <mergeCell ref="A2:C2"/>
    <mergeCell ref="A3:C3"/>
  </mergeCells>
  <printOptions horizontalCentered="1"/>
  <pageMargins left="0.94488188976378" right="0.551181102362205" top="0.866141732283464" bottom="0.984251968503937" header="0.354330708661417" footer="0.433070866141732"/>
  <pageSetup paperSize="9" firstPageNumber="34" orientation="portrait" useFirstPageNumber="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3"/>
  <sheetViews>
    <sheetView workbookViewId="0">
      <selection activeCell="C15" sqref="A15:C15"/>
    </sheetView>
  </sheetViews>
  <sheetFormatPr defaultColWidth="9" defaultRowHeight="14.25"/>
  <cols>
    <col min="1" max="1" width="17.5" style="67" customWidth="1"/>
    <col min="2" max="2" width="44.5" style="67" customWidth="1"/>
    <col min="3" max="3" width="19.25" style="67" customWidth="1"/>
    <col min="4" max="4" width="28.125" style="68" customWidth="1"/>
    <col min="5" max="6" width="9.5" style="67" customWidth="1"/>
    <col min="7" max="9" width="9" style="67"/>
    <col min="10" max="10" width="10" style="67" customWidth="1"/>
    <col min="11" max="11" width="10.625" style="67" customWidth="1"/>
    <col min="12" max="15" width="9" style="67"/>
    <col min="16" max="16" width="9.125" style="67" customWidth="1"/>
    <col min="17" max="16384" width="9" style="67"/>
  </cols>
  <sheetData>
    <row r="1" ht="33" customHeight="1" spans="1:11">
      <c r="A1" s="69" t="s">
        <v>29</v>
      </c>
      <c r="B1" s="69"/>
      <c r="E1" s="70"/>
      <c r="I1" s="82"/>
      <c r="J1" s="82"/>
      <c r="K1" s="82"/>
    </row>
    <row r="2" ht="39" customHeight="1" spans="1:17">
      <c r="A2" s="71" t="s">
        <v>30</v>
      </c>
      <c r="B2" s="71"/>
      <c r="C2" s="71"/>
      <c r="D2" s="72"/>
      <c r="E2" s="72"/>
      <c r="F2" s="73"/>
      <c r="G2" s="73"/>
      <c r="H2" s="73"/>
      <c r="I2" s="73"/>
      <c r="J2" s="73"/>
      <c r="K2" s="73"/>
      <c r="L2" s="73"/>
      <c r="M2" s="73"/>
      <c r="N2" s="73"/>
      <c r="O2" s="73"/>
      <c r="P2" s="73"/>
      <c r="Q2" s="73"/>
    </row>
    <row r="3" ht="18.75" customHeight="1" spans="1:15">
      <c r="A3" s="74" t="s">
        <v>51</v>
      </c>
      <c r="B3" s="74"/>
      <c r="C3" s="74"/>
      <c r="D3" s="75"/>
      <c r="E3" s="75"/>
      <c r="F3" s="73"/>
      <c r="G3" s="73"/>
      <c r="H3" s="73"/>
      <c r="I3" s="73"/>
      <c r="J3" s="73"/>
      <c r="K3" s="73"/>
      <c r="L3" s="73"/>
      <c r="M3" s="73"/>
      <c r="N3" s="73"/>
      <c r="O3" s="73"/>
    </row>
    <row r="4" ht="25.5" customHeight="1" spans="1:13">
      <c r="A4" s="76" t="s">
        <v>790</v>
      </c>
      <c r="B4" s="76" t="s">
        <v>1126</v>
      </c>
      <c r="C4" s="76" t="s">
        <v>53</v>
      </c>
      <c r="D4" s="77"/>
      <c r="E4" s="77"/>
      <c r="F4" s="73"/>
      <c r="G4" s="73"/>
      <c r="H4" s="73"/>
      <c r="I4" s="73"/>
      <c r="J4" s="73"/>
      <c r="K4" s="73"/>
      <c r="L4" s="73"/>
      <c r="M4" s="73"/>
    </row>
    <row r="5" ht="20" customHeight="1" spans="1:13">
      <c r="A5" s="6"/>
      <c r="B5" s="78" t="s">
        <v>1178</v>
      </c>
      <c r="C5" s="79">
        <v>140</v>
      </c>
      <c r="D5" s="73"/>
      <c r="E5" s="73"/>
      <c r="F5" s="73"/>
      <c r="G5" s="73"/>
      <c r="H5" s="73"/>
      <c r="I5" s="73"/>
      <c r="J5" s="73"/>
      <c r="K5" s="73"/>
      <c r="L5" s="73"/>
      <c r="M5" s="73"/>
    </row>
    <row r="6" ht="20" customHeight="1" spans="1:13">
      <c r="A6" s="6">
        <v>208</v>
      </c>
      <c r="B6" s="80" t="s">
        <v>311</v>
      </c>
      <c r="C6" s="79"/>
      <c r="D6" s="73"/>
      <c r="E6" s="73"/>
      <c r="F6" s="73"/>
      <c r="G6" s="73"/>
      <c r="H6" s="73"/>
      <c r="I6" s="73"/>
      <c r="J6" s="73"/>
      <c r="K6" s="73"/>
      <c r="L6" s="73"/>
      <c r="M6" s="73"/>
    </row>
    <row r="7" ht="20" customHeight="1" spans="1:9">
      <c r="A7" s="6">
        <v>20804</v>
      </c>
      <c r="B7" s="80" t="s">
        <v>1179</v>
      </c>
      <c r="C7" s="79"/>
      <c r="D7" s="73"/>
      <c r="I7" s="73"/>
    </row>
    <row r="8" ht="20" customHeight="1" spans="1:9">
      <c r="A8" s="6">
        <v>2080451</v>
      </c>
      <c r="B8" s="81" t="s">
        <v>1180</v>
      </c>
      <c r="C8" s="79"/>
      <c r="D8" s="73"/>
      <c r="I8" s="73"/>
    </row>
    <row r="9" ht="20" customHeight="1" spans="1:4">
      <c r="A9" s="6">
        <v>223</v>
      </c>
      <c r="B9" s="80" t="s">
        <v>1178</v>
      </c>
      <c r="C9" s="79">
        <v>140</v>
      </c>
      <c r="D9" s="67"/>
    </row>
    <row r="10" ht="20" customHeight="1" spans="1:4">
      <c r="A10" s="6">
        <v>22301</v>
      </c>
      <c r="B10" s="80" t="s">
        <v>1181</v>
      </c>
      <c r="C10" s="79">
        <v>140</v>
      </c>
      <c r="D10" s="67"/>
    </row>
    <row r="11" ht="20" customHeight="1" spans="1:4">
      <c r="A11" s="6">
        <v>2230101</v>
      </c>
      <c r="B11" s="81" t="s">
        <v>1182</v>
      </c>
      <c r="C11" s="79"/>
      <c r="D11" s="67"/>
    </row>
    <row r="12" ht="20" customHeight="1" spans="1:4">
      <c r="A12" s="6">
        <v>2230102</v>
      </c>
      <c r="B12" s="81" t="s">
        <v>1183</v>
      </c>
      <c r="C12" s="79"/>
      <c r="D12" s="67"/>
    </row>
    <row r="13" ht="20" customHeight="1" spans="1:4">
      <c r="A13" s="6">
        <v>2230103</v>
      </c>
      <c r="B13" s="81" t="s">
        <v>1184</v>
      </c>
      <c r="C13" s="79"/>
      <c r="D13" s="67"/>
    </row>
    <row r="14" ht="20" customHeight="1" spans="1:4">
      <c r="A14" s="6">
        <v>2230104</v>
      </c>
      <c r="B14" s="81" t="s">
        <v>1185</v>
      </c>
      <c r="C14" s="79"/>
      <c r="D14" s="67"/>
    </row>
    <row r="15" ht="20" customHeight="1" spans="1:3">
      <c r="A15" s="6">
        <v>2230105</v>
      </c>
      <c r="B15" s="81" t="s">
        <v>1186</v>
      </c>
      <c r="C15" s="79">
        <v>140</v>
      </c>
    </row>
    <row r="16" ht="20" customHeight="1" spans="1:3">
      <c r="A16" s="6">
        <v>2230106</v>
      </c>
      <c r="B16" s="81" t="s">
        <v>1187</v>
      </c>
      <c r="C16" s="79"/>
    </row>
    <row r="17" ht="20" customHeight="1" spans="1:3">
      <c r="A17" s="6">
        <v>2230107</v>
      </c>
      <c r="B17" s="81" t="s">
        <v>1188</v>
      </c>
      <c r="C17" s="79"/>
    </row>
    <row r="18" ht="20" customHeight="1" spans="1:3">
      <c r="A18" s="6">
        <v>2230108</v>
      </c>
      <c r="B18" s="81" t="s">
        <v>1189</v>
      </c>
      <c r="C18" s="79"/>
    </row>
    <row r="19" ht="20" customHeight="1" spans="1:3">
      <c r="A19" s="6">
        <v>2230109</v>
      </c>
      <c r="B19" s="81" t="s">
        <v>1190</v>
      </c>
      <c r="C19" s="79"/>
    </row>
    <row r="20" ht="20" customHeight="1" spans="1:3">
      <c r="A20" s="6">
        <v>2230199</v>
      </c>
      <c r="B20" s="81" t="s">
        <v>1191</v>
      </c>
      <c r="C20" s="79"/>
    </row>
    <row r="21" ht="20" customHeight="1" spans="1:3">
      <c r="A21" s="6">
        <v>22302</v>
      </c>
      <c r="B21" s="80" t="s">
        <v>1192</v>
      </c>
      <c r="C21" s="79"/>
    </row>
    <row r="22" ht="20" customHeight="1" spans="1:3">
      <c r="A22" s="6">
        <v>2230201</v>
      </c>
      <c r="B22" s="81" t="s">
        <v>1193</v>
      </c>
      <c r="C22" s="79"/>
    </row>
    <row r="23" ht="20" customHeight="1" spans="1:3">
      <c r="A23" s="6">
        <v>2230202</v>
      </c>
      <c r="B23" s="81" t="s">
        <v>1194</v>
      </c>
      <c r="C23" s="79"/>
    </row>
    <row r="24" ht="20" customHeight="1" spans="1:3">
      <c r="A24" s="6">
        <v>2230203</v>
      </c>
      <c r="B24" s="81" t="s">
        <v>1195</v>
      </c>
      <c r="C24" s="79"/>
    </row>
    <row r="25" ht="20" customHeight="1" spans="1:3">
      <c r="A25" s="6">
        <v>2230204</v>
      </c>
      <c r="B25" s="81" t="s">
        <v>1196</v>
      </c>
      <c r="C25" s="79"/>
    </row>
    <row r="26" ht="20" customHeight="1" spans="1:3">
      <c r="A26" s="6">
        <v>2230205</v>
      </c>
      <c r="B26" s="81" t="s">
        <v>1197</v>
      </c>
      <c r="C26" s="79"/>
    </row>
    <row r="27" ht="20" customHeight="1" spans="1:3">
      <c r="A27" s="6">
        <v>2230206</v>
      </c>
      <c r="B27" s="81" t="s">
        <v>1198</v>
      </c>
      <c r="C27" s="79"/>
    </row>
    <row r="28" ht="20" customHeight="1" spans="1:3">
      <c r="A28" s="6">
        <v>2230208</v>
      </c>
      <c r="B28" s="81" t="s">
        <v>1199</v>
      </c>
      <c r="C28" s="79"/>
    </row>
    <row r="29" ht="20" customHeight="1" spans="1:3">
      <c r="A29" s="6">
        <v>2230299</v>
      </c>
      <c r="B29" s="81" t="s">
        <v>1200</v>
      </c>
      <c r="C29" s="79"/>
    </row>
    <row r="30" ht="20" customHeight="1" spans="1:3">
      <c r="A30" s="6">
        <v>22303</v>
      </c>
      <c r="B30" s="80" t="s">
        <v>1201</v>
      </c>
      <c r="C30" s="79"/>
    </row>
    <row r="31" ht="20" customHeight="1" spans="1:3">
      <c r="A31" s="6">
        <v>2230301</v>
      </c>
      <c r="B31" s="81" t="s">
        <v>1202</v>
      </c>
      <c r="C31" s="79"/>
    </row>
    <row r="32" ht="20" customHeight="1" spans="1:3">
      <c r="A32" s="6">
        <v>22399</v>
      </c>
      <c r="B32" s="80" t="s">
        <v>1203</v>
      </c>
      <c r="C32" s="79"/>
    </row>
    <row r="33" ht="20" customHeight="1" spans="1:3">
      <c r="A33" s="6">
        <v>2239999</v>
      </c>
      <c r="B33" s="81" t="s">
        <v>1204</v>
      </c>
      <c r="C33" s="79"/>
    </row>
  </sheetData>
  <mergeCells count="2">
    <mergeCell ref="A2:C2"/>
    <mergeCell ref="A3:C3"/>
  </mergeCells>
  <printOptions horizontalCentered="1"/>
  <pageMargins left="0.94488188976378" right="0.551181102362205" top="0.866141732283464" bottom="0.984251968503937" header="0.354330708661417" footer="0.433070866141732"/>
  <pageSetup paperSize="9" firstPageNumber="34" orientation="portrait" useFirstPageNumber="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3"/>
  <sheetViews>
    <sheetView workbookViewId="0">
      <selection activeCell="C15" sqref="C15"/>
    </sheetView>
  </sheetViews>
  <sheetFormatPr defaultColWidth="9" defaultRowHeight="14.25"/>
  <cols>
    <col min="1" max="1" width="17.5" style="67" customWidth="1"/>
    <col min="2" max="2" width="44.5" style="67" customWidth="1"/>
    <col min="3" max="3" width="19.25" style="67" customWidth="1"/>
    <col min="4" max="4" width="28.125" style="68" customWidth="1"/>
    <col min="5" max="6" width="9.5" style="67" customWidth="1"/>
    <col min="7" max="9" width="9" style="67"/>
    <col min="10" max="10" width="10" style="67" customWidth="1"/>
    <col min="11" max="11" width="10.625" style="67" customWidth="1"/>
    <col min="12" max="15" width="9" style="67"/>
    <col min="16" max="16" width="9.125" style="67" customWidth="1"/>
    <col min="17" max="16384" width="9" style="67"/>
  </cols>
  <sheetData>
    <row r="1" ht="33" customHeight="1" spans="1:11">
      <c r="A1" s="69" t="s">
        <v>31</v>
      </c>
      <c r="B1" s="69"/>
      <c r="E1" s="70"/>
      <c r="I1" s="82"/>
      <c r="J1" s="82"/>
      <c r="K1" s="82"/>
    </row>
    <row r="2" ht="39" customHeight="1" spans="1:17">
      <c r="A2" s="71" t="s">
        <v>32</v>
      </c>
      <c r="B2" s="71"/>
      <c r="C2" s="71"/>
      <c r="D2" s="72"/>
      <c r="E2" s="72"/>
      <c r="F2" s="73"/>
      <c r="G2" s="73"/>
      <c r="H2" s="73"/>
      <c r="I2" s="73"/>
      <c r="J2" s="73"/>
      <c r="K2" s="73"/>
      <c r="L2" s="73"/>
      <c r="M2" s="73"/>
      <c r="N2" s="73"/>
      <c r="O2" s="73"/>
      <c r="P2" s="73"/>
      <c r="Q2" s="73"/>
    </row>
    <row r="3" ht="18.75" customHeight="1" spans="1:15">
      <c r="A3" s="74" t="s">
        <v>51</v>
      </c>
      <c r="B3" s="74"/>
      <c r="C3" s="74"/>
      <c r="D3" s="75"/>
      <c r="E3" s="75"/>
      <c r="F3" s="73"/>
      <c r="G3" s="73"/>
      <c r="H3" s="73"/>
      <c r="I3" s="73"/>
      <c r="J3" s="73"/>
      <c r="K3" s="73"/>
      <c r="L3" s="73"/>
      <c r="M3" s="73"/>
      <c r="N3" s="73"/>
      <c r="O3" s="73"/>
    </row>
    <row r="4" ht="25.5" customHeight="1" spans="1:13">
      <c r="A4" s="76" t="s">
        <v>790</v>
      </c>
      <c r="B4" s="76" t="s">
        <v>1126</v>
      </c>
      <c r="C4" s="76" t="s">
        <v>53</v>
      </c>
      <c r="D4" s="77"/>
      <c r="E4" s="77"/>
      <c r="F4" s="73"/>
      <c r="G4" s="73"/>
      <c r="H4" s="73"/>
      <c r="I4" s="73"/>
      <c r="J4" s="73"/>
      <c r="K4" s="73"/>
      <c r="L4" s="73"/>
      <c r="M4" s="73"/>
    </row>
    <row r="5" ht="20" customHeight="1" spans="1:13">
      <c r="A5" s="6"/>
      <c r="B5" s="78" t="s">
        <v>1178</v>
      </c>
      <c r="C5" s="79">
        <v>140</v>
      </c>
      <c r="D5" s="73"/>
      <c r="E5" s="73"/>
      <c r="F5" s="73"/>
      <c r="G5" s="73"/>
      <c r="H5" s="73"/>
      <c r="I5" s="73"/>
      <c r="J5" s="73"/>
      <c r="K5" s="73"/>
      <c r="L5" s="73"/>
      <c r="M5" s="73"/>
    </row>
    <row r="6" ht="20" customHeight="1" spans="1:13">
      <c r="A6" s="6">
        <v>208</v>
      </c>
      <c r="B6" s="80" t="s">
        <v>311</v>
      </c>
      <c r="C6" s="79"/>
      <c r="D6" s="73"/>
      <c r="E6" s="73"/>
      <c r="F6" s="73"/>
      <c r="G6" s="73"/>
      <c r="H6" s="73"/>
      <c r="I6" s="73"/>
      <c r="J6" s="73"/>
      <c r="K6" s="73"/>
      <c r="L6" s="73"/>
      <c r="M6" s="73"/>
    </row>
    <row r="7" ht="20" customHeight="1" spans="1:9">
      <c r="A7" s="6">
        <v>20804</v>
      </c>
      <c r="B7" s="80" t="s">
        <v>1179</v>
      </c>
      <c r="C7" s="79"/>
      <c r="D7" s="73"/>
      <c r="I7" s="73"/>
    </row>
    <row r="8" ht="20" customHeight="1" spans="1:9">
      <c r="A8" s="6">
        <v>2080451</v>
      </c>
      <c r="B8" s="81" t="s">
        <v>1180</v>
      </c>
      <c r="C8" s="79"/>
      <c r="D8" s="73"/>
      <c r="I8" s="73"/>
    </row>
    <row r="9" ht="20" customHeight="1" spans="1:4">
      <c r="A9" s="6">
        <v>223</v>
      </c>
      <c r="B9" s="80" t="s">
        <v>1178</v>
      </c>
      <c r="C9" s="79">
        <v>140</v>
      </c>
      <c r="D9" s="67"/>
    </row>
    <row r="10" ht="20" customHeight="1" spans="1:4">
      <c r="A10" s="6">
        <v>22301</v>
      </c>
      <c r="B10" s="80" t="s">
        <v>1181</v>
      </c>
      <c r="C10" s="79">
        <v>140</v>
      </c>
      <c r="D10" s="67"/>
    </row>
    <row r="11" ht="20" customHeight="1" spans="1:4">
      <c r="A11" s="6">
        <v>2230101</v>
      </c>
      <c r="B11" s="81" t="s">
        <v>1182</v>
      </c>
      <c r="C11" s="79"/>
      <c r="D11" s="67"/>
    </row>
    <row r="12" ht="20" customHeight="1" spans="1:4">
      <c r="A12" s="6">
        <v>2230102</v>
      </c>
      <c r="B12" s="81" t="s">
        <v>1183</v>
      </c>
      <c r="C12" s="79"/>
      <c r="D12" s="67"/>
    </row>
    <row r="13" ht="20" customHeight="1" spans="1:4">
      <c r="A13" s="6">
        <v>2230103</v>
      </c>
      <c r="B13" s="81" t="s">
        <v>1184</v>
      </c>
      <c r="C13" s="79"/>
      <c r="D13" s="67"/>
    </row>
    <row r="14" ht="20" customHeight="1" spans="1:4">
      <c r="A14" s="6">
        <v>2230104</v>
      </c>
      <c r="B14" s="81" t="s">
        <v>1185</v>
      </c>
      <c r="C14" s="79"/>
      <c r="D14" s="67"/>
    </row>
    <row r="15" ht="20" customHeight="1" spans="1:3">
      <c r="A15" s="6">
        <v>2230105</v>
      </c>
      <c r="B15" s="81" t="s">
        <v>1186</v>
      </c>
      <c r="C15" s="79">
        <v>140</v>
      </c>
    </row>
    <row r="16" ht="20" customHeight="1" spans="1:3">
      <c r="A16" s="6">
        <v>2230106</v>
      </c>
      <c r="B16" s="81" t="s">
        <v>1187</v>
      </c>
      <c r="C16" s="79"/>
    </row>
    <row r="17" ht="20" customHeight="1" spans="1:3">
      <c r="A17" s="6">
        <v>2230107</v>
      </c>
      <c r="B17" s="81" t="s">
        <v>1188</v>
      </c>
      <c r="C17" s="79"/>
    </row>
    <row r="18" ht="20" customHeight="1" spans="1:3">
      <c r="A18" s="6">
        <v>2230108</v>
      </c>
      <c r="B18" s="81" t="s">
        <v>1189</v>
      </c>
      <c r="C18" s="79"/>
    </row>
    <row r="19" ht="20" customHeight="1" spans="1:3">
      <c r="A19" s="6">
        <v>2230109</v>
      </c>
      <c r="B19" s="81" t="s">
        <v>1190</v>
      </c>
      <c r="C19" s="79"/>
    </row>
    <row r="20" ht="20" customHeight="1" spans="1:3">
      <c r="A20" s="6">
        <v>2230199</v>
      </c>
      <c r="B20" s="81" t="s">
        <v>1191</v>
      </c>
      <c r="C20" s="79"/>
    </row>
    <row r="21" ht="20" customHeight="1" spans="1:3">
      <c r="A21" s="6">
        <v>22302</v>
      </c>
      <c r="B21" s="80" t="s">
        <v>1192</v>
      </c>
      <c r="C21" s="79"/>
    </row>
    <row r="22" ht="20" customHeight="1" spans="1:3">
      <c r="A22" s="6">
        <v>2230201</v>
      </c>
      <c r="B22" s="81" t="s">
        <v>1193</v>
      </c>
      <c r="C22" s="79"/>
    </row>
    <row r="23" ht="20" customHeight="1" spans="1:3">
      <c r="A23" s="6">
        <v>2230202</v>
      </c>
      <c r="B23" s="81" t="s">
        <v>1194</v>
      </c>
      <c r="C23" s="79"/>
    </row>
    <row r="24" ht="20" customHeight="1" spans="1:3">
      <c r="A24" s="6">
        <v>2230203</v>
      </c>
      <c r="B24" s="81" t="s">
        <v>1195</v>
      </c>
      <c r="C24" s="79"/>
    </row>
    <row r="25" ht="20" customHeight="1" spans="1:3">
      <c r="A25" s="6">
        <v>2230204</v>
      </c>
      <c r="B25" s="81" t="s">
        <v>1196</v>
      </c>
      <c r="C25" s="79"/>
    </row>
    <row r="26" ht="20" customHeight="1" spans="1:3">
      <c r="A26" s="6">
        <v>2230205</v>
      </c>
      <c r="B26" s="81" t="s">
        <v>1197</v>
      </c>
      <c r="C26" s="79"/>
    </row>
    <row r="27" ht="20" customHeight="1" spans="1:3">
      <c r="A27" s="6">
        <v>2230206</v>
      </c>
      <c r="B27" s="81" t="s">
        <v>1198</v>
      </c>
      <c r="C27" s="79"/>
    </row>
    <row r="28" ht="20" customHeight="1" spans="1:3">
      <c r="A28" s="6">
        <v>2230208</v>
      </c>
      <c r="B28" s="81" t="s">
        <v>1199</v>
      </c>
      <c r="C28" s="79"/>
    </row>
    <row r="29" ht="20" customHeight="1" spans="1:3">
      <c r="A29" s="6">
        <v>2230299</v>
      </c>
      <c r="B29" s="81" t="s">
        <v>1200</v>
      </c>
      <c r="C29" s="79"/>
    </row>
    <row r="30" ht="20" customHeight="1" spans="1:3">
      <c r="A30" s="6">
        <v>22303</v>
      </c>
      <c r="B30" s="80" t="s">
        <v>1201</v>
      </c>
      <c r="C30" s="79"/>
    </row>
    <row r="31" ht="20" customHeight="1" spans="1:3">
      <c r="A31" s="6">
        <v>2230301</v>
      </c>
      <c r="B31" s="81" t="s">
        <v>1202</v>
      </c>
      <c r="C31" s="79"/>
    </row>
    <row r="32" ht="20" customHeight="1" spans="1:3">
      <c r="A32" s="6">
        <v>22399</v>
      </c>
      <c r="B32" s="80" t="s">
        <v>1203</v>
      </c>
      <c r="C32" s="79"/>
    </row>
    <row r="33" ht="20" customHeight="1" spans="1:3">
      <c r="A33" s="6">
        <v>2239999</v>
      </c>
      <c r="B33" s="81" t="s">
        <v>1204</v>
      </c>
      <c r="C33" s="79"/>
    </row>
  </sheetData>
  <mergeCells count="2">
    <mergeCell ref="A2:C2"/>
    <mergeCell ref="A3:C3"/>
  </mergeCells>
  <printOptions horizontalCentered="1"/>
  <pageMargins left="0.94488188976378" right="0.551181102362205" top="0.866141732283464" bottom="0.984251968503937" header="0.354330708661417" footer="0.433070866141732"/>
  <pageSetup paperSize="9" firstPageNumber="34" orientation="portrait" useFirstPageNumber="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C19" sqref="C19"/>
    </sheetView>
  </sheetViews>
  <sheetFormatPr defaultColWidth="9" defaultRowHeight="14.25"/>
  <cols>
    <col min="1" max="1" width="28.125" style="53" customWidth="1"/>
    <col min="2" max="2" width="9.5" style="53" customWidth="1"/>
    <col min="3" max="3" width="28.125" style="54" customWidth="1"/>
    <col min="4" max="5" width="9.5" style="53" customWidth="1"/>
    <col min="6" max="8" width="9" style="53"/>
    <col min="9" max="9" width="10" style="53" customWidth="1"/>
    <col min="10" max="10" width="10.625" style="53" customWidth="1"/>
    <col min="11" max="14" width="9" style="53"/>
    <col min="15" max="15" width="9.125" style="53" customWidth="1"/>
    <col min="16" max="16384" width="9" style="53"/>
  </cols>
  <sheetData>
    <row r="1" ht="33" customHeight="1" spans="1:10">
      <c r="A1" s="55" t="s">
        <v>33</v>
      </c>
      <c r="D1" s="56"/>
      <c r="H1" s="57"/>
      <c r="I1" s="57"/>
      <c r="J1" s="57"/>
    </row>
    <row r="2" ht="29.25" customHeight="1" spans="1:4">
      <c r="A2" s="58" t="s">
        <v>34</v>
      </c>
      <c r="B2" s="58"/>
      <c r="C2" s="58"/>
      <c r="D2" s="58"/>
    </row>
    <row r="3" ht="18.75" customHeight="1" spans="1:4">
      <c r="A3" s="59" t="s">
        <v>51</v>
      </c>
      <c r="B3" s="59"/>
      <c r="C3" s="59"/>
      <c r="D3" s="59"/>
    </row>
    <row r="4" ht="36" customHeight="1" spans="1:4">
      <c r="A4" s="60" t="s">
        <v>1103</v>
      </c>
      <c r="B4" s="60" t="s">
        <v>53</v>
      </c>
      <c r="C4" s="60" t="s">
        <v>1104</v>
      </c>
      <c r="D4" s="60" t="s">
        <v>53</v>
      </c>
    </row>
    <row r="5" ht="24" customHeight="1" spans="1:4">
      <c r="A5" s="61" t="s">
        <v>1205</v>
      </c>
      <c r="B5" s="62">
        <v>2959</v>
      </c>
      <c r="C5" s="61" t="s">
        <v>1206</v>
      </c>
      <c r="D5" s="62">
        <v>140</v>
      </c>
    </row>
    <row r="6" ht="24" customHeight="1" spans="1:4">
      <c r="A6" s="61" t="s">
        <v>1207</v>
      </c>
      <c r="B6" s="62"/>
      <c r="C6" s="61" t="s">
        <v>1208</v>
      </c>
      <c r="D6" s="62"/>
    </row>
    <row r="7" ht="28.5" customHeight="1" spans="1:4">
      <c r="A7" s="63" t="s">
        <v>1209</v>
      </c>
      <c r="B7" s="62"/>
      <c r="C7" s="63" t="s">
        <v>1210</v>
      </c>
      <c r="D7" s="62">
        <v>2819</v>
      </c>
    </row>
    <row r="8" ht="24" customHeight="1" spans="1:4">
      <c r="A8" s="64" t="s">
        <v>1211</v>
      </c>
      <c r="B8" s="65"/>
      <c r="C8" s="64" t="s">
        <v>1212</v>
      </c>
      <c r="D8" s="65"/>
    </row>
    <row r="9" ht="24" customHeight="1" spans="1:4">
      <c r="A9" s="61"/>
      <c r="B9" s="62"/>
      <c r="C9" s="63" t="s">
        <v>1213</v>
      </c>
      <c r="D9" s="62"/>
    </row>
    <row r="10" ht="24" customHeight="1" spans="1:4">
      <c r="A10" s="60" t="s">
        <v>717</v>
      </c>
      <c r="B10" s="62">
        <v>2959</v>
      </c>
      <c r="C10" s="60" t="s">
        <v>718</v>
      </c>
      <c r="D10" s="62">
        <v>2959</v>
      </c>
    </row>
    <row r="11" spans="1:1">
      <c r="A11" s="66" t="s">
        <v>739</v>
      </c>
    </row>
  </sheetData>
  <mergeCells count="2">
    <mergeCell ref="A2:D2"/>
    <mergeCell ref="A3:D3"/>
  </mergeCells>
  <printOptions horizontalCentered="1"/>
  <pageMargins left="0" right="0" top="0.865972222222222" bottom="0.984027777777778" header="0.354166666666667" footer="0.432638888888889"/>
  <pageSetup paperSize="9" firstPageNumber="34" orientation="portrait" useFirstPageNumber="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C26" sqref="C26"/>
    </sheetView>
  </sheetViews>
  <sheetFormatPr defaultColWidth="9" defaultRowHeight="14.25" outlineLevelRow="5" outlineLevelCol="2"/>
  <cols>
    <col min="1" max="3" width="28.875" style="43" customWidth="1"/>
    <col min="4" max="32" width="9" style="44"/>
    <col min="33" max="256" width="0.625" style="44"/>
    <col min="257" max="258" width="41.375" style="44" customWidth="1"/>
    <col min="259" max="259" width="39.25" style="44" customWidth="1"/>
    <col min="260" max="288" width="9" style="44"/>
    <col min="289" max="512" width="0.625" style="44"/>
    <col min="513" max="514" width="41.375" style="44" customWidth="1"/>
    <col min="515" max="515" width="39.25" style="44" customWidth="1"/>
    <col min="516" max="544" width="9" style="44"/>
    <col min="545" max="768" width="0.625" style="44"/>
    <col min="769" max="770" width="41.375" style="44" customWidth="1"/>
    <col min="771" max="771" width="39.25" style="44" customWidth="1"/>
    <col min="772" max="800" width="9" style="44"/>
    <col min="801" max="1024" width="0.625" style="44"/>
    <col min="1025" max="1026" width="41.375" style="44" customWidth="1"/>
    <col min="1027" max="1027" width="39.25" style="44" customWidth="1"/>
    <col min="1028" max="1056" width="9" style="44"/>
    <col min="1057" max="1280" width="0.625" style="44"/>
    <col min="1281" max="1282" width="41.375" style="44" customWidth="1"/>
    <col min="1283" max="1283" width="39.25" style="44" customWidth="1"/>
    <col min="1284" max="1312" width="9" style="44"/>
    <col min="1313" max="1536" width="0.625" style="44"/>
    <col min="1537" max="1538" width="41.375" style="44" customWidth="1"/>
    <col min="1539" max="1539" width="39.25" style="44" customWidth="1"/>
    <col min="1540" max="1568" width="9" style="44"/>
    <col min="1569" max="1792" width="0.625" style="44"/>
    <col min="1793" max="1794" width="41.375" style="44" customWidth="1"/>
    <col min="1795" max="1795" width="39.25" style="44" customWidth="1"/>
    <col min="1796" max="1824" width="9" style="44"/>
    <col min="1825" max="2048" width="0.625" style="44"/>
    <col min="2049" max="2050" width="41.375" style="44" customWidth="1"/>
    <col min="2051" max="2051" width="39.25" style="44" customWidth="1"/>
    <col min="2052" max="2080" width="9" style="44"/>
    <col min="2081" max="2304" width="0.625" style="44"/>
    <col min="2305" max="2306" width="41.375" style="44" customWidth="1"/>
    <col min="2307" max="2307" width="39.25" style="44" customWidth="1"/>
    <col min="2308" max="2336" width="9" style="44"/>
    <col min="2337" max="2560" width="0.625" style="44"/>
    <col min="2561" max="2562" width="41.375" style="44" customWidth="1"/>
    <col min="2563" max="2563" width="39.25" style="44" customWidth="1"/>
    <col min="2564" max="2592" width="9" style="44"/>
    <col min="2593" max="2816" width="0.625" style="44"/>
    <col min="2817" max="2818" width="41.375" style="44" customWidth="1"/>
    <col min="2819" max="2819" width="39.25" style="44" customWidth="1"/>
    <col min="2820" max="2848" width="9" style="44"/>
    <col min="2849" max="3072" width="0.625" style="44"/>
    <col min="3073" max="3074" width="41.375" style="44" customWidth="1"/>
    <col min="3075" max="3075" width="39.25" style="44" customWidth="1"/>
    <col min="3076" max="3104" width="9" style="44"/>
    <col min="3105" max="3328" width="0.625" style="44"/>
    <col min="3329" max="3330" width="41.375" style="44" customWidth="1"/>
    <col min="3331" max="3331" width="39.25" style="44" customWidth="1"/>
    <col min="3332" max="3360" width="9" style="44"/>
    <col min="3361" max="3584" width="0.625" style="44"/>
    <col min="3585" max="3586" width="41.375" style="44" customWidth="1"/>
    <col min="3587" max="3587" width="39.25" style="44" customWidth="1"/>
    <col min="3588" max="3616" width="9" style="44"/>
    <col min="3617" max="3840" width="0.625" style="44"/>
    <col min="3841" max="3842" width="41.375" style="44" customWidth="1"/>
    <col min="3843" max="3843" width="39.25" style="44" customWidth="1"/>
    <col min="3844" max="3872" width="9" style="44"/>
    <col min="3873" max="4096" width="0.625" style="44"/>
    <col min="4097" max="4098" width="41.375" style="44" customWidth="1"/>
    <col min="4099" max="4099" width="39.25" style="44" customWidth="1"/>
    <col min="4100" max="4128" width="9" style="44"/>
    <col min="4129" max="4352" width="0.625" style="44"/>
    <col min="4353" max="4354" width="41.375" style="44" customWidth="1"/>
    <col min="4355" max="4355" width="39.25" style="44" customWidth="1"/>
    <col min="4356" max="4384" width="9" style="44"/>
    <col min="4385" max="4608" width="0.625" style="44"/>
    <col min="4609" max="4610" width="41.375" style="44" customWidth="1"/>
    <col min="4611" max="4611" width="39.25" style="44" customWidth="1"/>
    <col min="4612" max="4640" width="9" style="44"/>
    <col min="4641" max="4864" width="0.625" style="44"/>
    <col min="4865" max="4866" width="41.375" style="44" customWidth="1"/>
    <col min="4867" max="4867" width="39.25" style="44" customWidth="1"/>
    <col min="4868" max="4896" width="9" style="44"/>
    <col min="4897" max="5120" width="0.625" style="44"/>
    <col min="5121" max="5122" width="41.375" style="44" customWidth="1"/>
    <col min="5123" max="5123" width="39.25" style="44" customWidth="1"/>
    <col min="5124" max="5152" width="9" style="44"/>
    <col min="5153" max="5376" width="0.625" style="44"/>
    <col min="5377" max="5378" width="41.375" style="44" customWidth="1"/>
    <col min="5379" max="5379" width="39.25" style="44" customWidth="1"/>
    <col min="5380" max="5408" width="9" style="44"/>
    <col min="5409" max="5632" width="0.625" style="44"/>
    <col min="5633" max="5634" width="41.375" style="44" customWidth="1"/>
    <col min="5635" max="5635" width="39.25" style="44" customWidth="1"/>
    <col min="5636" max="5664" width="9" style="44"/>
    <col min="5665" max="5888" width="0.625" style="44"/>
    <col min="5889" max="5890" width="41.375" style="44" customWidth="1"/>
    <col min="5891" max="5891" width="39.25" style="44" customWidth="1"/>
    <col min="5892" max="5920" width="9" style="44"/>
    <col min="5921" max="6144" width="0.625" style="44"/>
    <col min="6145" max="6146" width="41.375" style="44" customWidth="1"/>
    <col min="6147" max="6147" width="39.25" style="44" customWidth="1"/>
    <col min="6148" max="6176" width="9" style="44"/>
    <col min="6177" max="6400" width="0.625" style="44"/>
    <col min="6401" max="6402" width="41.375" style="44" customWidth="1"/>
    <col min="6403" max="6403" width="39.25" style="44" customWidth="1"/>
    <col min="6404" max="6432" width="9" style="44"/>
    <col min="6433" max="6656" width="0.625" style="44"/>
    <col min="6657" max="6658" width="41.375" style="44" customWidth="1"/>
    <col min="6659" max="6659" width="39.25" style="44" customWidth="1"/>
    <col min="6660" max="6688" width="9" style="44"/>
    <col min="6689" max="6912" width="0.625" style="44"/>
    <col min="6913" max="6914" width="41.375" style="44" customWidth="1"/>
    <col min="6915" max="6915" width="39.25" style="44" customWidth="1"/>
    <col min="6916" max="6944" width="9" style="44"/>
    <col min="6945" max="7168" width="0.625" style="44"/>
    <col min="7169" max="7170" width="41.375" style="44" customWidth="1"/>
    <col min="7171" max="7171" width="39.25" style="44" customWidth="1"/>
    <col min="7172" max="7200" width="9" style="44"/>
    <col min="7201" max="7424" width="0.625" style="44"/>
    <col min="7425" max="7426" width="41.375" style="44" customWidth="1"/>
    <col min="7427" max="7427" width="39.25" style="44" customWidth="1"/>
    <col min="7428" max="7456" width="9" style="44"/>
    <col min="7457" max="7680" width="0.625" style="44"/>
    <col min="7681" max="7682" width="41.375" style="44" customWidth="1"/>
    <col min="7683" max="7683" width="39.25" style="44" customWidth="1"/>
    <col min="7684" max="7712" width="9" style="44"/>
    <col min="7713" max="7936" width="0.625" style="44"/>
    <col min="7937" max="7938" width="41.375" style="44" customWidth="1"/>
    <col min="7939" max="7939" width="39.25" style="44" customWidth="1"/>
    <col min="7940" max="7968" width="9" style="44"/>
    <col min="7969" max="8192" width="0.625" style="44"/>
    <col min="8193" max="8194" width="41.375" style="44" customWidth="1"/>
    <col min="8195" max="8195" width="39.25" style="44" customWidth="1"/>
    <col min="8196" max="8224" width="9" style="44"/>
    <col min="8225" max="8448" width="0.625" style="44"/>
    <col min="8449" max="8450" width="41.375" style="44" customWidth="1"/>
    <col min="8451" max="8451" width="39.25" style="44" customWidth="1"/>
    <col min="8452" max="8480" width="9" style="44"/>
    <col min="8481" max="8704" width="0.625" style="44"/>
    <col min="8705" max="8706" width="41.375" style="44" customWidth="1"/>
    <col min="8707" max="8707" width="39.25" style="44" customWidth="1"/>
    <col min="8708" max="8736" width="9" style="44"/>
    <col min="8737" max="8960" width="0.625" style="44"/>
    <col min="8961" max="8962" width="41.375" style="44" customWidth="1"/>
    <col min="8963" max="8963" width="39.25" style="44" customWidth="1"/>
    <col min="8964" max="8992" width="9" style="44"/>
    <col min="8993" max="9216" width="0.625" style="44"/>
    <col min="9217" max="9218" width="41.375" style="44" customWidth="1"/>
    <col min="9219" max="9219" width="39.25" style="44" customWidth="1"/>
    <col min="9220" max="9248" width="9" style="44"/>
    <col min="9249" max="9472" width="0.625" style="44"/>
    <col min="9473" max="9474" width="41.375" style="44" customWidth="1"/>
    <col min="9475" max="9475" width="39.25" style="44" customWidth="1"/>
    <col min="9476" max="9504" width="9" style="44"/>
    <col min="9505" max="9728" width="0.625" style="44"/>
    <col min="9729" max="9730" width="41.375" style="44" customWidth="1"/>
    <col min="9731" max="9731" width="39.25" style="44" customWidth="1"/>
    <col min="9732" max="9760" width="9" style="44"/>
    <col min="9761" max="9984" width="0.625" style="44"/>
    <col min="9985" max="9986" width="41.375" style="44" customWidth="1"/>
    <col min="9987" max="9987" width="39.25" style="44" customWidth="1"/>
    <col min="9988" max="10016" width="9" style="44"/>
    <col min="10017" max="10240" width="0.625" style="44"/>
    <col min="10241" max="10242" width="41.375" style="44" customWidth="1"/>
    <col min="10243" max="10243" width="39.25" style="44" customWidth="1"/>
    <col min="10244" max="10272" width="9" style="44"/>
    <col min="10273" max="10496" width="0.625" style="44"/>
    <col min="10497" max="10498" width="41.375" style="44" customWidth="1"/>
    <col min="10499" max="10499" width="39.25" style="44" customWidth="1"/>
    <col min="10500" max="10528" width="9" style="44"/>
    <col min="10529" max="10752" width="0.625" style="44"/>
    <col min="10753" max="10754" width="41.375" style="44" customWidth="1"/>
    <col min="10755" max="10755" width="39.25" style="44" customWidth="1"/>
    <col min="10756" max="10784" width="9" style="44"/>
    <col min="10785" max="11008" width="0.625" style="44"/>
    <col min="11009" max="11010" width="41.375" style="44" customWidth="1"/>
    <col min="11011" max="11011" width="39.25" style="44" customWidth="1"/>
    <col min="11012" max="11040" width="9" style="44"/>
    <col min="11041" max="11264" width="0.625" style="44"/>
    <col min="11265" max="11266" width="41.375" style="44" customWidth="1"/>
    <col min="11267" max="11267" width="39.25" style="44" customWidth="1"/>
    <col min="11268" max="11296" width="9" style="44"/>
    <col min="11297" max="11520" width="0.625" style="44"/>
    <col min="11521" max="11522" width="41.375" style="44" customWidth="1"/>
    <col min="11523" max="11523" width="39.25" style="44" customWidth="1"/>
    <col min="11524" max="11552" width="9" style="44"/>
    <col min="11553" max="11776" width="0.625" style="44"/>
    <col min="11777" max="11778" width="41.375" style="44" customWidth="1"/>
    <col min="11779" max="11779" width="39.25" style="44" customWidth="1"/>
    <col min="11780" max="11808" width="9" style="44"/>
    <col min="11809" max="12032" width="0.625" style="44"/>
    <col min="12033" max="12034" width="41.375" style="44" customWidth="1"/>
    <col min="12035" max="12035" width="39.25" style="44" customWidth="1"/>
    <col min="12036" max="12064" width="9" style="44"/>
    <col min="12065" max="12288" width="0.625" style="44"/>
    <col min="12289" max="12290" width="41.375" style="44" customWidth="1"/>
    <col min="12291" max="12291" width="39.25" style="44" customWidth="1"/>
    <col min="12292" max="12320" width="9" style="44"/>
    <col min="12321" max="12544" width="0.625" style="44"/>
    <col min="12545" max="12546" width="41.375" style="44" customWidth="1"/>
    <col min="12547" max="12547" width="39.25" style="44" customWidth="1"/>
    <col min="12548" max="12576" width="9" style="44"/>
    <col min="12577" max="12800" width="0.625" style="44"/>
    <col min="12801" max="12802" width="41.375" style="44" customWidth="1"/>
    <col min="12803" max="12803" width="39.25" style="44" customWidth="1"/>
    <col min="12804" max="12832" width="9" style="44"/>
    <col min="12833" max="13056" width="0.625" style="44"/>
    <col min="13057" max="13058" width="41.375" style="44" customWidth="1"/>
    <col min="13059" max="13059" width="39.25" style="44" customWidth="1"/>
    <col min="13060" max="13088" width="9" style="44"/>
    <col min="13089" max="13312" width="0.625" style="44"/>
    <col min="13313" max="13314" width="41.375" style="44" customWidth="1"/>
    <col min="13315" max="13315" width="39.25" style="44" customWidth="1"/>
    <col min="13316" max="13344" width="9" style="44"/>
    <col min="13345" max="13568" width="0.625" style="44"/>
    <col min="13569" max="13570" width="41.375" style="44" customWidth="1"/>
    <col min="13571" max="13571" width="39.25" style="44" customWidth="1"/>
    <col min="13572" max="13600" width="9" style="44"/>
    <col min="13601" max="13824" width="0.625" style="44"/>
    <col min="13825" max="13826" width="41.375" style="44" customWidth="1"/>
    <col min="13827" max="13827" width="39.25" style="44" customWidth="1"/>
    <col min="13828" max="13856" width="9" style="44"/>
    <col min="13857" max="14080" width="0.625" style="44"/>
    <col min="14081" max="14082" width="41.375" style="44" customWidth="1"/>
    <col min="14083" max="14083" width="39.25" style="44" customWidth="1"/>
    <col min="14084" max="14112" width="9" style="44"/>
    <col min="14113" max="14336" width="0.625" style="44"/>
    <col min="14337" max="14338" width="41.375" style="44" customWidth="1"/>
    <col min="14339" max="14339" width="39.25" style="44" customWidth="1"/>
    <col min="14340" max="14368" width="9" style="44"/>
    <col min="14369" max="14592" width="0.625" style="44"/>
    <col min="14593" max="14594" width="41.375" style="44" customWidth="1"/>
    <col min="14595" max="14595" width="39.25" style="44" customWidth="1"/>
    <col min="14596" max="14624" width="9" style="44"/>
    <col min="14625" max="14848" width="0.625" style="44"/>
    <col min="14849" max="14850" width="41.375" style="44" customWidth="1"/>
    <col min="14851" max="14851" width="39.25" style="44" customWidth="1"/>
    <col min="14852" max="14880" width="9" style="44"/>
    <col min="14881" max="15104" width="0.625" style="44"/>
    <col min="15105" max="15106" width="41.375" style="44" customWidth="1"/>
    <col min="15107" max="15107" width="39.25" style="44" customWidth="1"/>
    <col min="15108" max="15136" width="9" style="44"/>
    <col min="15137" max="15360" width="0.625" style="44"/>
    <col min="15361" max="15362" width="41.375" style="44" customWidth="1"/>
    <col min="15363" max="15363" width="39.25" style="44" customWidth="1"/>
    <col min="15364" max="15392" width="9" style="44"/>
    <col min="15393" max="15616" width="0.625" style="44"/>
    <col min="15617" max="15618" width="41.375" style="44" customWidth="1"/>
    <col min="15619" max="15619" width="39.25" style="44" customWidth="1"/>
    <col min="15620" max="15648" width="9" style="44"/>
    <col min="15649" max="15872" width="0.625" style="44"/>
    <col min="15873" max="15874" width="41.375" style="44" customWidth="1"/>
    <col min="15875" max="15875" width="39.25" style="44" customWidth="1"/>
    <col min="15876" max="15904" width="9" style="44"/>
    <col min="15905" max="16128" width="0.625" style="44"/>
    <col min="16129" max="16130" width="41.375" style="44" customWidth="1"/>
    <col min="16131" max="16131" width="39.25" style="44" customWidth="1"/>
    <col min="16132" max="16160" width="9" style="44"/>
    <col min="16161" max="16384" width="0.625" style="44"/>
  </cols>
  <sheetData>
    <row r="1" ht="30" customHeight="1" spans="1:2">
      <c r="A1" s="45" t="s">
        <v>35</v>
      </c>
      <c r="B1" s="45"/>
    </row>
    <row r="2" ht="36" customHeight="1" spans="1:3">
      <c r="A2" s="46" t="s">
        <v>36</v>
      </c>
      <c r="B2" s="46"/>
      <c r="C2" s="47"/>
    </row>
    <row r="3" spans="1:3">
      <c r="A3" s="48" t="s">
        <v>51</v>
      </c>
      <c r="B3" s="48"/>
      <c r="C3" s="48"/>
    </row>
    <row r="4" ht="30.75" customHeight="1" spans="1:3">
      <c r="A4" s="49" t="s">
        <v>677</v>
      </c>
      <c r="B4" s="49" t="s">
        <v>740</v>
      </c>
      <c r="C4" s="49" t="s">
        <v>73</v>
      </c>
    </row>
    <row r="5" ht="30.75" customHeight="1" spans="1:3">
      <c r="A5" s="50"/>
      <c r="B5" s="50"/>
      <c r="C5" s="51">
        <v>0</v>
      </c>
    </row>
    <row r="6" ht="35.1" customHeight="1" spans="1:3">
      <c r="A6" s="52" t="s">
        <v>739</v>
      </c>
      <c r="B6" s="52"/>
      <c r="C6" s="52"/>
    </row>
  </sheetData>
  <mergeCells count="3">
    <mergeCell ref="A2:C2"/>
    <mergeCell ref="A3:C3"/>
    <mergeCell ref="A6:C6"/>
  </mergeCells>
  <pageMargins left="0.66875" right="0.314583333333333"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F18" sqref="F18"/>
    </sheetView>
  </sheetViews>
  <sheetFormatPr defaultColWidth="9" defaultRowHeight="14.25" outlineLevelCol="2"/>
  <cols>
    <col min="1" max="1" width="33.5" style="30" customWidth="1"/>
    <col min="2" max="2" width="21" style="30" customWidth="1"/>
    <col min="3" max="3" width="20.125" style="30" customWidth="1"/>
    <col min="4" max="16384" width="9" style="30"/>
  </cols>
  <sheetData>
    <row r="1" ht="36.75" customHeight="1" spans="1:1">
      <c r="A1" s="31" t="s">
        <v>1</v>
      </c>
    </row>
    <row r="2" ht="38.25" customHeight="1" spans="1:3">
      <c r="A2" s="32" t="s">
        <v>2</v>
      </c>
      <c r="B2" s="32"/>
      <c r="C2" s="32"/>
    </row>
    <row r="3" ht="23.25" customHeight="1" spans="1:3">
      <c r="A3" s="138" t="s">
        <v>51</v>
      </c>
      <c r="B3" s="138"/>
      <c r="C3" s="138"/>
    </row>
    <row r="4" ht="45.75" customHeight="1" spans="1:3">
      <c r="A4" s="139" t="s">
        <v>52</v>
      </c>
      <c r="B4" s="171" t="s">
        <v>53</v>
      </c>
      <c r="C4" s="139" t="s">
        <v>54</v>
      </c>
    </row>
    <row r="5" ht="30" customHeight="1" spans="1:3">
      <c r="A5" s="172" t="s">
        <v>55</v>
      </c>
      <c r="B5" s="173">
        <v>467100</v>
      </c>
      <c r="C5" s="39"/>
    </row>
    <row r="6" ht="30" customHeight="1" spans="1:3">
      <c r="A6" s="172" t="s">
        <v>56</v>
      </c>
      <c r="B6" s="173">
        <v>251000</v>
      </c>
      <c r="C6" s="39"/>
    </row>
    <row r="7" ht="30" customHeight="1" spans="1:3">
      <c r="A7" s="172" t="s">
        <v>57</v>
      </c>
      <c r="B7" s="173">
        <v>82500</v>
      </c>
      <c r="C7" s="39"/>
    </row>
    <row r="8" ht="30" customHeight="1" spans="1:3">
      <c r="A8" s="172" t="s">
        <v>58</v>
      </c>
      <c r="B8" s="173">
        <v>24700</v>
      </c>
      <c r="C8" s="39"/>
    </row>
    <row r="9" ht="30" customHeight="1" spans="1:3">
      <c r="A9" s="172" t="s">
        <v>59</v>
      </c>
      <c r="B9" s="173">
        <v>34400</v>
      </c>
      <c r="C9" s="39"/>
    </row>
    <row r="10" ht="30" customHeight="1" spans="1:3">
      <c r="A10" s="172" t="s">
        <v>60</v>
      </c>
      <c r="B10" s="173">
        <v>15400</v>
      </c>
      <c r="C10" s="39"/>
    </row>
    <row r="11" ht="30" customHeight="1" spans="1:3">
      <c r="A11" s="172" t="s">
        <v>61</v>
      </c>
      <c r="B11" s="173">
        <v>58100</v>
      </c>
      <c r="C11" s="39"/>
    </row>
    <row r="12" ht="30" customHeight="1" spans="1:3">
      <c r="A12" s="172" t="s">
        <v>62</v>
      </c>
      <c r="B12" s="173">
        <v>1000</v>
      </c>
      <c r="C12" s="39"/>
    </row>
    <row r="13" ht="30" customHeight="1" spans="1:3">
      <c r="A13" s="172" t="s">
        <v>63</v>
      </c>
      <c r="B13" s="173">
        <v>307900</v>
      </c>
      <c r="C13" s="39"/>
    </row>
    <row r="14" ht="30" customHeight="1" spans="1:3">
      <c r="A14" s="172" t="s">
        <v>64</v>
      </c>
      <c r="B14" s="173">
        <v>3000</v>
      </c>
      <c r="C14" s="125"/>
    </row>
    <row r="15" ht="30" customHeight="1" spans="1:3">
      <c r="A15" s="172" t="s">
        <v>65</v>
      </c>
      <c r="B15" s="173">
        <v>7600</v>
      </c>
      <c r="C15" s="125"/>
    </row>
    <row r="16" ht="30" customHeight="1" spans="1:3">
      <c r="A16" s="172" t="s">
        <v>66</v>
      </c>
      <c r="B16" s="173">
        <v>5000</v>
      </c>
      <c r="C16" s="125"/>
    </row>
    <row r="17" ht="30" customHeight="1" spans="1:3">
      <c r="A17" s="172" t="s">
        <v>67</v>
      </c>
      <c r="B17" s="173">
        <v>227000</v>
      </c>
      <c r="C17" s="125"/>
    </row>
    <row r="18" ht="30" customHeight="1" spans="1:3">
      <c r="A18" s="172" t="s">
        <v>68</v>
      </c>
      <c r="B18" s="173">
        <v>300</v>
      </c>
      <c r="C18" s="125"/>
    </row>
    <row r="19" ht="30" customHeight="1" spans="1:3">
      <c r="A19" s="172" t="s">
        <v>69</v>
      </c>
      <c r="B19" s="173">
        <v>65000</v>
      </c>
      <c r="C19" s="125"/>
    </row>
    <row r="20" ht="30" customHeight="1" spans="1:3">
      <c r="A20" s="174" t="s">
        <v>70</v>
      </c>
      <c r="B20" s="173">
        <v>775000</v>
      </c>
      <c r="C20" s="39"/>
    </row>
  </sheetData>
  <mergeCells count="2">
    <mergeCell ref="A2:C2"/>
    <mergeCell ref="A3:C3"/>
  </mergeCells>
  <printOptions horizontalCentered="1"/>
  <pageMargins left="0.15748031496063" right="0.15748031496063" top="0.984251968503937" bottom="0.984251968503937" header="0.511811023622047" footer="0.511811023622047"/>
  <pageSetup paperSize="9" firstPageNumber="17" orientation="portrait" useFirstPageNumber="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B6" sqref="B6"/>
    </sheetView>
  </sheetViews>
  <sheetFormatPr defaultColWidth="9" defaultRowHeight="14.25" outlineLevelCol="4"/>
  <cols>
    <col min="1" max="1" width="13.125" style="30" customWidth="1"/>
    <col min="2" max="2" width="22.375" style="30" customWidth="1"/>
    <col min="3" max="3" width="13" style="30" customWidth="1"/>
    <col min="4" max="4" width="12.125" style="30" customWidth="1"/>
    <col min="5" max="5" width="12.25" style="30" customWidth="1"/>
    <col min="6" max="16384" width="9" style="30"/>
  </cols>
  <sheetData>
    <row r="1" ht="30" customHeight="1" spans="1:1">
      <c r="A1" s="31" t="s">
        <v>37</v>
      </c>
    </row>
    <row r="2" ht="30" customHeight="1" spans="1:5">
      <c r="A2" s="32" t="s">
        <v>38</v>
      </c>
      <c r="B2" s="32"/>
      <c r="C2" s="32"/>
      <c r="D2" s="32"/>
      <c r="E2" s="32"/>
    </row>
    <row r="3" ht="30" customHeight="1" spans="1:5">
      <c r="A3" s="33" t="s">
        <v>51</v>
      </c>
      <c r="B3" s="33"/>
      <c r="C3" s="33"/>
      <c r="D3" s="33"/>
      <c r="E3" s="33"/>
    </row>
    <row r="4" ht="30" customHeight="1" spans="1:5">
      <c r="A4" s="34" t="s">
        <v>1214</v>
      </c>
      <c r="B4" s="35"/>
      <c r="C4" s="36" t="s">
        <v>1215</v>
      </c>
      <c r="D4" s="36" t="s">
        <v>1216</v>
      </c>
      <c r="E4" s="36" t="s">
        <v>1217</v>
      </c>
    </row>
    <row r="5" ht="30" customHeight="1" spans="1:5">
      <c r="A5" s="37" t="s">
        <v>675</v>
      </c>
      <c r="B5" s="38"/>
      <c r="C5" s="39">
        <f>SUM(C6:C10)</f>
        <v>7961</v>
      </c>
      <c r="D5" s="39">
        <f>SUM(D6:D10)</f>
        <v>30276</v>
      </c>
      <c r="E5" s="39">
        <f>SUM(E6:E10)</f>
        <v>38237</v>
      </c>
    </row>
    <row r="6" ht="30" customHeight="1" spans="1:5">
      <c r="A6" s="40" t="s">
        <v>1218</v>
      </c>
      <c r="B6" s="41" t="s">
        <v>1219</v>
      </c>
      <c r="C6" s="39">
        <v>1899</v>
      </c>
      <c r="D6" s="39">
        <v>21347</v>
      </c>
      <c r="E6" s="39">
        <f t="shared" ref="E6:E10" si="0">SUM(C6:D6)</f>
        <v>23246</v>
      </c>
    </row>
    <row r="7" ht="30" customHeight="1" spans="1:5">
      <c r="A7" s="41"/>
      <c r="B7" s="41" t="s">
        <v>1220</v>
      </c>
      <c r="C7" s="39">
        <v>5989</v>
      </c>
      <c r="D7" s="39">
        <v>8368</v>
      </c>
      <c r="E7" s="39">
        <f t="shared" si="0"/>
        <v>14357</v>
      </c>
    </row>
    <row r="8" ht="30" customHeight="1" spans="1:5">
      <c r="A8" s="41"/>
      <c r="B8" s="41" t="s">
        <v>1221</v>
      </c>
      <c r="C8" s="39">
        <v>49</v>
      </c>
      <c r="D8" s="39">
        <v>60</v>
      </c>
      <c r="E8" s="39">
        <f t="shared" si="0"/>
        <v>109</v>
      </c>
    </row>
    <row r="9" ht="30" customHeight="1" spans="1:5">
      <c r="A9" s="41"/>
      <c r="B9" s="41" t="s">
        <v>1222</v>
      </c>
      <c r="C9" s="39">
        <v>23</v>
      </c>
      <c r="D9" s="39">
        <v>500</v>
      </c>
      <c r="E9" s="39">
        <f t="shared" si="0"/>
        <v>523</v>
      </c>
    </row>
    <row r="10" ht="30" customHeight="1" spans="1:5">
      <c r="A10" s="41"/>
      <c r="B10" s="41" t="s">
        <v>1223</v>
      </c>
      <c r="C10" s="39">
        <v>1</v>
      </c>
      <c r="D10" s="39">
        <v>1</v>
      </c>
      <c r="E10" s="39">
        <f t="shared" si="0"/>
        <v>2</v>
      </c>
    </row>
    <row r="11" spans="1:5">
      <c r="A11" s="42"/>
      <c r="B11" s="42"/>
      <c r="C11" s="42"/>
      <c r="D11" s="42"/>
      <c r="E11" s="42"/>
    </row>
  </sheetData>
  <mergeCells count="5">
    <mergeCell ref="A2:E2"/>
    <mergeCell ref="A3:E3"/>
    <mergeCell ref="A4:B4"/>
    <mergeCell ref="A5:B5"/>
    <mergeCell ref="A11:E11"/>
  </mergeCells>
  <printOptions horizontalCentered="1"/>
  <pageMargins left="0.15748031496063" right="0.15748031496063" top="0.984251968503937" bottom="0.984251968503937" header="0.511811023622047" footer="0.511811023622047"/>
  <pageSetup paperSize="9" firstPageNumber="32" orientation="portrait" useFirstPageNumber="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G9" sqref="G9"/>
    </sheetView>
  </sheetViews>
  <sheetFormatPr defaultColWidth="9" defaultRowHeight="14.25" outlineLevelCol="4"/>
  <cols>
    <col min="1" max="1" width="13.125" style="30" customWidth="1"/>
    <col min="2" max="2" width="22.375" style="30" customWidth="1"/>
    <col min="3" max="3" width="13" style="30" customWidth="1"/>
    <col min="4" max="4" width="12.125" style="30" customWidth="1"/>
    <col min="5" max="5" width="12.25" style="30" customWidth="1"/>
    <col min="6" max="16384" width="9" style="30"/>
  </cols>
  <sheetData>
    <row r="1" ht="30" customHeight="1" spans="1:1">
      <c r="A1" s="31" t="s">
        <v>39</v>
      </c>
    </row>
    <row r="2" ht="30" customHeight="1" spans="1:5">
      <c r="A2" s="32" t="s">
        <v>40</v>
      </c>
      <c r="B2" s="32"/>
      <c r="C2" s="32"/>
      <c r="D2" s="32"/>
      <c r="E2" s="32"/>
    </row>
    <row r="3" ht="30" customHeight="1" spans="1:5">
      <c r="A3" s="33" t="s">
        <v>51</v>
      </c>
      <c r="B3" s="33"/>
      <c r="C3" s="33"/>
      <c r="D3" s="33"/>
      <c r="E3" s="33"/>
    </row>
    <row r="4" ht="30" customHeight="1" spans="1:5">
      <c r="A4" s="34" t="s">
        <v>1214</v>
      </c>
      <c r="B4" s="35"/>
      <c r="C4" s="36" t="s">
        <v>1215</v>
      </c>
      <c r="D4" s="36" t="s">
        <v>1216</v>
      </c>
      <c r="E4" s="36" t="s">
        <v>1217</v>
      </c>
    </row>
    <row r="5" ht="30" customHeight="1" spans="1:5">
      <c r="A5" s="37" t="s">
        <v>676</v>
      </c>
      <c r="B5" s="38"/>
      <c r="C5" s="39">
        <f>SUM(C6:C8)</f>
        <v>6353</v>
      </c>
      <c r="D5" s="39">
        <f>SUM(D6:D8)</f>
        <v>29780</v>
      </c>
      <c r="E5" s="39">
        <f>SUM(E6:E8)</f>
        <v>36133</v>
      </c>
    </row>
    <row r="6" ht="30" customHeight="1" spans="1:5">
      <c r="A6" s="40" t="s">
        <v>1218</v>
      </c>
      <c r="B6" s="41" t="s">
        <v>1224</v>
      </c>
      <c r="C6" s="39">
        <v>6330</v>
      </c>
      <c r="D6" s="39">
        <v>29242</v>
      </c>
      <c r="E6" s="39">
        <f t="shared" ref="E6:E8" si="0">SUM(C6:D6)</f>
        <v>35572</v>
      </c>
    </row>
    <row r="7" ht="30" customHeight="1" spans="1:5">
      <c r="A7" s="41"/>
      <c r="B7" s="41" t="s">
        <v>1225</v>
      </c>
      <c r="C7" s="39">
        <v>21</v>
      </c>
      <c r="D7" s="39">
        <v>18</v>
      </c>
      <c r="E7" s="39">
        <f t="shared" si="0"/>
        <v>39</v>
      </c>
    </row>
    <row r="8" ht="30" customHeight="1" spans="1:5">
      <c r="A8" s="41"/>
      <c r="B8" s="41" t="s">
        <v>1226</v>
      </c>
      <c r="C8" s="39">
        <v>2</v>
      </c>
      <c r="D8" s="39">
        <v>520</v>
      </c>
      <c r="E8" s="39">
        <f t="shared" si="0"/>
        <v>522</v>
      </c>
    </row>
    <row r="9" ht="30" customHeight="1" spans="1:5">
      <c r="A9" s="37" t="s">
        <v>1227</v>
      </c>
      <c r="B9" s="38"/>
      <c r="C9" s="39">
        <v>1608</v>
      </c>
      <c r="D9" s="39">
        <v>496</v>
      </c>
      <c r="E9" s="39">
        <v>2104</v>
      </c>
    </row>
    <row r="10" ht="30" customHeight="1" spans="1:5">
      <c r="A10" s="37" t="s">
        <v>1228</v>
      </c>
      <c r="B10" s="38"/>
      <c r="C10" s="39">
        <v>14724</v>
      </c>
      <c r="D10" s="39">
        <v>3330</v>
      </c>
      <c r="E10" s="39">
        <v>18054</v>
      </c>
    </row>
    <row r="11" spans="1:5">
      <c r="A11" s="42"/>
      <c r="B11" s="42"/>
      <c r="C11" s="42"/>
      <c r="D11" s="42"/>
      <c r="E11" s="42"/>
    </row>
  </sheetData>
  <mergeCells count="7">
    <mergeCell ref="A2:E2"/>
    <mergeCell ref="A3:E3"/>
    <mergeCell ref="A4:B4"/>
    <mergeCell ref="A5:B5"/>
    <mergeCell ref="A9:B9"/>
    <mergeCell ref="A10:B10"/>
    <mergeCell ref="A11:E11"/>
  </mergeCells>
  <printOptions horizontalCentered="1"/>
  <pageMargins left="0.15748031496063" right="0.15748031496063" top="0.984251968503937" bottom="0.984251968503937" header="0.511811023622047" footer="0.511811023622047"/>
  <pageSetup paperSize="9" firstPageNumber="32" orientation="portrait" useFirstPageNumber="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A15" sqref="A15"/>
    </sheetView>
  </sheetViews>
  <sheetFormatPr defaultColWidth="9" defaultRowHeight="14.25" outlineLevelRow="5" outlineLevelCol="2"/>
  <cols>
    <col min="1" max="3" width="27.75" style="1" customWidth="1"/>
    <col min="4" max="16384" width="9" style="1"/>
  </cols>
  <sheetData>
    <row r="1" s="23" customFormat="1" ht="29" customHeight="1" spans="1:3">
      <c r="A1" s="14" t="s">
        <v>41</v>
      </c>
      <c r="B1" s="24"/>
      <c r="C1" s="24"/>
    </row>
    <row r="2" ht="34" customHeight="1" spans="1:3">
      <c r="A2" s="25" t="s">
        <v>42</v>
      </c>
      <c r="B2" s="25"/>
      <c r="C2" s="25"/>
    </row>
    <row r="3" spans="1:3">
      <c r="A3" s="26"/>
      <c r="B3" s="27" t="s">
        <v>51</v>
      </c>
      <c r="C3" s="27"/>
    </row>
    <row r="4" ht="45" customHeight="1" spans="1:3">
      <c r="A4" s="28" t="s">
        <v>677</v>
      </c>
      <c r="B4" s="18" t="s">
        <v>1229</v>
      </c>
      <c r="C4" s="18" t="s">
        <v>1230</v>
      </c>
    </row>
    <row r="5" ht="45" customHeight="1" spans="1:3">
      <c r="A5" s="28" t="s">
        <v>626</v>
      </c>
      <c r="B5" s="29">
        <v>373596</v>
      </c>
      <c r="C5" s="29">
        <v>373586</v>
      </c>
    </row>
    <row r="6" spans="1:3">
      <c r="A6" s="20" t="s">
        <v>1231</v>
      </c>
      <c r="B6" s="21"/>
      <c r="C6" s="21"/>
    </row>
  </sheetData>
  <mergeCells count="3">
    <mergeCell ref="A2:C2"/>
    <mergeCell ref="B3:C3"/>
    <mergeCell ref="A6:C6"/>
  </mergeCells>
  <printOptions horizontalCentered="1"/>
  <pageMargins left="0" right="0" top="1.10208333333333" bottom="0.984027777777778" header="0.354166666666667" footer="0.432638888888889"/>
  <pageSetup paperSize="9" scale="90" firstPageNumber="33" orientation="portrait" useFirstPageNumber="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B5" sqref="B5:C5"/>
    </sheetView>
  </sheetViews>
  <sheetFormatPr defaultColWidth="9" defaultRowHeight="15" outlineLevelCol="2"/>
  <cols>
    <col min="1" max="3" width="27.875" style="13" customWidth="1"/>
    <col min="4" max="16384" width="9" style="13"/>
  </cols>
  <sheetData>
    <row r="1" ht="30" customHeight="1" spans="1:1">
      <c r="A1" s="14" t="s">
        <v>43</v>
      </c>
    </row>
    <row r="2" ht="41.25" customHeight="1" spans="1:3">
      <c r="A2" s="15" t="s">
        <v>44</v>
      </c>
      <c r="B2" s="16"/>
      <c r="C2" s="16"/>
    </row>
    <row r="3" ht="21" customHeight="1" spans="3:3">
      <c r="C3" s="17" t="s">
        <v>51</v>
      </c>
    </row>
    <row r="4" ht="30" customHeight="1" spans="1:3">
      <c r="A4" s="18" t="s">
        <v>677</v>
      </c>
      <c r="B4" s="18" t="s">
        <v>1229</v>
      </c>
      <c r="C4" s="18" t="s">
        <v>1230</v>
      </c>
    </row>
    <row r="5" ht="30" customHeight="1" spans="1:3">
      <c r="A5" s="18" t="s">
        <v>626</v>
      </c>
      <c r="B5" s="19">
        <v>305500</v>
      </c>
      <c r="C5" s="19">
        <v>301810</v>
      </c>
    </row>
    <row r="6" ht="27.75" customHeight="1" spans="1:3">
      <c r="A6" s="20" t="s">
        <v>1231</v>
      </c>
      <c r="B6" s="21"/>
      <c r="C6" s="21"/>
    </row>
    <row r="13" spans="2:2">
      <c r="B13" s="22"/>
    </row>
  </sheetData>
  <mergeCells count="2">
    <mergeCell ref="A2:C2"/>
    <mergeCell ref="A6:C6"/>
  </mergeCells>
  <printOptions horizontalCentered="1"/>
  <pageMargins left="0" right="0" top="1.18055555555556" bottom="0.984027777777778" header="0.354166666666667" footer="0.432638888888889"/>
  <pageSetup paperSize="9" scale="90" firstPageNumber="33" orientation="portrait" useFirstPageNumber="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B17" sqref="B17:B18"/>
    </sheetView>
  </sheetViews>
  <sheetFormatPr defaultColWidth="9" defaultRowHeight="13.5" outlineLevelCol="7"/>
  <cols>
    <col min="1" max="1" width="46.5" style="10" customWidth="1"/>
    <col min="2" max="2" width="31.875" style="10" customWidth="1"/>
    <col min="3" max="3" width="32.75" style="10" customWidth="1"/>
    <col min="4" max="4" width="12" style="10" customWidth="1"/>
    <col min="5" max="5" width="13.125" style="10" customWidth="1"/>
    <col min="6" max="6" width="10.875" style="10" customWidth="1"/>
    <col min="7" max="16384" width="9" style="10"/>
  </cols>
  <sheetData>
    <row r="1" ht="27" customHeight="1" spans="1:8">
      <c r="A1" s="2" t="s">
        <v>45</v>
      </c>
      <c r="B1" s="2"/>
      <c r="C1" s="11"/>
      <c r="D1" s="11"/>
      <c r="E1" s="11"/>
      <c r="F1" s="11"/>
      <c r="G1" s="11"/>
      <c r="H1" s="11"/>
    </row>
    <row r="2" ht="32.1" customHeight="1" spans="1:2">
      <c r="A2" s="3" t="s">
        <v>46</v>
      </c>
      <c r="B2" s="3"/>
    </row>
    <row r="3" ht="21" customHeight="1" spans="1:2">
      <c r="A3" s="11"/>
      <c r="B3" s="4" t="s">
        <v>51</v>
      </c>
    </row>
    <row r="4" ht="27" customHeight="1" spans="1:2">
      <c r="A4" s="5" t="s">
        <v>677</v>
      </c>
      <c r="B4" s="5" t="s">
        <v>1232</v>
      </c>
    </row>
    <row r="5" ht="27" customHeight="1" spans="1:2">
      <c r="A5" s="12" t="s">
        <v>1233</v>
      </c>
      <c r="B5" s="9">
        <v>88010</v>
      </c>
    </row>
    <row r="6" ht="27" customHeight="1" spans="1:2">
      <c r="A6" s="12" t="s">
        <v>1234</v>
      </c>
      <c r="B6" s="9">
        <v>11900</v>
      </c>
    </row>
    <row r="7" ht="27" customHeight="1" spans="1:2">
      <c r="A7" s="12" t="s">
        <v>1235</v>
      </c>
      <c r="B7" s="9">
        <f>43910-3810-10700</f>
        <v>29400</v>
      </c>
    </row>
    <row r="8" ht="27" customHeight="1" spans="1:2">
      <c r="A8" s="12" t="s">
        <v>1236</v>
      </c>
      <c r="B8" s="9">
        <v>32200</v>
      </c>
    </row>
    <row r="9" ht="27" customHeight="1" spans="1:2">
      <c r="A9" s="12" t="s">
        <v>1237</v>
      </c>
      <c r="B9" s="9">
        <f>3810+10700</f>
        <v>14510</v>
      </c>
    </row>
    <row r="10" ht="27" customHeight="1" spans="1:2">
      <c r="A10" s="12" t="s">
        <v>1238</v>
      </c>
      <c r="B10" s="9"/>
    </row>
    <row r="11" ht="27" customHeight="1" spans="1:2">
      <c r="A11" s="12" t="s">
        <v>1239</v>
      </c>
      <c r="B11" s="9"/>
    </row>
    <row r="12" ht="27" customHeight="1" spans="1:2">
      <c r="A12" s="12" t="s">
        <v>1240</v>
      </c>
      <c r="B12" s="9"/>
    </row>
    <row r="13" ht="27" customHeight="1" spans="1:2">
      <c r="A13" s="12" t="s">
        <v>1241</v>
      </c>
      <c r="B13" s="9">
        <f>SUM(B14:B15)</f>
        <v>47600</v>
      </c>
    </row>
    <row r="14" ht="27" customHeight="1" spans="1:2">
      <c r="A14" s="12" t="s">
        <v>1242</v>
      </c>
      <c r="B14" s="9">
        <v>29400</v>
      </c>
    </row>
    <row r="15" ht="27" customHeight="1" spans="1:2">
      <c r="A15" s="12" t="s">
        <v>1243</v>
      </c>
      <c r="B15" s="9">
        <v>18200</v>
      </c>
    </row>
    <row r="16" ht="27" customHeight="1" spans="1:2">
      <c r="A16" s="12" t="s">
        <v>1244</v>
      </c>
      <c r="B16" s="9">
        <f>B17+B18</f>
        <v>20087</v>
      </c>
    </row>
    <row r="17" ht="27" customHeight="1" spans="1:2">
      <c r="A17" s="12" t="s">
        <v>1242</v>
      </c>
      <c r="B17" s="9">
        <v>11202</v>
      </c>
    </row>
    <row r="18" ht="27" customHeight="1" spans="1:2">
      <c r="A18" s="12" t="s">
        <v>1243</v>
      </c>
      <c r="B18" s="9">
        <v>8885</v>
      </c>
    </row>
  </sheetData>
  <mergeCells count="2">
    <mergeCell ref="A1:B1"/>
    <mergeCell ref="A2:B2"/>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B9" sqref="B9:B10"/>
    </sheetView>
  </sheetViews>
  <sheetFormatPr defaultColWidth="9" defaultRowHeight="14.25" outlineLevelCol="1"/>
  <cols>
    <col min="1" max="1" width="52.125" style="1" customWidth="1"/>
    <col min="2" max="2" width="22.625" style="1" customWidth="1"/>
    <col min="3" max="16384" width="9" style="1"/>
  </cols>
  <sheetData>
    <row r="1" s="1" customFormat="1" ht="29" customHeight="1" spans="1:2">
      <c r="A1" s="2" t="s">
        <v>47</v>
      </c>
      <c r="B1" s="2"/>
    </row>
    <row r="2" s="1" customFormat="1" ht="41" customHeight="1" spans="1:2">
      <c r="A2" s="3" t="s">
        <v>48</v>
      </c>
      <c r="B2" s="3"/>
    </row>
    <row r="3" s="1" customFormat="1" spans="2:2">
      <c r="B3" s="4" t="s">
        <v>51</v>
      </c>
    </row>
    <row r="4" s="1" customFormat="1" ht="30.75" customHeight="1" spans="1:2">
      <c r="A4" s="5" t="s">
        <v>677</v>
      </c>
      <c r="B4" s="5" t="s">
        <v>1232</v>
      </c>
    </row>
    <row r="5" s="1" customFormat="1" ht="30.75" customHeight="1" spans="1:2">
      <c r="A5" s="6" t="s">
        <v>1245</v>
      </c>
      <c r="B5" s="9">
        <f>B6+B7</f>
        <v>679096</v>
      </c>
    </row>
    <row r="6" s="1" customFormat="1" ht="30.75" customHeight="1" spans="1:2">
      <c r="A6" s="6" t="s">
        <v>1246</v>
      </c>
      <c r="B6" s="9">
        <v>373596</v>
      </c>
    </row>
    <row r="7" s="1" customFormat="1" ht="30.75" customHeight="1" spans="1:2">
      <c r="A7" s="6" t="s">
        <v>1247</v>
      </c>
      <c r="B7" s="9">
        <v>305500</v>
      </c>
    </row>
    <row r="8" s="1" customFormat="1" ht="30.75" customHeight="1" spans="1:2">
      <c r="A8" s="6" t="s">
        <v>1248</v>
      </c>
      <c r="B8" s="9">
        <f>B9+B10</f>
        <v>675396</v>
      </c>
    </row>
    <row r="9" s="1" customFormat="1" ht="30.75" customHeight="1" spans="1:2">
      <c r="A9" s="6" t="s">
        <v>1246</v>
      </c>
      <c r="B9" s="9">
        <v>373586</v>
      </c>
    </row>
    <row r="10" s="1" customFormat="1" ht="30.75" customHeight="1" spans="1:2">
      <c r="A10" s="6" t="s">
        <v>1247</v>
      </c>
      <c r="B10" s="9">
        <v>301810</v>
      </c>
    </row>
    <row r="11" s="1" customFormat="1" ht="30.75" customHeight="1" spans="1:2">
      <c r="A11" s="8"/>
      <c r="B11" s="8"/>
    </row>
  </sheetData>
  <mergeCells count="3">
    <mergeCell ref="A1:B1"/>
    <mergeCell ref="A2:B2"/>
    <mergeCell ref="A11:B11"/>
  </mergeCell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tabSelected="1" workbookViewId="0">
      <selection activeCell="B9" sqref="B9:B10"/>
    </sheetView>
  </sheetViews>
  <sheetFormatPr defaultColWidth="9" defaultRowHeight="14.25" outlineLevelCol="1"/>
  <cols>
    <col min="1" max="1" width="52.125" style="1" customWidth="1"/>
    <col min="2" max="2" width="22.625" style="1" customWidth="1"/>
    <col min="3" max="16384" width="9" style="1"/>
  </cols>
  <sheetData>
    <row r="1" ht="20.25" spans="1:2">
      <c r="A1" s="2" t="s">
        <v>49</v>
      </c>
      <c r="B1" s="2"/>
    </row>
    <row r="2" ht="36" customHeight="1" spans="1:2">
      <c r="A2" s="3" t="s">
        <v>50</v>
      </c>
      <c r="B2" s="3"/>
    </row>
    <row r="3" spans="2:2">
      <c r="B3" s="4" t="s">
        <v>51</v>
      </c>
    </row>
    <row r="4" ht="30.75" customHeight="1" spans="1:2">
      <c r="A4" s="5" t="s">
        <v>677</v>
      </c>
      <c r="B4" s="5" t="s">
        <v>1232</v>
      </c>
    </row>
    <row r="5" ht="30.75" customHeight="1" spans="1:2">
      <c r="A5" s="6" t="s">
        <v>1249</v>
      </c>
      <c r="B5" s="7">
        <f>B6+B7</f>
        <v>57288.18</v>
      </c>
    </row>
    <row r="6" ht="30.75" customHeight="1" spans="1:2">
      <c r="A6" s="6" t="s">
        <v>1250</v>
      </c>
      <c r="B6" s="7">
        <v>36088.18</v>
      </c>
    </row>
    <row r="7" ht="30.75" customHeight="1" spans="1:2">
      <c r="A7" s="6" t="s">
        <v>1251</v>
      </c>
      <c r="B7" s="7">
        <v>21200</v>
      </c>
    </row>
    <row r="8" ht="30.75" customHeight="1" spans="1:2">
      <c r="A8" s="6" t="s">
        <v>1252</v>
      </c>
      <c r="B8" s="7">
        <f>B9+B10</f>
        <v>20422</v>
      </c>
    </row>
    <row r="9" ht="30.75" customHeight="1" spans="1:2">
      <c r="A9" s="6" t="s">
        <v>1253</v>
      </c>
      <c r="B9" s="7">
        <v>10990</v>
      </c>
    </row>
    <row r="10" ht="30.75" customHeight="1" spans="1:2">
      <c r="A10" s="6" t="s">
        <v>1254</v>
      </c>
      <c r="B10" s="7">
        <v>9432</v>
      </c>
    </row>
    <row r="11" ht="30.75" customHeight="1" spans="1:2">
      <c r="A11" s="6" t="s">
        <v>1255</v>
      </c>
      <c r="B11" s="7"/>
    </row>
    <row r="12" ht="30.75" customHeight="1" spans="1:2">
      <c r="A12" s="6" t="s">
        <v>1256</v>
      </c>
      <c r="B12" s="7"/>
    </row>
    <row r="13" ht="30.75" customHeight="1" spans="1:2">
      <c r="A13" s="6" t="s">
        <v>1257</v>
      </c>
      <c r="B13" s="7"/>
    </row>
    <row r="14" ht="30.75" customHeight="1" spans="1:2">
      <c r="A14" s="8"/>
      <c r="B14" s="8"/>
    </row>
  </sheetData>
  <mergeCells count="3">
    <mergeCell ref="A1:B1"/>
    <mergeCell ref="A2:B2"/>
    <mergeCell ref="A14:B14"/>
  </mergeCells>
  <pageMargins left="1.02361111111111" right="0.7" top="1.18055555555556"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1"/>
  <sheetViews>
    <sheetView topLeftCell="A281" workbookViewId="0">
      <selection activeCell="C320" sqref="C320"/>
    </sheetView>
  </sheetViews>
  <sheetFormatPr defaultColWidth="9" defaultRowHeight="14.25" outlineLevelCol="3"/>
  <cols>
    <col min="1" max="1" width="11.5" style="158" customWidth="1"/>
    <col min="2" max="2" width="44.625" style="159" customWidth="1"/>
    <col min="3" max="3" width="14.375" style="160" customWidth="1"/>
    <col min="4" max="4" width="10.625" style="158" customWidth="1"/>
    <col min="5" max="16384" width="9" style="158"/>
  </cols>
  <sheetData>
    <row r="1" ht="30" customHeight="1" spans="1:1">
      <c r="A1" s="31" t="s">
        <v>3</v>
      </c>
    </row>
    <row r="2" ht="30" customHeight="1" spans="1:4">
      <c r="A2" s="32" t="s">
        <v>4</v>
      </c>
      <c r="B2" s="32"/>
      <c r="C2" s="161"/>
      <c r="D2" s="32"/>
    </row>
    <row r="3" ht="16.5" customHeight="1" spans="1:4">
      <c r="A3" s="119"/>
      <c r="B3" s="119"/>
      <c r="C3" s="162" t="s">
        <v>51</v>
      </c>
      <c r="D3" s="120"/>
    </row>
    <row r="4" spans="1:4">
      <c r="A4" s="121" t="s">
        <v>71</v>
      </c>
      <c r="B4" s="122" t="s">
        <v>72</v>
      </c>
      <c r="C4" s="163" t="s">
        <v>73</v>
      </c>
      <c r="D4" s="121" t="s">
        <v>54</v>
      </c>
    </row>
    <row r="5" s="157" customFormat="1" customHeight="1" spans="1:4">
      <c r="A5" s="164" t="s">
        <v>74</v>
      </c>
      <c r="B5" s="164" t="s">
        <v>75</v>
      </c>
      <c r="C5" s="165">
        <f>C6+C9+C13+C21+C25+C31+C36+C39+C46+C51+C54+C57+C62+C66+C69+C72+C75+C79+C83+C87+C92</f>
        <v>114000</v>
      </c>
      <c r="D5" s="166"/>
    </row>
    <row r="6" s="157" customFormat="1" customHeight="1" spans="1:4">
      <c r="A6" s="164" t="s">
        <v>76</v>
      </c>
      <c r="B6" s="164" t="s">
        <v>77</v>
      </c>
      <c r="C6" s="165">
        <f>SUM(C7:C8)</f>
        <v>1731</v>
      </c>
      <c r="D6" s="166"/>
    </row>
    <row r="7" s="157" customFormat="1" customHeight="1" spans="1:4">
      <c r="A7" s="164" t="s">
        <v>78</v>
      </c>
      <c r="B7" s="164" t="s">
        <v>79</v>
      </c>
      <c r="C7" s="165">
        <v>1261</v>
      </c>
      <c r="D7" s="166"/>
    </row>
    <row r="8" s="157" customFormat="1" customHeight="1" spans="1:4">
      <c r="A8" s="164" t="s">
        <v>80</v>
      </c>
      <c r="B8" s="164" t="s">
        <v>81</v>
      </c>
      <c r="C8" s="165">
        <v>470</v>
      </c>
      <c r="D8" s="166"/>
    </row>
    <row r="9" s="157" customFormat="1" customHeight="1" spans="1:4">
      <c r="A9" s="164" t="s">
        <v>82</v>
      </c>
      <c r="B9" s="164" t="s">
        <v>83</v>
      </c>
      <c r="C9" s="165">
        <f>SUM(C10:C12)</f>
        <v>1118</v>
      </c>
      <c r="D9" s="166"/>
    </row>
    <row r="10" s="157" customFormat="1" customHeight="1" spans="1:4">
      <c r="A10" s="164" t="s">
        <v>84</v>
      </c>
      <c r="B10" s="164" t="s">
        <v>79</v>
      </c>
      <c r="C10" s="165">
        <v>802</v>
      </c>
      <c r="D10" s="166"/>
    </row>
    <row r="11" s="157" customFormat="1" customHeight="1" spans="1:4">
      <c r="A11" s="164" t="s">
        <v>85</v>
      </c>
      <c r="B11" s="164" t="s">
        <v>81</v>
      </c>
      <c r="C11" s="165">
        <v>266</v>
      </c>
      <c r="D11" s="166"/>
    </row>
    <row r="12" s="157" customFormat="1" customHeight="1" spans="1:4">
      <c r="A12" s="164" t="s">
        <v>86</v>
      </c>
      <c r="B12" s="164" t="s">
        <v>87</v>
      </c>
      <c r="C12" s="165">
        <v>50</v>
      </c>
      <c r="D12" s="166"/>
    </row>
    <row r="13" s="157" customFormat="1" customHeight="1" spans="1:4">
      <c r="A13" s="164" t="s">
        <v>88</v>
      </c>
      <c r="B13" s="164" t="s">
        <v>89</v>
      </c>
      <c r="C13" s="165">
        <f>SUM(C14:C20)</f>
        <v>78283</v>
      </c>
      <c r="D13" s="166"/>
    </row>
    <row r="14" s="157" customFormat="1" customHeight="1" spans="1:4">
      <c r="A14" s="164" t="s">
        <v>90</v>
      </c>
      <c r="B14" s="164" t="s">
        <v>79</v>
      </c>
      <c r="C14" s="165">
        <v>16276</v>
      </c>
      <c r="D14" s="166"/>
    </row>
    <row r="15" s="157" customFormat="1" customHeight="1" spans="1:4">
      <c r="A15" s="164" t="s">
        <v>91</v>
      </c>
      <c r="B15" s="164" t="s">
        <v>81</v>
      </c>
      <c r="C15" s="165">
        <v>26639</v>
      </c>
      <c r="D15" s="166"/>
    </row>
    <row r="16" s="157" customFormat="1" customHeight="1" spans="1:4">
      <c r="A16" s="164" t="s">
        <v>92</v>
      </c>
      <c r="B16" s="164" t="s">
        <v>93</v>
      </c>
      <c r="C16" s="165">
        <v>4843</v>
      </c>
      <c r="D16" s="166"/>
    </row>
    <row r="17" s="157" customFormat="1" customHeight="1" spans="1:4">
      <c r="A17" s="164" t="s">
        <v>94</v>
      </c>
      <c r="B17" s="164" t="s">
        <v>95</v>
      </c>
      <c r="C17" s="165">
        <v>119</v>
      </c>
      <c r="D17" s="166"/>
    </row>
    <row r="18" s="157" customFormat="1" customHeight="1" spans="1:4">
      <c r="A18" s="164" t="s">
        <v>96</v>
      </c>
      <c r="B18" s="164" t="s">
        <v>97</v>
      </c>
      <c r="C18" s="165">
        <v>11</v>
      </c>
      <c r="D18" s="166"/>
    </row>
    <row r="19" s="157" customFormat="1" customHeight="1" spans="1:4">
      <c r="A19" s="167" t="s">
        <v>98</v>
      </c>
      <c r="B19" s="164" t="s">
        <v>99</v>
      </c>
      <c r="C19" s="165">
        <v>210</v>
      </c>
      <c r="D19" s="166"/>
    </row>
    <row r="20" s="157" customFormat="1" customHeight="1" spans="1:4">
      <c r="A20" s="164" t="s">
        <v>100</v>
      </c>
      <c r="B20" s="164" t="s">
        <v>101</v>
      </c>
      <c r="C20" s="165">
        <f>30677-492</f>
        <v>30185</v>
      </c>
      <c r="D20" s="166"/>
    </row>
    <row r="21" s="157" customFormat="1" customHeight="1" spans="1:4">
      <c r="A21" s="164" t="s">
        <v>102</v>
      </c>
      <c r="B21" s="164" t="s">
        <v>103</v>
      </c>
      <c r="C21" s="165">
        <f>SUM(C22:C24)</f>
        <v>2274</v>
      </c>
      <c r="D21" s="166"/>
    </row>
    <row r="22" s="157" customFormat="1" customHeight="1" spans="1:4">
      <c r="A22" s="164" t="s">
        <v>104</v>
      </c>
      <c r="B22" s="164" t="s">
        <v>79</v>
      </c>
      <c r="C22" s="165">
        <v>781</v>
      </c>
      <c r="D22" s="166"/>
    </row>
    <row r="23" s="157" customFormat="1" customHeight="1" spans="1:4">
      <c r="A23" s="164" t="s">
        <v>105</v>
      </c>
      <c r="B23" s="164" t="s">
        <v>81</v>
      </c>
      <c r="C23" s="165">
        <v>1260</v>
      </c>
      <c r="D23" s="166"/>
    </row>
    <row r="24" s="157" customFormat="1" customHeight="1" spans="1:4">
      <c r="A24" s="164" t="s">
        <v>106</v>
      </c>
      <c r="B24" s="164" t="s">
        <v>99</v>
      </c>
      <c r="C24" s="165">
        <v>233</v>
      </c>
      <c r="D24" s="166"/>
    </row>
    <row r="25" s="157" customFormat="1" customHeight="1" spans="1:4">
      <c r="A25" s="164" t="s">
        <v>107</v>
      </c>
      <c r="B25" s="164" t="s">
        <v>108</v>
      </c>
      <c r="C25" s="165">
        <f>SUM(C26:C30)</f>
        <v>802</v>
      </c>
      <c r="D25" s="166"/>
    </row>
    <row r="26" s="157" customFormat="1" customHeight="1" spans="1:4">
      <c r="A26" s="164" t="s">
        <v>109</v>
      </c>
      <c r="B26" s="164" t="s">
        <v>79</v>
      </c>
      <c r="C26" s="165">
        <v>435</v>
      </c>
      <c r="D26" s="166"/>
    </row>
    <row r="27" s="157" customFormat="1" customHeight="1" spans="1:4">
      <c r="A27" s="164" t="s">
        <v>110</v>
      </c>
      <c r="B27" s="164" t="s">
        <v>81</v>
      </c>
      <c r="C27" s="165">
        <v>124</v>
      </c>
      <c r="D27" s="166"/>
    </row>
    <row r="28" s="157" customFormat="1" customHeight="1" spans="1:4">
      <c r="A28" s="164" t="s">
        <v>111</v>
      </c>
      <c r="B28" s="164" t="s">
        <v>112</v>
      </c>
      <c r="C28" s="165">
        <v>116</v>
      </c>
      <c r="D28" s="166"/>
    </row>
    <row r="29" s="157" customFormat="1" customHeight="1" spans="1:4">
      <c r="A29" s="164" t="s">
        <v>113</v>
      </c>
      <c r="B29" s="164" t="s">
        <v>114</v>
      </c>
      <c r="C29" s="165">
        <v>82</v>
      </c>
      <c r="D29" s="166"/>
    </row>
    <row r="30" s="157" customFormat="1" customHeight="1" spans="1:4">
      <c r="A30" s="167" t="s">
        <v>115</v>
      </c>
      <c r="B30" s="164" t="s">
        <v>116</v>
      </c>
      <c r="C30" s="165">
        <v>45</v>
      </c>
      <c r="D30" s="166"/>
    </row>
    <row r="31" s="157" customFormat="1" customHeight="1" spans="1:4">
      <c r="A31" s="164" t="s">
        <v>117</v>
      </c>
      <c r="B31" s="164" t="s">
        <v>118</v>
      </c>
      <c r="C31" s="165">
        <f>SUM(C32:C35)</f>
        <v>2193</v>
      </c>
      <c r="D31" s="166"/>
    </row>
    <row r="32" s="157" customFormat="1" customHeight="1" spans="1:4">
      <c r="A32" s="164" t="s">
        <v>119</v>
      </c>
      <c r="B32" s="164" t="s">
        <v>79</v>
      </c>
      <c r="C32" s="165">
        <v>1479</v>
      </c>
      <c r="D32" s="166"/>
    </row>
    <row r="33" s="157" customFormat="1" customHeight="1" spans="1:4">
      <c r="A33" s="164" t="s">
        <v>120</v>
      </c>
      <c r="B33" s="164" t="s">
        <v>81</v>
      </c>
      <c r="C33" s="165">
        <v>494</v>
      </c>
      <c r="D33" s="166"/>
    </row>
    <row r="34" s="157" customFormat="1" customHeight="1" spans="1:4">
      <c r="A34" s="164" t="s">
        <v>121</v>
      </c>
      <c r="B34" s="164" t="s">
        <v>122</v>
      </c>
      <c r="C34" s="165">
        <v>120</v>
      </c>
      <c r="D34" s="166"/>
    </row>
    <row r="35" s="157" customFormat="1" customHeight="1" spans="1:4">
      <c r="A35" s="167" t="s">
        <v>123</v>
      </c>
      <c r="B35" s="164" t="s">
        <v>124</v>
      </c>
      <c r="C35" s="165">
        <v>100</v>
      </c>
      <c r="D35" s="166"/>
    </row>
    <row r="36" s="157" customFormat="1" customHeight="1" spans="1:4">
      <c r="A36" s="164" t="s">
        <v>125</v>
      </c>
      <c r="B36" s="164" t="s">
        <v>126</v>
      </c>
      <c r="C36" s="165">
        <f>SUM(C37:C38)</f>
        <v>864</v>
      </c>
      <c r="D36" s="166"/>
    </row>
    <row r="37" s="157" customFormat="1" customHeight="1" spans="1:4">
      <c r="A37" s="164" t="s">
        <v>127</v>
      </c>
      <c r="B37" s="164" t="s">
        <v>79</v>
      </c>
      <c r="C37" s="165">
        <v>666</v>
      </c>
      <c r="D37" s="166"/>
    </row>
    <row r="38" s="157" customFormat="1" customHeight="1" spans="1:4">
      <c r="A38" s="164" t="s">
        <v>128</v>
      </c>
      <c r="B38" s="164" t="s">
        <v>129</v>
      </c>
      <c r="C38" s="165">
        <v>198</v>
      </c>
      <c r="D38" s="166"/>
    </row>
    <row r="39" s="157" customFormat="1" customHeight="1" spans="1:4">
      <c r="A39" s="164" t="s">
        <v>130</v>
      </c>
      <c r="B39" s="164" t="s">
        <v>131</v>
      </c>
      <c r="C39" s="165">
        <f>SUM(C40:C45)</f>
        <v>2493</v>
      </c>
      <c r="D39" s="166"/>
    </row>
    <row r="40" s="157" customFormat="1" customHeight="1" spans="1:4">
      <c r="A40" s="164" t="s">
        <v>132</v>
      </c>
      <c r="B40" s="164" t="s">
        <v>79</v>
      </c>
      <c r="C40" s="165">
        <v>1874</v>
      </c>
      <c r="D40" s="166"/>
    </row>
    <row r="41" s="157" customFormat="1" customHeight="1" spans="1:4">
      <c r="A41" s="164" t="s">
        <v>133</v>
      </c>
      <c r="B41" s="164" t="s">
        <v>81</v>
      </c>
      <c r="C41" s="165">
        <v>225</v>
      </c>
      <c r="D41" s="166"/>
    </row>
    <row r="42" s="157" customFormat="1" customHeight="1" spans="1:4">
      <c r="A42" s="164" t="s">
        <v>134</v>
      </c>
      <c r="B42" s="164" t="s">
        <v>135</v>
      </c>
      <c r="C42" s="165">
        <v>234</v>
      </c>
      <c r="D42" s="166"/>
    </row>
    <row r="43" s="157" customFormat="1" customHeight="1" spans="1:4">
      <c r="A43" s="167" t="s">
        <v>136</v>
      </c>
      <c r="B43" s="164" t="s">
        <v>137</v>
      </c>
      <c r="C43" s="165">
        <v>40</v>
      </c>
      <c r="D43" s="166"/>
    </row>
    <row r="44" s="157" customFormat="1" customHeight="1" spans="1:4">
      <c r="A44" s="164" t="s">
        <v>138</v>
      </c>
      <c r="B44" s="164" t="s">
        <v>139</v>
      </c>
      <c r="C44" s="165">
        <v>100</v>
      </c>
      <c r="D44" s="166"/>
    </row>
    <row r="45" s="157" customFormat="1" customHeight="1" spans="1:4">
      <c r="A45" s="164" t="s">
        <v>140</v>
      </c>
      <c r="B45" s="164" t="s">
        <v>141</v>
      </c>
      <c r="C45" s="165">
        <v>20</v>
      </c>
      <c r="D45" s="166"/>
    </row>
    <row r="46" s="157" customFormat="1" customHeight="1" spans="1:4">
      <c r="A46" s="164" t="s">
        <v>142</v>
      </c>
      <c r="B46" s="164" t="s">
        <v>143</v>
      </c>
      <c r="C46" s="165">
        <f>SUM(C47:C50)</f>
        <v>4990</v>
      </c>
      <c r="D46" s="166"/>
    </row>
    <row r="47" s="157" customFormat="1" customHeight="1" spans="1:4">
      <c r="A47" s="164" t="s">
        <v>144</v>
      </c>
      <c r="B47" s="164" t="s">
        <v>79</v>
      </c>
      <c r="C47" s="165">
        <v>844</v>
      </c>
      <c r="D47" s="166"/>
    </row>
    <row r="48" s="157" customFormat="1" customHeight="1" spans="1:4">
      <c r="A48" s="164" t="s">
        <v>145</v>
      </c>
      <c r="B48" s="164" t="s">
        <v>81</v>
      </c>
      <c r="C48" s="165">
        <v>3860</v>
      </c>
      <c r="D48" s="166"/>
    </row>
    <row r="49" s="157" customFormat="1" customHeight="1" spans="1:4">
      <c r="A49" s="164" t="s">
        <v>146</v>
      </c>
      <c r="B49" s="164" t="s">
        <v>99</v>
      </c>
      <c r="C49" s="165">
        <v>204</v>
      </c>
      <c r="D49" s="166"/>
    </row>
    <row r="50" s="157" customFormat="1" customHeight="1" spans="1:4">
      <c r="A50" s="164" t="s">
        <v>147</v>
      </c>
      <c r="B50" s="164" t="s">
        <v>148</v>
      </c>
      <c r="C50" s="165">
        <v>82</v>
      </c>
      <c r="D50" s="166"/>
    </row>
    <row r="51" s="157" customFormat="1" customHeight="1" spans="1:4">
      <c r="A51" s="164" t="s">
        <v>149</v>
      </c>
      <c r="B51" s="164" t="s">
        <v>150</v>
      </c>
      <c r="C51" s="165">
        <f>SUM(C52:C53)</f>
        <v>251</v>
      </c>
      <c r="D51" s="166"/>
    </row>
    <row r="52" s="157" customFormat="1" customHeight="1" spans="1:4">
      <c r="A52" s="164" t="s">
        <v>151</v>
      </c>
      <c r="B52" s="164" t="s">
        <v>79</v>
      </c>
      <c r="C52" s="165">
        <v>204</v>
      </c>
      <c r="D52" s="166"/>
    </row>
    <row r="53" s="157" customFormat="1" customHeight="1" spans="1:4">
      <c r="A53" s="164" t="s">
        <v>152</v>
      </c>
      <c r="B53" s="164" t="s">
        <v>81</v>
      </c>
      <c r="C53" s="165">
        <v>47</v>
      </c>
      <c r="D53" s="166"/>
    </row>
    <row r="54" s="157" customFormat="1" customHeight="1" spans="1:4">
      <c r="A54" s="164" t="s">
        <v>153</v>
      </c>
      <c r="B54" s="164" t="s">
        <v>154</v>
      </c>
      <c r="C54" s="165">
        <f>SUM(C55:C56)</f>
        <v>150</v>
      </c>
      <c r="D54" s="166"/>
    </row>
    <row r="55" s="157" customFormat="1" customHeight="1" spans="1:4">
      <c r="A55" s="164" t="s">
        <v>155</v>
      </c>
      <c r="B55" s="164" t="s">
        <v>79</v>
      </c>
      <c r="C55" s="165">
        <v>126</v>
      </c>
      <c r="D55" s="166"/>
    </row>
    <row r="56" s="157" customFormat="1" customHeight="1" spans="1:4">
      <c r="A56" s="164" t="s">
        <v>156</v>
      </c>
      <c r="B56" s="164" t="s">
        <v>81</v>
      </c>
      <c r="C56" s="165">
        <v>24</v>
      </c>
      <c r="D56" s="166"/>
    </row>
    <row r="57" s="157" customFormat="1" customHeight="1" spans="1:4">
      <c r="A57" s="164" t="s">
        <v>157</v>
      </c>
      <c r="B57" s="164" t="s">
        <v>158</v>
      </c>
      <c r="C57" s="165">
        <f>SUM(C58:C61)</f>
        <v>765</v>
      </c>
      <c r="D57" s="166"/>
    </row>
    <row r="58" s="157" customFormat="1" customHeight="1" spans="1:4">
      <c r="A58" s="164" t="s">
        <v>159</v>
      </c>
      <c r="B58" s="164" t="s">
        <v>79</v>
      </c>
      <c r="C58" s="165">
        <v>413</v>
      </c>
      <c r="D58" s="166"/>
    </row>
    <row r="59" s="157" customFormat="1" customHeight="1" spans="1:4">
      <c r="A59" s="164" t="s">
        <v>160</v>
      </c>
      <c r="B59" s="164" t="s">
        <v>81</v>
      </c>
      <c r="C59" s="165">
        <v>332</v>
      </c>
      <c r="D59" s="166"/>
    </row>
    <row r="60" s="157" customFormat="1" customHeight="1" spans="1:4">
      <c r="A60" s="167" t="s">
        <v>161</v>
      </c>
      <c r="B60" s="164" t="s">
        <v>162</v>
      </c>
      <c r="C60" s="165">
        <v>14</v>
      </c>
      <c r="D60" s="166"/>
    </row>
    <row r="61" s="157" customFormat="1" customHeight="1" spans="1:4">
      <c r="A61" s="167" t="s">
        <v>163</v>
      </c>
      <c r="B61" s="164" t="s">
        <v>164</v>
      </c>
      <c r="C61" s="165">
        <v>6</v>
      </c>
      <c r="D61" s="166"/>
    </row>
    <row r="62" s="157" customFormat="1" customHeight="1" spans="1:4">
      <c r="A62" s="164" t="s">
        <v>165</v>
      </c>
      <c r="B62" s="164" t="s">
        <v>166</v>
      </c>
      <c r="C62" s="165">
        <f>SUM(C63:C65)</f>
        <v>3692</v>
      </c>
      <c r="D62" s="166"/>
    </row>
    <row r="63" s="157" customFormat="1" customHeight="1" spans="1:4">
      <c r="A63" s="164" t="s">
        <v>167</v>
      </c>
      <c r="B63" s="164" t="s">
        <v>79</v>
      </c>
      <c r="C63" s="165">
        <v>1961</v>
      </c>
      <c r="D63" s="166"/>
    </row>
    <row r="64" s="157" customFormat="1" customHeight="1" spans="1:4">
      <c r="A64" s="164" t="s">
        <v>168</v>
      </c>
      <c r="B64" s="164" t="s">
        <v>81</v>
      </c>
      <c r="C64" s="165">
        <v>1525</v>
      </c>
      <c r="D64" s="166"/>
    </row>
    <row r="65" s="157" customFormat="1" customHeight="1" spans="1:4">
      <c r="A65" s="164" t="s">
        <v>169</v>
      </c>
      <c r="B65" s="164" t="s">
        <v>99</v>
      </c>
      <c r="C65" s="165">
        <v>206</v>
      </c>
      <c r="D65" s="166"/>
    </row>
    <row r="66" s="157" customFormat="1" customHeight="1" spans="1:4">
      <c r="A66" s="164" t="s">
        <v>170</v>
      </c>
      <c r="B66" s="164" t="s">
        <v>171</v>
      </c>
      <c r="C66" s="165">
        <f>SUM(C67:C68)</f>
        <v>2057</v>
      </c>
      <c r="D66" s="166"/>
    </row>
    <row r="67" s="157" customFormat="1" customHeight="1" spans="1:4">
      <c r="A67" s="164" t="s">
        <v>172</v>
      </c>
      <c r="B67" s="164" t="s">
        <v>79</v>
      </c>
      <c r="C67" s="165">
        <v>935</v>
      </c>
      <c r="D67" s="166"/>
    </row>
    <row r="68" s="157" customFormat="1" customHeight="1" spans="1:4">
      <c r="A68" s="164" t="s">
        <v>173</v>
      </c>
      <c r="B68" s="164" t="s">
        <v>81</v>
      </c>
      <c r="C68" s="165">
        <v>1122</v>
      </c>
      <c r="D68" s="166"/>
    </row>
    <row r="69" s="157" customFormat="1" customHeight="1" spans="1:4">
      <c r="A69" s="164" t="s">
        <v>174</v>
      </c>
      <c r="B69" s="164" t="s">
        <v>175</v>
      </c>
      <c r="C69" s="165">
        <f>SUM(C70:C71)</f>
        <v>1466</v>
      </c>
      <c r="D69" s="166"/>
    </row>
    <row r="70" s="157" customFormat="1" customHeight="1" spans="1:4">
      <c r="A70" s="164" t="s">
        <v>176</v>
      </c>
      <c r="B70" s="164" t="s">
        <v>79</v>
      </c>
      <c r="C70" s="165">
        <v>413</v>
      </c>
      <c r="D70" s="166"/>
    </row>
    <row r="71" s="157" customFormat="1" customHeight="1" spans="1:4">
      <c r="A71" s="164" t="s">
        <v>177</v>
      </c>
      <c r="B71" s="164" t="s">
        <v>81</v>
      </c>
      <c r="C71" s="165">
        <v>1053</v>
      </c>
      <c r="D71" s="166"/>
    </row>
    <row r="72" s="157" customFormat="1" customHeight="1" spans="1:4">
      <c r="A72" s="164" t="s">
        <v>178</v>
      </c>
      <c r="B72" s="164" t="s">
        <v>179</v>
      </c>
      <c r="C72" s="165">
        <f>SUM(C73:C74)</f>
        <v>731</v>
      </c>
      <c r="D72" s="166"/>
    </row>
    <row r="73" s="157" customFormat="1" customHeight="1" spans="1:4">
      <c r="A73" s="164" t="s">
        <v>180</v>
      </c>
      <c r="B73" s="164" t="s">
        <v>79</v>
      </c>
      <c r="C73" s="165">
        <v>514</v>
      </c>
      <c r="D73" s="166"/>
    </row>
    <row r="74" s="157" customFormat="1" customHeight="1" spans="1:4">
      <c r="A74" s="164" t="s">
        <v>181</v>
      </c>
      <c r="B74" s="164" t="s">
        <v>81</v>
      </c>
      <c r="C74" s="165">
        <v>217</v>
      </c>
      <c r="D74" s="166"/>
    </row>
    <row r="75" s="157" customFormat="1" customHeight="1" spans="1:4">
      <c r="A75" s="164" t="s">
        <v>182</v>
      </c>
      <c r="B75" s="164" t="s">
        <v>183</v>
      </c>
      <c r="C75" s="165">
        <f>SUM(C76:C78)</f>
        <v>438</v>
      </c>
      <c r="D75" s="166"/>
    </row>
    <row r="76" s="157" customFormat="1" customHeight="1" spans="1:4">
      <c r="A76" s="164" t="s">
        <v>184</v>
      </c>
      <c r="B76" s="164" t="s">
        <v>79</v>
      </c>
      <c r="C76" s="165">
        <v>202</v>
      </c>
      <c r="D76" s="166"/>
    </row>
    <row r="77" s="157" customFormat="1" customHeight="1" spans="1:4">
      <c r="A77" s="164" t="s">
        <v>185</v>
      </c>
      <c r="B77" s="164" t="s">
        <v>81</v>
      </c>
      <c r="C77" s="165">
        <v>139</v>
      </c>
      <c r="D77" s="166"/>
    </row>
    <row r="78" s="157" customFormat="1" customHeight="1" spans="1:4">
      <c r="A78" s="167" t="s">
        <v>186</v>
      </c>
      <c r="B78" s="164" t="s">
        <v>187</v>
      </c>
      <c r="C78" s="165">
        <v>97</v>
      </c>
      <c r="D78" s="166"/>
    </row>
    <row r="79" s="157" customFormat="1" customHeight="1" spans="1:4">
      <c r="A79" s="164" t="s">
        <v>188</v>
      </c>
      <c r="B79" s="164" t="s">
        <v>189</v>
      </c>
      <c r="C79" s="165">
        <f>SUM(C80:C82)</f>
        <v>5850</v>
      </c>
      <c r="D79" s="166"/>
    </row>
    <row r="80" s="157" customFormat="1" customHeight="1" spans="1:4">
      <c r="A80" s="164" t="s">
        <v>190</v>
      </c>
      <c r="B80" s="164" t="s">
        <v>79</v>
      </c>
      <c r="C80" s="165">
        <v>4662</v>
      </c>
      <c r="D80" s="166"/>
    </row>
    <row r="81" s="157" customFormat="1" customHeight="1" spans="1:4">
      <c r="A81" s="164" t="s">
        <v>191</v>
      </c>
      <c r="B81" s="164" t="s">
        <v>81</v>
      </c>
      <c r="C81" s="165">
        <v>664</v>
      </c>
      <c r="D81" s="166"/>
    </row>
    <row r="82" s="157" customFormat="1" customHeight="1" spans="1:4">
      <c r="A82" s="164" t="s">
        <v>192</v>
      </c>
      <c r="B82" s="164" t="s">
        <v>193</v>
      </c>
      <c r="C82" s="165">
        <v>524</v>
      </c>
      <c r="D82" s="166"/>
    </row>
    <row r="83" s="157" customFormat="1" customHeight="1" spans="1:4">
      <c r="A83" s="167" t="s">
        <v>194</v>
      </c>
      <c r="B83" s="164" t="s">
        <v>195</v>
      </c>
      <c r="C83" s="165">
        <f>SUM(C84:C86)</f>
        <v>1382</v>
      </c>
      <c r="D83" s="166"/>
    </row>
    <row r="84" s="157" customFormat="1" customHeight="1" spans="1:4">
      <c r="A84" s="167" t="s">
        <v>196</v>
      </c>
      <c r="B84" s="164" t="s">
        <v>79</v>
      </c>
      <c r="C84" s="165">
        <v>248</v>
      </c>
      <c r="D84" s="166"/>
    </row>
    <row r="85" s="157" customFormat="1" customHeight="1" spans="1:4">
      <c r="A85" s="167" t="s">
        <v>197</v>
      </c>
      <c r="B85" s="164" t="s">
        <v>81</v>
      </c>
      <c r="C85" s="165">
        <v>202</v>
      </c>
      <c r="D85" s="166"/>
    </row>
    <row r="86" s="157" customFormat="1" customHeight="1" spans="1:4">
      <c r="A86" s="167" t="s">
        <v>198</v>
      </c>
      <c r="B86" s="164" t="s">
        <v>199</v>
      </c>
      <c r="C86" s="165">
        <v>932</v>
      </c>
      <c r="D86" s="166"/>
    </row>
    <row r="87" s="157" customFormat="1" customHeight="1" spans="1:4">
      <c r="A87" s="164" t="s">
        <v>200</v>
      </c>
      <c r="B87" s="164" t="s">
        <v>201</v>
      </c>
      <c r="C87" s="165">
        <f>SUM(C88:C91)</f>
        <v>1206</v>
      </c>
      <c r="D87" s="166"/>
    </row>
    <row r="88" s="157" customFormat="1" customHeight="1" spans="1:4">
      <c r="A88" s="167" t="s">
        <v>202</v>
      </c>
      <c r="B88" s="164" t="s">
        <v>79</v>
      </c>
      <c r="C88" s="165">
        <v>376</v>
      </c>
      <c r="D88" s="166"/>
    </row>
    <row r="89" s="157" customFormat="1" customHeight="1" spans="1:4">
      <c r="A89" s="167" t="s">
        <v>203</v>
      </c>
      <c r="B89" s="164" t="s">
        <v>81</v>
      </c>
      <c r="C89" s="165">
        <v>2</v>
      </c>
      <c r="D89" s="166"/>
    </row>
    <row r="90" s="157" customFormat="1" customHeight="1" spans="1:4">
      <c r="A90" s="167" t="s">
        <v>204</v>
      </c>
      <c r="B90" s="164" t="s">
        <v>93</v>
      </c>
      <c r="C90" s="165">
        <v>114</v>
      </c>
      <c r="D90" s="166"/>
    </row>
    <row r="91" s="157" customFormat="1" customHeight="1" spans="1:4">
      <c r="A91" s="167" t="s">
        <v>205</v>
      </c>
      <c r="B91" s="164" t="s">
        <v>206</v>
      </c>
      <c r="C91" s="165">
        <v>714</v>
      </c>
      <c r="D91" s="166"/>
    </row>
    <row r="92" s="157" customFormat="1" customHeight="1" spans="1:4">
      <c r="A92" s="167" t="s">
        <v>207</v>
      </c>
      <c r="B92" s="164" t="s">
        <v>208</v>
      </c>
      <c r="C92" s="165">
        <f>SUM(C93:C95)</f>
        <v>1264</v>
      </c>
      <c r="D92" s="166"/>
    </row>
    <row r="93" s="157" customFormat="1" customHeight="1" spans="1:4">
      <c r="A93" s="167" t="s">
        <v>202</v>
      </c>
      <c r="B93" s="164" t="s">
        <v>79</v>
      </c>
      <c r="C93" s="165">
        <v>854</v>
      </c>
      <c r="D93" s="166"/>
    </row>
    <row r="94" s="157" customFormat="1" customHeight="1" spans="1:4">
      <c r="A94" s="167" t="s">
        <v>203</v>
      </c>
      <c r="B94" s="164" t="s">
        <v>81</v>
      </c>
      <c r="C94" s="165">
        <v>270</v>
      </c>
      <c r="D94" s="166"/>
    </row>
    <row r="95" s="157" customFormat="1" customHeight="1" spans="1:4">
      <c r="A95" s="167" t="s">
        <v>204</v>
      </c>
      <c r="B95" s="164" t="s">
        <v>93</v>
      </c>
      <c r="C95" s="165">
        <v>140</v>
      </c>
      <c r="D95" s="166"/>
    </row>
    <row r="96" s="157" customFormat="1" customHeight="1" spans="1:4">
      <c r="A96" s="164" t="s">
        <v>209</v>
      </c>
      <c r="B96" s="164" t="s">
        <v>210</v>
      </c>
      <c r="C96" s="165">
        <f>C97</f>
        <v>486</v>
      </c>
      <c r="D96" s="166"/>
    </row>
    <row r="97" s="157" customFormat="1" customHeight="1" spans="1:4">
      <c r="A97" s="167" t="s">
        <v>211</v>
      </c>
      <c r="B97" s="164" t="s">
        <v>212</v>
      </c>
      <c r="C97" s="165">
        <v>486</v>
      </c>
      <c r="D97" s="166"/>
    </row>
    <row r="98" s="157" customFormat="1" customHeight="1" spans="1:4">
      <c r="A98" s="167" t="s">
        <v>213</v>
      </c>
      <c r="B98" s="164" t="s">
        <v>214</v>
      </c>
      <c r="C98" s="165">
        <v>486</v>
      </c>
      <c r="D98" s="166"/>
    </row>
    <row r="99" s="157" customFormat="1" customHeight="1" spans="1:4">
      <c r="A99" s="164" t="s">
        <v>215</v>
      </c>
      <c r="B99" s="164" t="s">
        <v>216</v>
      </c>
      <c r="C99" s="165">
        <f>C100+C103+C105+C107+C113</f>
        <v>20000</v>
      </c>
      <c r="D99" s="166"/>
    </row>
    <row r="100" s="157" customFormat="1" customHeight="1" spans="1:4">
      <c r="A100" s="164" t="s">
        <v>217</v>
      </c>
      <c r="B100" s="164" t="s">
        <v>218</v>
      </c>
      <c r="C100" s="165">
        <f>SUM(C101:C102)</f>
        <v>15141</v>
      </c>
      <c r="D100" s="166"/>
    </row>
    <row r="101" s="157" customFormat="1" customHeight="1" spans="1:4">
      <c r="A101" s="164" t="s">
        <v>219</v>
      </c>
      <c r="B101" s="164" t="s">
        <v>81</v>
      </c>
      <c r="C101" s="165">
        <f>13623-80</f>
        <v>13543</v>
      </c>
      <c r="D101" s="166"/>
    </row>
    <row r="102" s="157" customFormat="1" customHeight="1" spans="1:4">
      <c r="A102" s="164" t="s">
        <v>220</v>
      </c>
      <c r="B102" s="164" t="s">
        <v>221</v>
      </c>
      <c r="C102" s="165">
        <v>1598</v>
      </c>
      <c r="D102" s="166"/>
    </row>
    <row r="103" s="157" customFormat="1" customHeight="1" spans="1:4">
      <c r="A103" s="164" t="s">
        <v>222</v>
      </c>
      <c r="B103" s="164" t="s">
        <v>223</v>
      </c>
      <c r="C103" s="165">
        <f>C104</f>
        <v>862</v>
      </c>
      <c r="D103" s="166"/>
    </row>
    <row r="104" s="157" customFormat="1" customHeight="1" spans="1:4">
      <c r="A104" s="164" t="s">
        <v>224</v>
      </c>
      <c r="B104" s="164" t="s">
        <v>79</v>
      </c>
      <c r="C104" s="165">
        <v>862</v>
      </c>
      <c r="D104" s="166"/>
    </row>
    <row r="105" s="157" customFormat="1" customHeight="1" spans="1:4">
      <c r="A105" s="164" t="s">
        <v>225</v>
      </c>
      <c r="B105" s="164" t="s">
        <v>226</v>
      </c>
      <c r="C105" s="165">
        <f>C106</f>
        <v>1708</v>
      </c>
      <c r="D105" s="166"/>
    </row>
    <row r="106" s="157" customFormat="1" customHeight="1" spans="1:4">
      <c r="A106" s="164" t="s">
        <v>227</v>
      </c>
      <c r="B106" s="164" t="s">
        <v>79</v>
      </c>
      <c r="C106" s="165">
        <v>1708</v>
      </c>
      <c r="D106" s="166"/>
    </row>
    <row r="107" s="157" customFormat="1" customHeight="1" spans="1:4">
      <c r="A107" s="164" t="s">
        <v>228</v>
      </c>
      <c r="B107" s="164" t="s">
        <v>229</v>
      </c>
      <c r="C107" s="165">
        <f>SUM(C108:C112)</f>
        <v>1725</v>
      </c>
      <c r="D107" s="166"/>
    </row>
    <row r="108" s="157" customFormat="1" customHeight="1" spans="1:4">
      <c r="A108" s="164" t="s">
        <v>230</v>
      </c>
      <c r="B108" s="164" t="s">
        <v>79</v>
      </c>
      <c r="C108" s="165">
        <v>666</v>
      </c>
      <c r="D108" s="166"/>
    </row>
    <row r="109" s="157" customFormat="1" customHeight="1" spans="1:4">
      <c r="A109" s="164" t="s">
        <v>231</v>
      </c>
      <c r="B109" s="164" t="s">
        <v>81</v>
      </c>
      <c r="C109" s="165">
        <v>5</v>
      </c>
      <c r="D109" s="166"/>
    </row>
    <row r="110" s="157" customFormat="1" customHeight="1" spans="1:4">
      <c r="A110" s="164" t="s">
        <v>232</v>
      </c>
      <c r="B110" s="164" t="s">
        <v>233</v>
      </c>
      <c r="C110" s="165">
        <v>899</v>
      </c>
      <c r="D110" s="166"/>
    </row>
    <row r="111" s="157" customFormat="1" customHeight="1" spans="1:4">
      <c r="A111" s="164" t="s">
        <v>234</v>
      </c>
      <c r="B111" s="164" t="s">
        <v>235</v>
      </c>
      <c r="C111" s="165">
        <v>49</v>
      </c>
      <c r="D111" s="166"/>
    </row>
    <row r="112" s="157" customFormat="1" customHeight="1" spans="1:4">
      <c r="A112" s="164" t="s">
        <v>236</v>
      </c>
      <c r="B112" s="164" t="s">
        <v>237</v>
      </c>
      <c r="C112" s="165">
        <v>106</v>
      </c>
      <c r="D112" s="166"/>
    </row>
    <row r="113" s="157" customFormat="1" customHeight="1" spans="1:4">
      <c r="A113" s="164" t="s">
        <v>238</v>
      </c>
      <c r="B113" s="164" t="s">
        <v>239</v>
      </c>
      <c r="C113" s="165">
        <f>C114</f>
        <v>564</v>
      </c>
      <c r="D113" s="166"/>
    </row>
    <row r="114" s="157" customFormat="1" customHeight="1" spans="1:4">
      <c r="A114" s="164" t="s">
        <v>240</v>
      </c>
      <c r="B114" s="164" t="s">
        <v>241</v>
      </c>
      <c r="C114" s="165">
        <v>564</v>
      </c>
      <c r="D114" s="166"/>
    </row>
    <row r="115" s="157" customFormat="1" customHeight="1" spans="1:4">
      <c r="A115" s="164" t="s">
        <v>242</v>
      </c>
      <c r="B115" s="164" t="s">
        <v>243</v>
      </c>
      <c r="C115" s="165">
        <f>C116+C119+C125+C128</f>
        <v>189000</v>
      </c>
      <c r="D115" s="166"/>
    </row>
    <row r="116" s="157" customFormat="1" customHeight="1" spans="1:4">
      <c r="A116" s="164" t="s">
        <v>244</v>
      </c>
      <c r="B116" s="164" t="s">
        <v>245</v>
      </c>
      <c r="C116" s="165">
        <f>SUM(C117:C118)</f>
        <v>7452</v>
      </c>
      <c r="D116" s="166"/>
    </row>
    <row r="117" s="157" customFormat="1" customHeight="1" spans="1:4">
      <c r="A117" s="164" t="s">
        <v>246</v>
      </c>
      <c r="B117" s="164" t="s">
        <v>79</v>
      </c>
      <c r="C117" s="165">
        <v>3647</v>
      </c>
      <c r="D117" s="166"/>
    </row>
    <row r="118" s="157" customFormat="1" customHeight="1" spans="1:4">
      <c r="A118" s="164" t="s">
        <v>247</v>
      </c>
      <c r="B118" s="164" t="s">
        <v>81</v>
      </c>
      <c r="C118" s="165">
        <v>3805</v>
      </c>
      <c r="D118" s="166"/>
    </row>
    <row r="119" s="157" customFormat="1" customHeight="1" spans="1:4">
      <c r="A119" s="164" t="s">
        <v>248</v>
      </c>
      <c r="B119" s="164" t="s">
        <v>249</v>
      </c>
      <c r="C119" s="165">
        <f>SUM(C120:C124)</f>
        <v>169885</v>
      </c>
      <c r="D119" s="166"/>
    </row>
    <row r="120" s="157" customFormat="1" customHeight="1" spans="1:4">
      <c r="A120" s="164" t="s">
        <v>250</v>
      </c>
      <c r="B120" s="164" t="s">
        <v>251</v>
      </c>
      <c r="C120" s="165">
        <v>12951</v>
      </c>
      <c r="D120" s="166"/>
    </row>
    <row r="121" s="157" customFormat="1" customHeight="1" spans="1:4">
      <c r="A121" s="164" t="s">
        <v>252</v>
      </c>
      <c r="B121" s="164" t="s">
        <v>253</v>
      </c>
      <c r="C121" s="165">
        <v>91108</v>
      </c>
      <c r="D121" s="166"/>
    </row>
    <row r="122" s="157" customFormat="1" customHeight="1" spans="1:4">
      <c r="A122" s="164" t="s">
        <v>254</v>
      </c>
      <c r="B122" s="164" t="s">
        <v>255</v>
      </c>
      <c r="C122" s="165">
        <v>34551</v>
      </c>
      <c r="D122" s="166"/>
    </row>
    <row r="123" s="157" customFormat="1" customHeight="1" spans="1:4">
      <c r="A123" s="164" t="s">
        <v>256</v>
      </c>
      <c r="B123" s="164" t="s">
        <v>257</v>
      </c>
      <c r="C123" s="165">
        <v>6152</v>
      </c>
      <c r="D123" s="166"/>
    </row>
    <row r="124" s="157" customFormat="1" customHeight="1" spans="1:4">
      <c r="A124" s="164" t="s">
        <v>258</v>
      </c>
      <c r="B124" s="164" t="s">
        <v>259</v>
      </c>
      <c r="C124" s="165">
        <f>123+25000</f>
        <v>25123</v>
      </c>
      <c r="D124" s="166"/>
    </row>
    <row r="125" s="157" customFormat="1" customHeight="1" spans="1:4">
      <c r="A125" s="164" t="s">
        <v>260</v>
      </c>
      <c r="B125" s="164" t="s">
        <v>261</v>
      </c>
      <c r="C125" s="165">
        <f>SUM(C126:C127)</f>
        <v>663</v>
      </c>
      <c r="D125" s="166"/>
    </row>
    <row r="126" s="157" customFormat="1" customHeight="1" spans="1:4">
      <c r="A126" s="164" t="s">
        <v>262</v>
      </c>
      <c r="B126" s="164" t="s">
        <v>263</v>
      </c>
      <c r="C126" s="165">
        <v>653</v>
      </c>
      <c r="D126" s="166"/>
    </row>
    <row r="127" s="157" customFormat="1" customHeight="1" spans="1:4">
      <c r="A127" s="164" t="s">
        <v>264</v>
      </c>
      <c r="B127" s="164" t="s">
        <v>265</v>
      </c>
      <c r="C127" s="165">
        <v>10</v>
      </c>
      <c r="D127" s="166"/>
    </row>
    <row r="128" s="157" customFormat="1" customHeight="1" spans="1:4">
      <c r="A128" s="164" t="s">
        <v>266</v>
      </c>
      <c r="B128" s="164" t="s">
        <v>267</v>
      </c>
      <c r="C128" s="165">
        <f>C129</f>
        <v>11000</v>
      </c>
      <c r="D128" s="166"/>
    </row>
    <row r="129" s="157" customFormat="1" customHeight="1" spans="1:4">
      <c r="A129" s="164" t="s">
        <v>268</v>
      </c>
      <c r="B129" s="164" t="s">
        <v>269</v>
      </c>
      <c r="C129" s="165">
        <v>11000</v>
      </c>
      <c r="D129" s="166"/>
    </row>
    <row r="130" s="157" customFormat="1" customHeight="1" spans="1:4">
      <c r="A130" s="164" t="s">
        <v>270</v>
      </c>
      <c r="B130" s="164" t="s">
        <v>271</v>
      </c>
      <c r="C130" s="165">
        <f>C131+C134+C136</f>
        <v>17700</v>
      </c>
      <c r="D130" s="166"/>
    </row>
    <row r="131" s="157" customFormat="1" customHeight="1" spans="1:4">
      <c r="A131" s="164" t="s">
        <v>272</v>
      </c>
      <c r="B131" s="164" t="s">
        <v>273</v>
      </c>
      <c r="C131" s="165">
        <f>SUM(C132:C133)</f>
        <v>488</v>
      </c>
      <c r="D131" s="166"/>
    </row>
    <row r="132" s="157" customFormat="1" customHeight="1" spans="1:4">
      <c r="A132" s="164" t="s">
        <v>274</v>
      </c>
      <c r="B132" s="164" t="s">
        <v>79</v>
      </c>
      <c r="C132" s="165">
        <v>357</v>
      </c>
      <c r="D132" s="166"/>
    </row>
    <row r="133" s="157" customFormat="1" customHeight="1" spans="1:4">
      <c r="A133" s="164" t="s">
        <v>275</v>
      </c>
      <c r="B133" s="164" t="s">
        <v>81</v>
      </c>
      <c r="C133" s="165">
        <v>131</v>
      </c>
      <c r="D133" s="166"/>
    </row>
    <row r="134" s="157" customFormat="1" customHeight="1" spans="1:4">
      <c r="A134" s="164" t="s">
        <v>276</v>
      </c>
      <c r="B134" s="164" t="s">
        <v>277</v>
      </c>
      <c r="C134" s="165">
        <f>C135</f>
        <v>9186</v>
      </c>
      <c r="D134" s="166"/>
    </row>
    <row r="135" s="157" customFormat="1" customHeight="1" spans="1:4">
      <c r="A135" s="164" t="s">
        <v>278</v>
      </c>
      <c r="B135" s="164" t="s">
        <v>279</v>
      </c>
      <c r="C135" s="165">
        <v>9186</v>
      </c>
      <c r="D135" s="166"/>
    </row>
    <row r="136" s="157" customFormat="1" customHeight="1" spans="1:4">
      <c r="A136" s="164" t="s">
        <v>280</v>
      </c>
      <c r="B136" s="164" t="s">
        <v>281</v>
      </c>
      <c r="C136" s="165">
        <f>C137</f>
        <v>8026</v>
      </c>
      <c r="D136" s="166"/>
    </row>
    <row r="137" s="157" customFormat="1" customHeight="1" spans="1:4">
      <c r="A137" s="164" t="s">
        <v>282</v>
      </c>
      <c r="B137" s="164" t="s">
        <v>283</v>
      </c>
      <c r="C137" s="165">
        <v>8026</v>
      </c>
      <c r="D137" s="166"/>
    </row>
    <row r="138" s="157" customFormat="1" customHeight="1" spans="1:4">
      <c r="A138" s="164" t="s">
        <v>284</v>
      </c>
      <c r="B138" s="164" t="s">
        <v>285</v>
      </c>
      <c r="C138" s="165">
        <f>C139+C146+C148+C150</f>
        <v>4400</v>
      </c>
      <c r="D138" s="166"/>
    </row>
    <row r="139" s="157" customFormat="1" customHeight="1" spans="1:4">
      <c r="A139" s="164" t="s">
        <v>286</v>
      </c>
      <c r="B139" s="164" t="s">
        <v>287</v>
      </c>
      <c r="C139" s="165">
        <f>SUM(C140:C145)</f>
        <v>3859</v>
      </c>
      <c r="D139" s="166"/>
    </row>
    <row r="140" s="157" customFormat="1" customHeight="1" spans="1:4">
      <c r="A140" s="164" t="s">
        <v>288</v>
      </c>
      <c r="B140" s="164" t="s">
        <v>79</v>
      </c>
      <c r="C140" s="165">
        <v>599</v>
      </c>
      <c r="D140" s="166"/>
    </row>
    <row r="141" s="157" customFormat="1" customHeight="1" spans="1:4">
      <c r="A141" s="164" t="s">
        <v>289</v>
      </c>
      <c r="B141" s="164" t="s">
        <v>81</v>
      </c>
      <c r="C141" s="165">
        <v>27</v>
      </c>
      <c r="D141" s="166"/>
    </row>
    <row r="142" s="157" customFormat="1" customHeight="1" spans="1:4">
      <c r="A142" s="164" t="s">
        <v>290</v>
      </c>
      <c r="B142" s="164" t="s">
        <v>291</v>
      </c>
      <c r="C142" s="165">
        <v>208</v>
      </c>
      <c r="D142" s="166"/>
    </row>
    <row r="143" s="157" customFormat="1" customHeight="1" spans="1:4">
      <c r="A143" s="164" t="s">
        <v>292</v>
      </c>
      <c r="B143" s="164" t="s">
        <v>293</v>
      </c>
      <c r="C143" s="165">
        <v>218</v>
      </c>
      <c r="D143" s="166"/>
    </row>
    <row r="144" s="157" customFormat="1" customHeight="1" spans="1:4">
      <c r="A144" s="164" t="s">
        <v>294</v>
      </c>
      <c r="B144" s="164" t="s">
        <v>295</v>
      </c>
      <c r="C144" s="165">
        <v>10</v>
      </c>
      <c r="D144" s="166"/>
    </row>
    <row r="145" s="157" customFormat="1" customHeight="1" spans="1:4">
      <c r="A145" s="164" t="s">
        <v>296</v>
      </c>
      <c r="B145" s="164" t="s">
        <v>297</v>
      </c>
      <c r="C145" s="165">
        <f>2812-15</f>
        <v>2797</v>
      </c>
      <c r="D145" s="166"/>
    </row>
    <row r="146" s="157" customFormat="1" customHeight="1" spans="1:4">
      <c r="A146" s="164" t="s">
        <v>298</v>
      </c>
      <c r="B146" s="164" t="s">
        <v>299</v>
      </c>
      <c r="C146" s="165">
        <f>C147</f>
        <v>22</v>
      </c>
      <c r="D146" s="166"/>
    </row>
    <row r="147" s="157" customFormat="1" customHeight="1" spans="1:4">
      <c r="A147" s="164" t="s">
        <v>300</v>
      </c>
      <c r="B147" s="164" t="s">
        <v>301</v>
      </c>
      <c r="C147" s="165">
        <v>22</v>
      </c>
      <c r="D147" s="166"/>
    </row>
    <row r="148" s="157" customFormat="1" customHeight="1" spans="1:4">
      <c r="A148" s="164" t="s">
        <v>302</v>
      </c>
      <c r="B148" s="164" t="s">
        <v>303</v>
      </c>
      <c r="C148" s="165">
        <f>C149</f>
        <v>174</v>
      </c>
      <c r="D148" s="166"/>
    </row>
    <row r="149" s="157" customFormat="1" customHeight="1" spans="1:4">
      <c r="A149" s="164" t="s">
        <v>304</v>
      </c>
      <c r="B149" s="164" t="s">
        <v>305</v>
      </c>
      <c r="C149" s="165">
        <v>174</v>
      </c>
      <c r="D149" s="166"/>
    </row>
    <row r="150" s="157" customFormat="1" customHeight="1" spans="1:4">
      <c r="A150" s="167" t="s">
        <v>306</v>
      </c>
      <c r="B150" s="164" t="s">
        <v>307</v>
      </c>
      <c r="C150" s="165">
        <f>C151</f>
        <v>345</v>
      </c>
      <c r="D150" s="166"/>
    </row>
    <row r="151" s="157" customFormat="1" customHeight="1" spans="1:4">
      <c r="A151" s="167" t="s">
        <v>308</v>
      </c>
      <c r="B151" s="164" t="s">
        <v>309</v>
      </c>
      <c r="C151" s="165">
        <v>345</v>
      </c>
      <c r="D151" s="166"/>
    </row>
    <row r="152" s="157" customFormat="1" customHeight="1" spans="1:4">
      <c r="A152" s="164" t="s">
        <v>310</v>
      </c>
      <c r="B152" s="164" t="s">
        <v>311</v>
      </c>
      <c r="C152" s="165">
        <f>C153+C156+C161+C168+C170+C173+C175+C180+C187+C189+C192+C194+C196+C198+C202</f>
        <v>61000</v>
      </c>
      <c r="D152" s="166"/>
    </row>
    <row r="153" s="157" customFormat="1" customHeight="1" spans="1:4">
      <c r="A153" s="164" t="s">
        <v>312</v>
      </c>
      <c r="B153" s="164" t="s">
        <v>313</v>
      </c>
      <c r="C153" s="165">
        <f>SUM(C154:C155)</f>
        <v>1780</v>
      </c>
      <c r="D153" s="166"/>
    </row>
    <row r="154" s="157" customFormat="1" customHeight="1" spans="1:4">
      <c r="A154" s="164" t="s">
        <v>314</v>
      </c>
      <c r="B154" s="164" t="s">
        <v>79</v>
      </c>
      <c r="C154" s="165">
        <v>1476</v>
      </c>
      <c r="D154" s="166"/>
    </row>
    <row r="155" s="157" customFormat="1" customHeight="1" spans="1:4">
      <c r="A155" s="164" t="s">
        <v>315</v>
      </c>
      <c r="B155" s="164" t="s">
        <v>81</v>
      </c>
      <c r="C155" s="165">
        <v>304</v>
      </c>
      <c r="D155" s="166"/>
    </row>
    <row r="156" s="157" customFormat="1" customHeight="1" spans="1:4">
      <c r="A156" s="164" t="s">
        <v>316</v>
      </c>
      <c r="B156" s="164" t="s">
        <v>317</v>
      </c>
      <c r="C156" s="165">
        <f>SUM(C157:C160)</f>
        <v>1209</v>
      </c>
      <c r="D156" s="166"/>
    </row>
    <row r="157" s="157" customFormat="1" customHeight="1" spans="1:4">
      <c r="A157" s="164" t="s">
        <v>318</v>
      </c>
      <c r="B157" s="164" t="s">
        <v>79</v>
      </c>
      <c r="C157" s="165">
        <v>768</v>
      </c>
      <c r="D157" s="166"/>
    </row>
    <row r="158" s="157" customFormat="1" customHeight="1" spans="1:4">
      <c r="A158" s="164" t="s">
        <v>319</v>
      </c>
      <c r="B158" s="164" t="s">
        <v>81</v>
      </c>
      <c r="C158" s="165">
        <v>226</v>
      </c>
      <c r="D158" s="166"/>
    </row>
    <row r="159" s="157" customFormat="1" customHeight="1" spans="1:4">
      <c r="A159" s="167" t="s">
        <v>320</v>
      </c>
      <c r="B159" s="164" t="s">
        <v>321</v>
      </c>
      <c r="C159" s="165">
        <v>71</v>
      </c>
      <c r="D159" s="166"/>
    </row>
    <row r="160" s="157" customFormat="1" customHeight="1" spans="1:4">
      <c r="A160" s="164" t="s">
        <v>322</v>
      </c>
      <c r="B160" s="164" t="s">
        <v>323</v>
      </c>
      <c r="C160" s="165">
        <v>144</v>
      </c>
      <c r="D160" s="166"/>
    </row>
    <row r="161" s="157" customFormat="1" customHeight="1" spans="1:4">
      <c r="A161" s="164" t="s">
        <v>324</v>
      </c>
      <c r="B161" s="164" t="s">
        <v>325</v>
      </c>
      <c r="C161" s="165">
        <f>SUM(C162:C167)</f>
        <v>18531</v>
      </c>
      <c r="D161" s="166"/>
    </row>
    <row r="162" s="157" customFormat="1" customHeight="1" spans="1:4">
      <c r="A162" s="164" t="s">
        <v>326</v>
      </c>
      <c r="B162" s="164" t="s">
        <v>327</v>
      </c>
      <c r="C162" s="165">
        <v>61</v>
      </c>
      <c r="D162" s="166"/>
    </row>
    <row r="163" s="157" customFormat="1" customHeight="1" spans="1:4">
      <c r="A163" s="164" t="s">
        <v>328</v>
      </c>
      <c r="B163" s="164" t="s">
        <v>329</v>
      </c>
      <c r="C163" s="165">
        <v>234</v>
      </c>
      <c r="D163" s="166"/>
    </row>
    <row r="164" s="157" customFormat="1" customHeight="1" spans="1:4">
      <c r="A164" s="164" t="s">
        <v>330</v>
      </c>
      <c r="B164" s="164" t="s">
        <v>331</v>
      </c>
      <c r="C164" s="165">
        <v>5580</v>
      </c>
      <c r="D164" s="166"/>
    </row>
    <row r="165" s="157" customFormat="1" customHeight="1" spans="1:4">
      <c r="A165" s="164" t="s">
        <v>332</v>
      </c>
      <c r="B165" s="164" t="s">
        <v>333</v>
      </c>
      <c r="C165" s="165">
        <v>4283</v>
      </c>
      <c r="D165" s="166"/>
    </row>
    <row r="166" s="157" customFormat="1" customHeight="1" spans="1:4">
      <c r="A166" s="164" t="s">
        <v>334</v>
      </c>
      <c r="B166" s="164" t="s">
        <v>335</v>
      </c>
      <c r="C166" s="165">
        <v>8368</v>
      </c>
      <c r="D166" s="166"/>
    </row>
    <row r="167" s="157" customFormat="1" customHeight="1" spans="1:4">
      <c r="A167" s="167" t="s">
        <v>336</v>
      </c>
      <c r="B167" s="164" t="s">
        <v>337</v>
      </c>
      <c r="C167" s="165">
        <v>5</v>
      </c>
      <c r="D167" s="166"/>
    </row>
    <row r="168" s="157" customFormat="1" customHeight="1" spans="1:4">
      <c r="A168" s="164" t="s">
        <v>338</v>
      </c>
      <c r="B168" s="164" t="s">
        <v>339</v>
      </c>
      <c r="C168" s="165">
        <f>C169</f>
        <v>2012</v>
      </c>
      <c r="D168" s="166"/>
    </row>
    <row r="169" s="157" customFormat="1" customHeight="1" spans="1:4">
      <c r="A169" s="164" t="s">
        <v>340</v>
      </c>
      <c r="B169" s="164" t="s">
        <v>341</v>
      </c>
      <c r="C169" s="165">
        <v>2012</v>
      </c>
      <c r="D169" s="166"/>
    </row>
    <row r="170" s="157" customFormat="1" customHeight="1" spans="1:4">
      <c r="A170" s="164" t="s">
        <v>342</v>
      </c>
      <c r="B170" s="164" t="s">
        <v>343</v>
      </c>
      <c r="C170" s="165">
        <f>SUM(C171:C172)</f>
        <v>4071</v>
      </c>
      <c r="D170" s="166"/>
    </row>
    <row r="171" s="157" customFormat="1" customHeight="1" spans="1:4">
      <c r="A171" s="164" t="s">
        <v>344</v>
      </c>
      <c r="B171" s="164" t="s">
        <v>345</v>
      </c>
      <c r="C171" s="165">
        <v>1873</v>
      </c>
      <c r="D171" s="166"/>
    </row>
    <row r="172" s="157" customFormat="1" customHeight="1" spans="1:4">
      <c r="A172" s="164" t="s">
        <v>346</v>
      </c>
      <c r="B172" s="164" t="s">
        <v>347</v>
      </c>
      <c r="C172" s="165">
        <v>2198</v>
      </c>
      <c r="D172" s="166"/>
    </row>
    <row r="173" s="157" customFormat="1" customHeight="1" spans="1:4">
      <c r="A173" s="164" t="s">
        <v>348</v>
      </c>
      <c r="B173" s="164" t="s">
        <v>349</v>
      </c>
      <c r="C173" s="165">
        <f>C174</f>
        <v>4615</v>
      </c>
      <c r="D173" s="166"/>
    </row>
    <row r="174" s="157" customFormat="1" customHeight="1" spans="1:4">
      <c r="A174" s="164" t="s">
        <v>350</v>
      </c>
      <c r="B174" s="164" t="s">
        <v>351</v>
      </c>
      <c r="C174" s="165">
        <v>4615</v>
      </c>
      <c r="D174" s="166"/>
    </row>
    <row r="175" s="157" customFormat="1" customHeight="1" spans="1:4">
      <c r="A175" s="164" t="s">
        <v>352</v>
      </c>
      <c r="B175" s="164" t="s">
        <v>353</v>
      </c>
      <c r="C175" s="165">
        <f>SUM(C176:C179)</f>
        <v>4415</v>
      </c>
      <c r="D175" s="166"/>
    </row>
    <row r="176" s="157" customFormat="1" customHeight="1" spans="1:4">
      <c r="A176" s="164" t="s">
        <v>354</v>
      </c>
      <c r="B176" s="164" t="s">
        <v>355</v>
      </c>
      <c r="C176" s="165">
        <v>132</v>
      </c>
      <c r="D176" s="166"/>
    </row>
    <row r="177" s="157" customFormat="1" customHeight="1" spans="1:4">
      <c r="A177" s="164" t="s">
        <v>356</v>
      </c>
      <c r="B177" s="164" t="s">
        <v>357</v>
      </c>
      <c r="C177" s="165">
        <v>3099</v>
      </c>
      <c r="D177" s="166"/>
    </row>
    <row r="178" s="157" customFormat="1" customHeight="1" spans="1:4">
      <c r="A178" s="164" t="s">
        <v>358</v>
      </c>
      <c r="B178" s="164" t="s">
        <v>359</v>
      </c>
      <c r="C178" s="165">
        <v>300</v>
      </c>
      <c r="D178" s="166"/>
    </row>
    <row r="179" s="157" customFormat="1" customHeight="1" spans="1:4">
      <c r="A179" s="164" t="s">
        <v>360</v>
      </c>
      <c r="B179" s="164" t="s">
        <v>361</v>
      </c>
      <c r="C179" s="165">
        <v>884</v>
      </c>
      <c r="D179" s="166"/>
    </row>
    <row r="180" s="157" customFormat="1" customHeight="1" spans="1:4">
      <c r="A180" s="164" t="s">
        <v>362</v>
      </c>
      <c r="B180" s="164" t="s">
        <v>363</v>
      </c>
      <c r="C180" s="165">
        <f>SUM(C181:C186)</f>
        <v>3562</v>
      </c>
      <c r="D180" s="166"/>
    </row>
    <row r="181" s="157" customFormat="1" customHeight="1" spans="1:4">
      <c r="A181" s="164" t="s">
        <v>364</v>
      </c>
      <c r="B181" s="164" t="s">
        <v>79</v>
      </c>
      <c r="C181" s="165">
        <v>198</v>
      </c>
      <c r="D181" s="166"/>
    </row>
    <row r="182" s="157" customFormat="1" customHeight="1" spans="1:4">
      <c r="A182" s="164" t="s">
        <v>365</v>
      </c>
      <c r="B182" s="164" t="s">
        <v>81</v>
      </c>
      <c r="C182" s="165">
        <v>1</v>
      </c>
      <c r="D182" s="166"/>
    </row>
    <row r="183" s="157" customFormat="1" customHeight="1" spans="1:4">
      <c r="A183" s="164" t="s">
        <v>366</v>
      </c>
      <c r="B183" s="164" t="s">
        <v>367</v>
      </c>
      <c r="C183" s="165">
        <v>374</v>
      </c>
      <c r="D183" s="166"/>
    </row>
    <row r="184" s="157" customFormat="1" customHeight="1" spans="1:4">
      <c r="A184" s="164" t="s">
        <v>368</v>
      </c>
      <c r="B184" s="164" t="s">
        <v>369</v>
      </c>
      <c r="C184" s="165">
        <v>246</v>
      </c>
      <c r="D184" s="166"/>
    </row>
    <row r="185" s="157" customFormat="1" customHeight="1" spans="1:4">
      <c r="A185" s="164" t="s">
        <v>370</v>
      </c>
      <c r="B185" s="164" t="s">
        <v>371</v>
      </c>
      <c r="C185" s="165">
        <v>1237</v>
      </c>
      <c r="D185" s="166"/>
    </row>
    <row r="186" s="157" customFormat="1" customHeight="1" spans="1:4">
      <c r="A186" s="164" t="s">
        <v>372</v>
      </c>
      <c r="B186" s="164" t="s">
        <v>373</v>
      </c>
      <c r="C186" s="165">
        <v>1506</v>
      </c>
      <c r="D186" s="166"/>
    </row>
    <row r="187" s="157" customFormat="1" customHeight="1" spans="1:4">
      <c r="A187" s="164" t="s">
        <v>374</v>
      </c>
      <c r="B187" s="164" t="s">
        <v>375</v>
      </c>
      <c r="C187" s="165">
        <f>C188</f>
        <v>2767</v>
      </c>
      <c r="D187" s="166"/>
    </row>
    <row r="188" s="157" customFormat="1" customHeight="1" spans="1:4">
      <c r="A188" s="164" t="s">
        <v>376</v>
      </c>
      <c r="B188" s="164" t="s">
        <v>377</v>
      </c>
      <c r="C188" s="165">
        <v>2767</v>
      </c>
      <c r="D188" s="166"/>
    </row>
    <row r="189" s="157" customFormat="1" customHeight="1" spans="1:4">
      <c r="A189" s="164" t="s">
        <v>378</v>
      </c>
      <c r="B189" s="164" t="s">
        <v>379</v>
      </c>
      <c r="C189" s="165">
        <f>SUM(C190:C191)</f>
        <v>217</v>
      </c>
      <c r="D189" s="166"/>
    </row>
    <row r="190" s="157" customFormat="1" customHeight="1" spans="1:4">
      <c r="A190" s="164" t="s">
        <v>380</v>
      </c>
      <c r="B190" s="164" t="s">
        <v>381</v>
      </c>
      <c r="C190" s="165">
        <v>117</v>
      </c>
      <c r="D190" s="166"/>
    </row>
    <row r="191" s="157" customFormat="1" customHeight="1" spans="1:4">
      <c r="A191" s="164" t="s">
        <v>382</v>
      </c>
      <c r="B191" s="164" t="s">
        <v>383</v>
      </c>
      <c r="C191" s="165">
        <v>100</v>
      </c>
      <c r="D191" s="166"/>
    </row>
    <row r="192" s="157" customFormat="1" customHeight="1" spans="1:4">
      <c r="A192" s="164" t="s">
        <v>384</v>
      </c>
      <c r="B192" s="164" t="s">
        <v>385</v>
      </c>
      <c r="C192" s="165">
        <f t="shared" ref="C192:C196" si="0">C193</f>
        <v>906</v>
      </c>
      <c r="D192" s="166"/>
    </row>
    <row r="193" s="157" customFormat="1" customHeight="1" spans="1:4">
      <c r="A193" s="164" t="s">
        <v>386</v>
      </c>
      <c r="B193" s="164" t="s">
        <v>387</v>
      </c>
      <c r="C193" s="165">
        <v>906</v>
      </c>
      <c r="D193" s="166"/>
    </row>
    <row r="194" s="157" customFormat="1" customHeight="1" spans="1:4">
      <c r="A194" s="164" t="s">
        <v>388</v>
      </c>
      <c r="B194" s="164" t="s">
        <v>389</v>
      </c>
      <c r="C194" s="165">
        <f t="shared" si="0"/>
        <v>67</v>
      </c>
      <c r="D194" s="166"/>
    </row>
    <row r="195" s="157" customFormat="1" customHeight="1" spans="1:4">
      <c r="A195" s="164" t="s">
        <v>390</v>
      </c>
      <c r="B195" s="164" t="s">
        <v>391</v>
      </c>
      <c r="C195" s="165">
        <v>67</v>
      </c>
      <c r="D195" s="166"/>
    </row>
    <row r="196" s="157" customFormat="1" customHeight="1" spans="1:4">
      <c r="A196" s="164" t="s">
        <v>392</v>
      </c>
      <c r="B196" s="164" t="s">
        <v>393</v>
      </c>
      <c r="C196" s="165">
        <f t="shared" si="0"/>
        <v>5546</v>
      </c>
      <c r="D196" s="166"/>
    </row>
    <row r="197" s="157" customFormat="1" customHeight="1" spans="1:4">
      <c r="A197" s="164" t="s">
        <v>394</v>
      </c>
      <c r="B197" s="164" t="s">
        <v>395</v>
      </c>
      <c r="C197" s="165">
        <v>5546</v>
      </c>
      <c r="D197" s="166"/>
    </row>
    <row r="198" s="157" customFormat="1" customHeight="1" spans="1:4">
      <c r="A198" s="164" t="s">
        <v>396</v>
      </c>
      <c r="B198" s="164" t="s">
        <v>397</v>
      </c>
      <c r="C198" s="165">
        <f>SUM(C199:C201)</f>
        <v>1804</v>
      </c>
      <c r="D198" s="166"/>
    </row>
    <row r="199" s="157" customFormat="1" customHeight="1" spans="1:4">
      <c r="A199" s="164" t="s">
        <v>398</v>
      </c>
      <c r="B199" s="164" t="s">
        <v>79</v>
      </c>
      <c r="C199" s="165">
        <v>411</v>
      </c>
      <c r="D199" s="166"/>
    </row>
    <row r="200" s="157" customFormat="1" customHeight="1" spans="1:4">
      <c r="A200" s="164" t="s">
        <v>399</v>
      </c>
      <c r="B200" s="164" t="s">
        <v>81</v>
      </c>
      <c r="C200" s="165">
        <v>172</v>
      </c>
      <c r="D200" s="166"/>
    </row>
    <row r="201" s="157" customFormat="1" customHeight="1" spans="1:4">
      <c r="A201" s="164" t="s">
        <v>400</v>
      </c>
      <c r="B201" s="164" t="s">
        <v>401</v>
      </c>
      <c r="C201" s="165">
        <v>1221</v>
      </c>
      <c r="D201" s="166"/>
    </row>
    <row r="202" s="157" customFormat="1" customHeight="1" spans="1:4">
      <c r="A202" s="164" t="s">
        <v>402</v>
      </c>
      <c r="B202" s="164" t="s">
        <v>403</v>
      </c>
      <c r="C202" s="165">
        <f>C203</f>
        <v>9498</v>
      </c>
      <c r="D202" s="166"/>
    </row>
    <row r="203" s="157" customFormat="1" customHeight="1" spans="1:4">
      <c r="A203" s="164" t="s">
        <v>404</v>
      </c>
      <c r="B203" s="164" t="s">
        <v>405</v>
      </c>
      <c r="C203" s="165">
        <f>12869-605-2766</f>
        <v>9498</v>
      </c>
      <c r="D203" s="166"/>
    </row>
    <row r="204" s="157" customFormat="1" customHeight="1" spans="1:4">
      <c r="A204" s="164" t="s">
        <v>406</v>
      </c>
      <c r="B204" s="164" t="s">
        <v>407</v>
      </c>
      <c r="C204" s="165">
        <f>C205+C209+C211+C214+C221+C224+C227+C229+C231+C235+C237</f>
        <v>57000</v>
      </c>
      <c r="D204" s="166"/>
    </row>
    <row r="205" s="157" customFormat="1" customHeight="1" spans="1:4">
      <c r="A205" s="164" t="s">
        <v>408</v>
      </c>
      <c r="B205" s="164" t="s">
        <v>409</v>
      </c>
      <c r="C205" s="165">
        <f>SUM(C206:C208)</f>
        <v>915</v>
      </c>
      <c r="D205" s="166"/>
    </row>
    <row r="206" s="157" customFormat="1" customHeight="1" spans="1:4">
      <c r="A206" s="164" t="s">
        <v>410</v>
      </c>
      <c r="B206" s="164" t="s">
        <v>79</v>
      </c>
      <c r="C206" s="165">
        <v>761</v>
      </c>
      <c r="D206" s="166"/>
    </row>
    <row r="207" s="157" customFormat="1" customHeight="1" spans="1:4">
      <c r="A207" s="164" t="s">
        <v>411</v>
      </c>
      <c r="B207" s="164" t="s">
        <v>81</v>
      </c>
      <c r="C207" s="165">
        <v>134</v>
      </c>
      <c r="D207" s="166"/>
    </row>
    <row r="208" s="157" customFormat="1" customHeight="1" spans="1:4">
      <c r="A208" s="167" t="s">
        <v>412</v>
      </c>
      <c r="B208" s="164" t="s">
        <v>413</v>
      </c>
      <c r="C208" s="165">
        <v>20</v>
      </c>
      <c r="D208" s="166"/>
    </row>
    <row r="209" s="157" customFormat="1" customHeight="1" spans="1:4">
      <c r="A209" s="164" t="s">
        <v>414</v>
      </c>
      <c r="B209" s="164" t="s">
        <v>415</v>
      </c>
      <c r="C209" s="165">
        <f>C210</f>
        <v>302</v>
      </c>
      <c r="D209" s="166"/>
    </row>
    <row r="210" s="157" customFormat="1" customHeight="1" spans="1:4">
      <c r="A210" s="164" t="s">
        <v>416</v>
      </c>
      <c r="B210" s="164" t="s">
        <v>417</v>
      </c>
      <c r="C210" s="165">
        <v>302</v>
      </c>
      <c r="D210" s="166"/>
    </row>
    <row r="211" s="157" customFormat="1" customHeight="1" spans="1:4">
      <c r="A211" s="164" t="s">
        <v>418</v>
      </c>
      <c r="B211" s="164" t="s">
        <v>419</v>
      </c>
      <c r="C211" s="165">
        <f>SUM(C212:C213)</f>
        <v>15206</v>
      </c>
      <c r="D211" s="166"/>
    </row>
    <row r="212" s="157" customFormat="1" customHeight="1" spans="1:4">
      <c r="A212" s="164" t="s">
        <v>420</v>
      </c>
      <c r="B212" s="164" t="s">
        <v>421</v>
      </c>
      <c r="C212" s="165">
        <v>13349</v>
      </c>
      <c r="D212" s="166"/>
    </row>
    <row r="213" s="157" customFormat="1" customHeight="1" spans="1:4">
      <c r="A213" s="164" t="s">
        <v>422</v>
      </c>
      <c r="B213" s="164" t="s">
        <v>423</v>
      </c>
      <c r="C213" s="165">
        <v>1857</v>
      </c>
      <c r="D213" s="166"/>
    </row>
    <row r="214" s="157" customFormat="1" customHeight="1" spans="1:4">
      <c r="A214" s="164" t="s">
        <v>424</v>
      </c>
      <c r="B214" s="164" t="s">
        <v>425</v>
      </c>
      <c r="C214" s="165">
        <f>SUM(C215:C220)</f>
        <v>15051</v>
      </c>
      <c r="D214" s="166"/>
    </row>
    <row r="215" s="157" customFormat="1" customHeight="1" spans="1:4">
      <c r="A215" s="164" t="s">
        <v>426</v>
      </c>
      <c r="B215" s="164" t="s">
        <v>427</v>
      </c>
      <c r="C215" s="165">
        <v>1545</v>
      </c>
      <c r="D215" s="166"/>
    </row>
    <row r="216" s="157" customFormat="1" customHeight="1" spans="1:4">
      <c r="A216" s="164" t="s">
        <v>428</v>
      </c>
      <c r="B216" s="164" t="s">
        <v>429</v>
      </c>
      <c r="C216" s="165">
        <v>882</v>
      </c>
      <c r="D216" s="166"/>
    </row>
    <row r="217" s="157" customFormat="1" customHeight="1" spans="1:4">
      <c r="A217" s="164" t="s">
        <v>430</v>
      </c>
      <c r="B217" s="164" t="s">
        <v>431</v>
      </c>
      <c r="C217" s="165">
        <v>8850</v>
      </c>
      <c r="D217" s="166"/>
    </row>
    <row r="218" s="157" customFormat="1" customHeight="1" spans="1:4">
      <c r="A218" s="164" t="s">
        <v>432</v>
      </c>
      <c r="B218" s="164" t="s">
        <v>433</v>
      </c>
      <c r="C218" s="165">
        <v>76</v>
      </c>
      <c r="D218" s="166"/>
    </row>
    <row r="219" s="157" customFormat="1" customHeight="1" spans="1:4">
      <c r="A219" s="164" t="s">
        <v>434</v>
      </c>
      <c r="B219" s="164" t="s">
        <v>435</v>
      </c>
      <c r="C219" s="165">
        <v>2000</v>
      </c>
      <c r="D219" s="166"/>
    </row>
    <row r="220" s="157" customFormat="1" customHeight="1" spans="1:4">
      <c r="A220" s="164" t="s">
        <v>436</v>
      </c>
      <c r="B220" s="164" t="s">
        <v>437</v>
      </c>
      <c r="C220" s="165">
        <v>1698</v>
      </c>
      <c r="D220" s="166"/>
    </row>
    <row r="221" s="157" customFormat="1" customHeight="1" spans="1:4">
      <c r="A221" s="164" t="s">
        <v>438</v>
      </c>
      <c r="B221" s="164" t="s">
        <v>439</v>
      </c>
      <c r="C221" s="165">
        <f>SUM(C222:C223)</f>
        <v>4697</v>
      </c>
      <c r="D221" s="166"/>
    </row>
    <row r="222" s="157" customFormat="1" customHeight="1" spans="1:4">
      <c r="A222" s="164" t="s">
        <v>440</v>
      </c>
      <c r="B222" s="164" t="s">
        <v>441</v>
      </c>
      <c r="C222" s="165">
        <v>4695</v>
      </c>
      <c r="D222" s="166"/>
    </row>
    <row r="223" s="157" customFormat="1" customHeight="1" spans="1:4">
      <c r="A223" s="167" t="s">
        <v>442</v>
      </c>
      <c r="B223" s="164" t="s">
        <v>443</v>
      </c>
      <c r="C223" s="165">
        <v>2</v>
      </c>
      <c r="D223" s="166"/>
    </row>
    <row r="224" s="157" customFormat="1" customHeight="1" spans="1:4">
      <c r="A224" s="164" t="s">
        <v>444</v>
      </c>
      <c r="B224" s="164" t="s">
        <v>445</v>
      </c>
      <c r="C224" s="165">
        <f>SUM(C225:C226)</f>
        <v>5479</v>
      </c>
      <c r="D224" s="166"/>
    </row>
    <row r="225" s="157" customFormat="1" customHeight="1" spans="1:4">
      <c r="A225" s="164" t="s">
        <v>446</v>
      </c>
      <c r="B225" s="164" t="s">
        <v>447</v>
      </c>
      <c r="C225" s="165">
        <v>3933</v>
      </c>
      <c r="D225" s="166"/>
    </row>
    <row r="226" s="157" customFormat="1" customHeight="1" spans="1:4">
      <c r="A226" s="164" t="s">
        <v>448</v>
      </c>
      <c r="B226" s="164" t="s">
        <v>449</v>
      </c>
      <c r="C226" s="165">
        <v>1546</v>
      </c>
      <c r="D226" s="166"/>
    </row>
    <row r="227" s="157" customFormat="1" customHeight="1" spans="1:4">
      <c r="A227" s="164" t="s">
        <v>450</v>
      </c>
      <c r="B227" s="164" t="s">
        <v>451</v>
      </c>
      <c r="C227" s="165">
        <f>SUM(C228:C228)</f>
        <v>11959</v>
      </c>
      <c r="D227" s="166"/>
    </row>
    <row r="228" s="157" customFormat="1" customHeight="1" spans="1:4">
      <c r="A228" s="164" t="s">
        <v>452</v>
      </c>
      <c r="B228" s="164" t="s">
        <v>453</v>
      </c>
      <c r="C228" s="165">
        <v>11959</v>
      </c>
      <c r="D228" s="166"/>
    </row>
    <row r="229" s="157" customFormat="1" customHeight="1" spans="1:4">
      <c r="A229" s="164" t="s">
        <v>454</v>
      </c>
      <c r="B229" s="164" t="s">
        <v>455</v>
      </c>
      <c r="C229" s="165">
        <f>SUM(C230:C230)</f>
        <v>937</v>
      </c>
      <c r="D229" s="166"/>
    </row>
    <row r="230" s="157" customFormat="1" customHeight="1" spans="1:4">
      <c r="A230" s="164" t="s">
        <v>456</v>
      </c>
      <c r="B230" s="164" t="s">
        <v>457</v>
      </c>
      <c r="C230" s="165">
        <v>937</v>
      </c>
      <c r="D230" s="166"/>
    </row>
    <row r="231" s="157" customFormat="1" customHeight="1" spans="1:4">
      <c r="A231" s="164" t="s">
        <v>458</v>
      </c>
      <c r="B231" s="164" t="s">
        <v>459</v>
      </c>
      <c r="C231" s="165">
        <f>SUM(C232:C234)</f>
        <v>771</v>
      </c>
      <c r="D231" s="166"/>
    </row>
    <row r="232" s="157" customFormat="1" customHeight="1" spans="1:4">
      <c r="A232" s="164" t="s">
        <v>460</v>
      </c>
      <c r="B232" s="164" t="s">
        <v>79</v>
      </c>
      <c r="C232" s="165">
        <v>497</v>
      </c>
      <c r="D232" s="166"/>
    </row>
    <row r="233" s="157" customFormat="1" customHeight="1" spans="1:4">
      <c r="A233" s="164" t="s">
        <v>461</v>
      </c>
      <c r="B233" s="164" t="s">
        <v>81</v>
      </c>
      <c r="C233" s="165">
        <v>34</v>
      </c>
      <c r="D233" s="166"/>
    </row>
    <row r="234" s="157" customFormat="1" customHeight="1" spans="1:4">
      <c r="A234" s="164" t="s">
        <v>462</v>
      </c>
      <c r="B234" s="164" t="s">
        <v>463</v>
      </c>
      <c r="C234" s="165">
        <v>240</v>
      </c>
      <c r="D234" s="166"/>
    </row>
    <row r="235" s="157" customFormat="1" customHeight="1" spans="1:4">
      <c r="A235" s="164" t="s">
        <v>464</v>
      </c>
      <c r="B235" s="164" t="s">
        <v>465</v>
      </c>
      <c r="C235" s="165">
        <f>C236</f>
        <v>65</v>
      </c>
      <c r="D235" s="166"/>
    </row>
    <row r="236" s="157" customFormat="1" customHeight="1" spans="1:4">
      <c r="A236" s="164" t="s">
        <v>466</v>
      </c>
      <c r="B236" s="164" t="s">
        <v>467</v>
      </c>
      <c r="C236" s="165">
        <v>65</v>
      </c>
      <c r="D236" s="166"/>
    </row>
    <row r="237" s="157" customFormat="1" customHeight="1" spans="1:4">
      <c r="A237" s="164" t="s">
        <v>468</v>
      </c>
      <c r="B237" s="164" t="s">
        <v>469</v>
      </c>
      <c r="C237" s="165">
        <f>C238</f>
        <v>1618</v>
      </c>
      <c r="D237" s="166"/>
    </row>
    <row r="238" s="157" customFormat="1" customHeight="1" spans="1:4">
      <c r="A238" s="164" t="s">
        <v>470</v>
      </c>
      <c r="B238" s="164" t="s">
        <v>471</v>
      </c>
      <c r="C238" s="165">
        <v>1618</v>
      </c>
      <c r="D238" s="166"/>
    </row>
    <row r="239" s="157" customFormat="1" customHeight="1" spans="1:4">
      <c r="A239" s="164" t="s">
        <v>472</v>
      </c>
      <c r="B239" s="164" t="s">
        <v>473</v>
      </c>
      <c r="C239" s="165">
        <f>C240+C244+C246</f>
        <v>2200</v>
      </c>
      <c r="D239" s="166"/>
    </row>
    <row r="240" s="157" customFormat="1" customHeight="1" spans="1:4">
      <c r="A240" s="164" t="s">
        <v>474</v>
      </c>
      <c r="B240" s="164" t="s">
        <v>475</v>
      </c>
      <c r="C240" s="165">
        <f>SUM(C241:C243)</f>
        <v>1100</v>
      </c>
      <c r="D240" s="166"/>
    </row>
    <row r="241" s="157" customFormat="1" customHeight="1" spans="1:4">
      <c r="A241" s="164" t="s">
        <v>476</v>
      </c>
      <c r="B241" s="164" t="s">
        <v>79</v>
      </c>
      <c r="C241" s="165">
        <v>184</v>
      </c>
      <c r="D241" s="166"/>
    </row>
    <row r="242" s="157" customFormat="1" customHeight="1" spans="1:4">
      <c r="A242" s="164" t="s">
        <v>477</v>
      </c>
      <c r="B242" s="164" t="s">
        <v>81</v>
      </c>
      <c r="C242" s="165">
        <v>24</v>
      </c>
      <c r="D242" s="166"/>
    </row>
    <row r="243" s="157" customFormat="1" customHeight="1" spans="1:4">
      <c r="A243" s="164" t="s">
        <v>478</v>
      </c>
      <c r="B243" s="164" t="s">
        <v>479</v>
      </c>
      <c r="C243" s="165">
        <f>826+66</f>
        <v>892</v>
      </c>
      <c r="D243" s="166"/>
    </row>
    <row r="244" s="157" customFormat="1" customHeight="1" spans="1:4">
      <c r="A244" s="164" t="s">
        <v>480</v>
      </c>
      <c r="B244" s="164" t="s">
        <v>481</v>
      </c>
      <c r="C244" s="165">
        <f>C245</f>
        <v>1000</v>
      </c>
      <c r="D244" s="166"/>
    </row>
    <row r="245" s="157" customFormat="1" customHeight="1" spans="1:4">
      <c r="A245" s="164" t="s">
        <v>482</v>
      </c>
      <c r="B245" s="164" t="s">
        <v>483</v>
      </c>
      <c r="C245" s="165">
        <v>1000</v>
      </c>
      <c r="D245" s="166"/>
    </row>
    <row r="246" s="157" customFormat="1" customHeight="1" spans="1:4">
      <c r="A246" s="164" t="s">
        <v>484</v>
      </c>
      <c r="B246" s="164" t="s">
        <v>485</v>
      </c>
      <c r="C246" s="165">
        <f>C247</f>
        <v>100</v>
      </c>
      <c r="D246" s="166"/>
    </row>
    <row r="247" s="157" customFormat="1" customHeight="1" spans="1:4">
      <c r="A247" s="164" t="s">
        <v>486</v>
      </c>
      <c r="B247" s="164" t="s">
        <v>487</v>
      </c>
      <c r="C247" s="165">
        <v>100</v>
      </c>
      <c r="D247" s="166"/>
    </row>
    <row r="248" s="157" customFormat="1" customHeight="1" spans="1:4">
      <c r="A248" s="164" t="s">
        <v>488</v>
      </c>
      <c r="B248" s="164" t="s">
        <v>489</v>
      </c>
      <c r="C248" s="165">
        <f>C249+C254+C256+C258+C260</f>
        <v>282904</v>
      </c>
      <c r="D248" s="166"/>
    </row>
    <row r="249" s="157" customFormat="1" customHeight="1" spans="1:4">
      <c r="A249" s="164" t="s">
        <v>490</v>
      </c>
      <c r="B249" s="164" t="s">
        <v>491</v>
      </c>
      <c r="C249" s="165">
        <f>SUM(C250:C253)</f>
        <v>11497</v>
      </c>
      <c r="D249" s="166"/>
    </row>
    <row r="250" s="157" customFormat="1" customHeight="1" spans="1:4">
      <c r="A250" s="164" t="s">
        <v>492</v>
      </c>
      <c r="B250" s="164" t="s">
        <v>79</v>
      </c>
      <c r="C250" s="165">
        <v>1502</v>
      </c>
      <c r="D250" s="166"/>
    </row>
    <row r="251" s="157" customFormat="1" customHeight="1" spans="1:4">
      <c r="A251" s="164" t="s">
        <v>493</v>
      </c>
      <c r="B251" s="164" t="s">
        <v>81</v>
      </c>
      <c r="C251" s="165">
        <v>2008</v>
      </c>
      <c r="D251" s="166"/>
    </row>
    <row r="252" s="157" customFormat="1" customHeight="1" spans="1:4">
      <c r="A252" s="164" t="s">
        <v>494</v>
      </c>
      <c r="B252" s="164" t="s">
        <v>495</v>
      </c>
      <c r="C252" s="165">
        <v>6328</v>
      </c>
      <c r="D252" s="166"/>
    </row>
    <row r="253" s="157" customFormat="1" customHeight="1" spans="1:4">
      <c r="A253" s="164" t="s">
        <v>496</v>
      </c>
      <c r="B253" s="164" t="s">
        <v>497</v>
      </c>
      <c r="C253" s="165">
        <v>1659</v>
      </c>
      <c r="D253" s="166"/>
    </row>
    <row r="254" s="157" customFormat="1" customHeight="1" spans="1:4">
      <c r="A254" s="164" t="s">
        <v>498</v>
      </c>
      <c r="B254" s="164" t="s">
        <v>499</v>
      </c>
      <c r="C254" s="165">
        <f t="shared" ref="C254:C258" si="1">C255</f>
        <v>230202</v>
      </c>
      <c r="D254" s="166"/>
    </row>
    <row r="255" s="157" customFormat="1" customHeight="1" spans="1:4">
      <c r="A255" s="164" t="s">
        <v>500</v>
      </c>
      <c r="B255" s="164" t="s">
        <v>501</v>
      </c>
      <c r="C255" s="165">
        <f>230403-201</f>
        <v>230202</v>
      </c>
      <c r="D255" s="166"/>
    </row>
    <row r="256" s="157" customFormat="1" customHeight="1" spans="1:4">
      <c r="A256" s="164" t="s">
        <v>502</v>
      </c>
      <c r="B256" s="164" t="s">
        <v>503</v>
      </c>
      <c r="C256" s="165">
        <f t="shared" si="1"/>
        <v>18992</v>
      </c>
      <c r="D256" s="166"/>
    </row>
    <row r="257" s="157" customFormat="1" customHeight="1" spans="1:4">
      <c r="A257" s="164" t="s">
        <v>504</v>
      </c>
      <c r="B257" s="164" t="s">
        <v>505</v>
      </c>
      <c r="C257" s="165">
        <v>18992</v>
      </c>
      <c r="D257" s="166"/>
    </row>
    <row r="258" s="157" customFormat="1" customHeight="1" spans="1:4">
      <c r="A258" s="164" t="s">
        <v>506</v>
      </c>
      <c r="B258" s="164" t="s">
        <v>507</v>
      </c>
      <c r="C258" s="165">
        <f t="shared" si="1"/>
        <v>2886</v>
      </c>
      <c r="D258" s="166"/>
    </row>
    <row r="259" s="157" customFormat="1" customHeight="1" spans="1:4">
      <c r="A259" s="164" t="s">
        <v>508</v>
      </c>
      <c r="B259" s="164" t="s">
        <v>509</v>
      </c>
      <c r="C259" s="165">
        <v>2886</v>
      </c>
      <c r="D259" s="166"/>
    </row>
    <row r="260" s="157" customFormat="1" customHeight="1" spans="1:4">
      <c r="A260" s="164" t="s">
        <v>510</v>
      </c>
      <c r="B260" s="164" t="s">
        <v>511</v>
      </c>
      <c r="C260" s="165">
        <f>C261</f>
        <v>19327</v>
      </c>
      <c r="D260" s="166"/>
    </row>
    <row r="261" s="157" customFormat="1" customHeight="1" spans="1:4">
      <c r="A261" s="164" t="s">
        <v>512</v>
      </c>
      <c r="B261" s="164" t="s">
        <v>513</v>
      </c>
      <c r="C261" s="165">
        <v>19327</v>
      </c>
      <c r="D261" s="166"/>
    </row>
    <row r="262" s="157" customFormat="1" customHeight="1" spans="1:4">
      <c r="A262" s="164" t="s">
        <v>514</v>
      </c>
      <c r="B262" s="164" t="s">
        <v>515</v>
      </c>
      <c r="C262" s="165">
        <f>C263+C268+C275+C277+C279</f>
        <v>19000</v>
      </c>
      <c r="D262" s="166"/>
    </row>
    <row r="263" s="157" customFormat="1" customHeight="1" spans="1:4">
      <c r="A263" s="164" t="s">
        <v>516</v>
      </c>
      <c r="B263" s="164" t="s">
        <v>517</v>
      </c>
      <c r="C263" s="165">
        <f>SUM(C264:C267)</f>
        <v>11557</v>
      </c>
      <c r="D263" s="166"/>
    </row>
    <row r="264" s="157" customFormat="1" customHeight="1" spans="1:4">
      <c r="A264" s="164" t="s">
        <v>518</v>
      </c>
      <c r="B264" s="164" t="s">
        <v>79</v>
      </c>
      <c r="C264" s="165">
        <v>2670</v>
      </c>
      <c r="D264" s="166"/>
    </row>
    <row r="265" s="157" customFormat="1" customHeight="1" spans="1:4">
      <c r="A265" s="164" t="s">
        <v>519</v>
      </c>
      <c r="B265" s="164" t="s">
        <v>81</v>
      </c>
      <c r="C265" s="165">
        <v>525</v>
      </c>
      <c r="D265" s="166"/>
    </row>
    <row r="266" s="157" customFormat="1" customHeight="1" spans="1:4">
      <c r="A266" s="164" t="s">
        <v>520</v>
      </c>
      <c r="B266" s="164" t="s">
        <v>521</v>
      </c>
      <c r="C266" s="165">
        <v>12</v>
      </c>
      <c r="D266" s="166"/>
    </row>
    <row r="267" s="157" customFormat="1" customHeight="1" spans="1:4">
      <c r="A267" s="164" t="s">
        <v>522</v>
      </c>
      <c r="B267" s="164" t="s">
        <v>523</v>
      </c>
      <c r="C267" s="165">
        <f>8684-334</f>
        <v>8350</v>
      </c>
      <c r="D267" s="166"/>
    </row>
    <row r="268" s="157" customFormat="1" customHeight="1" spans="1:4">
      <c r="A268" s="164" t="s">
        <v>524</v>
      </c>
      <c r="B268" s="164" t="s">
        <v>525</v>
      </c>
      <c r="C268" s="165">
        <f>SUM(C269:C274)</f>
        <v>2069</v>
      </c>
      <c r="D268" s="166"/>
    </row>
    <row r="269" s="157" customFormat="1" customHeight="1" spans="1:4">
      <c r="A269" s="164" t="s">
        <v>526</v>
      </c>
      <c r="B269" s="164" t="s">
        <v>81</v>
      </c>
      <c r="C269" s="165">
        <v>143</v>
      </c>
      <c r="D269" s="166"/>
    </row>
    <row r="270" s="157" customFormat="1" customHeight="1" spans="1:4">
      <c r="A270" s="164" t="s">
        <v>527</v>
      </c>
      <c r="B270" s="164" t="s">
        <v>528</v>
      </c>
      <c r="C270" s="165">
        <v>32</v>
      </c>
      <c r="D270" s="166"/>
    </row>
    <row r="271" s="157" customFormat="1" customHeight="1" spans="1:4">
      <c r="A271" s="164" t="s">
        <v>529</v>
      </c>
      <c r="B271" s="164" t="s">
        <v>530</v>
      </c>
      <c r="C271" s="165">
        <v>10</v>
      </c>
      <c r="D271" s="166"/>
    </row>
    <row r="272" s="157" customFormat="1" customHeight="1" spans="1:4">
      <c r="A272" s="164" t="s">
        <v>531</v>
      </c>
      <c r="B272" s="164" t="s">
        <v>532</v>
      </c>
      <c r="C272" s="165">
        <v>70</v>
      </c>
      <c r="D272" s="166"/>
    </row>
    <row r="273" s="157" customFormat="1" customHeight="1" spans="1:4">
      <c r="A273" s="167" t="s">
        <v>533</v>
      </c>
      <c r="B273" s="164" t="s">
        <v>534</v>
      </c>
      <c r="C273" s="165">
        <v>600</v>
      </c>
      <c r="D273" s="166"/>
    </row>
    <row r="274" s="157" customFormat="1" customHeight="1" spans="1:4">
      <c r="A274" s="164" t="s">
        <v>535</v>
      </c>
      <c r="B274" s="164" t="s">
        <v>536</v>
      </c>
      <c r="C274" s="165">
        <v>1214</v>
      </c>
      <c r="D274" s="166"/>
    </row>
    <row r="275" s="157" customFormat="1" customHeight="1" spans="1:4">
      <c r="A275" s="164" t="s">
        <v>537</v>
      </c>
      <c r="B275" s="164" t="s">
        <v>538</v>
      </c>
      <c r="C275" s="165">
        <f>C276</f>
        <v>3400</v>
      </c>
      <c r="D275" s="166"/>
    </row>
    <row r="276" s="157" customFormat="1" customHeight="1" spans="1:4">
      <c r="A276" s="164" t="s">
        <v>539</v>
      </c>
      <c r="B276" s="164" t="s">
        <v>540</v>
      </c>
      <c r="C276" s="165">
        <v>3400</v>
      </c>
      <c r="D276" s="166"/>
    </row>
    <row r="277" s="157" customFormat="1" customHeight="1" spans="1:4">
      <c r="A277" s="164" t="s">
        <v>541</v>
      </c>
      <c r="B277" s="164" t="s">
        <v>542</v>
      </c>
      <c r="C277" s="165">
        <f>C278</f>
        <v>1074</v>
      </c>
      <c r="D277" s="166"/>
    </row>
    <row r="278" s="157" customFormat="1" customHeight="1" spans="1:4">
      <c r="A278" s="164" t="s">
        <v>543</v>
      </c>
      <c r="B278" s="164" t="s">
        <v>544</v>
      </c>
      <c r="C278" s="165">
        <v>1074</v>
      </c>
      <c r="D278" s="166"/>
    </row>
    <row r="279" s="157" customFormat="1" customHeight="1" spans="1:4">
      <c r="A279" s="167" t="s">
        <v>545</v>
      </c>
      <c r="B279" s="164" t="s">
        <v>546</v>
      </c>
      <c r="C279" s="165">
        <f>C280</f>
        <v>900</v>
      </c>
      <c r="D279" s="166"/>
    </row>
    <row r="280" s="157" customFormat="1" customHeight="1" spans="1:4">
      <c r="A280" s="167" t="s">
        <v>547</v>
      </c>
      <c r="B280" s="164" t="s">
        <v>548</v>
      </c>
      <c r="C280" s="165">
        <v>900</v>
      </c>
      <c r="D280" s="166"/>
    </row>
    <row r="281" s="157" customFormat="1" customHeight="1" spans="1:4">
      <c r="A281" s="164" t="s">
        <v>549</v>
      </c>
      <c r="B281" s="164" t="s">
        <v>550</v>
      </c>
      <c r="C281" s="165">
        <f>C282+C286</f>
        <v>1350</v>
      </c>
      <c r="D281" s="166"/>
    </row>
    <row r="282" s="157" customFormat="1" customHeight="1" spans="1:4">
      <c r="A282" s="164" t="s">
        <v>551</v>
      </c>
      <c r="B282" s="164" t="s">
        <v>552</v>
      </c>
      <c r="C282" s="165">
        <f>SUM(C283:C285)</f>
        <v>1338</v>
      </c>
      <c r="D282" s="166"/>
    </row>
    <row r="283" s="157" customFormat="1" customHeight="1" spans="1:4">
      <c r="A283" s="164" t="s">
        <v>553</v>
      </c>
      <c r="B283" s="164" t="s">
        <v>79</v>
      </c>
      <c r="C283" s="165">
        <v>610</v>
      </c>
      <c r="D283" s="166"/>
    </row>
    <row r="284" s="157" customFormat="1" customHeight="1" spans="1:4">
      <c r="A284" s="164" t="s">
        <v>554</v>
      </c>
      <c r="B284" s="164" t="s">
        <v>81</v>
      </c>
      <c r="C284" s="165">
        <v>428</v>
      </c>
      <c r="D284" s="166"/>
    </row>
    <row r="285" s="157" customFormat="1" customHeight="1" spans="1:4">
      <c r="A285" s="164" t="s">
        <v>555</v>
      </c>
      <c r="B285" s="164" t="s">
        <v>556</v>
      </c>
      <c r="C285" s="165">
        <v>300</v>
      </c>
      <c r="D285" s="166"/>
    </row>
    <row r="286" s="157" customFormat="1" customHeight="1" spans="1:4">
      <c r="A286" s="167" t="s">
        <v>557</v>
      </c>
      <c r="B286" s="164" t="s">
        <v>558</v>
      </c>
      <c r="C286" s="165">
        <f>C287</f>
        <v>12</v>
      </c>
      <c r="D286" s="166"/>
    </row>
    <row r="287" s="157" customFormat="1" customHeight="1" spans="1:4">
      <c r="A287" s="167" t="s">
        <v>559</v>
      </c>
      <c r="B287" s="164" t="s">
        <v>560</v>
      </c>
      <c r="C287" s="165">
        <v>12</v>
      </c>
      <c r="D287" s="166"/>
    </row>
    <row r="288" s="157" customFormat="1" customHeight="1" spans="1:4">
      <c r="A288" s="164" t="s">
        <v>561</v>
      </c>
      <c r="B288" s="164" t="s">
        <v>562</v>
      </c>
      <c r="C288" s="165">
        <f>C289+C291+C295+C298</f>
        <v>7500</v>
      </c>
      <c r="D288" s="166"/>
    </row>
    <row r="289" s="157" customFormat="1" customHeight="1" spans="1:4">
      <c r="A289" s="164" t="s">
        <v>563</v>
      </c>
      <c r="B289" s="164" t="s">
        <v>564</v>
      </c>
      <c r="C289" s="165">
        <f>C290</f>
        <v>2000</v>
      </c>
      <c r="D289" s="166"/>
    </row>
    <row r="290" s="157" customFormat="1" customHeight="1" spans="1:4">
      <c r="A290" s="164" t="s">
        <v>565</v>
      </c>
      <c r="B290" s="164" t="s">
        <v>566</v>
      </c>
      <c r="C290" s="165">
        <v>2000</v>
      </c>
      <c r="D290" s="166"/>
    </row>
    <row r="291" s="157" customFormat="1" customHeight="1" spans="1:4">
      <c r="A291" s="164" t="s">
        <v>567</v>
      </c>
      <c r="B291" s="164" t="s">
        <v>568</v>
      </c>
      <c r="C291" s="165">
        <f>SUM(C292:C294)</f>
        <v>767</v>
      </c>
      <c r="D291" s="166"/>
    </row>
    <row r="292" s="157" customFormat="1" customHeight="1" spans="1:4">
      <c r="A292" s="164" t="s">
        <v>569</v>
      </c>
      <c r="B292" s="164" t="s">
        <v>79</v>
      </c>
      <c r="C292" s="165">
        <v>390</v>
      </c>
      <c r="D292" s="166"/>
    </row>
    <row r="293" s="157" customFormat="1" customHeight="1" spans="1:4">
      <c r="A293" s="164" t="s">
        <v>570</v>
      </c>
      <c r="B293" s="164" t="s">
        <v>81</v>
      </c>
      <c r="C293" s="165">
        <v>210</v>
      </c>
      <c r="D293" s="166"/>
    </row>
    <row r="294" s="157" customFormat="1" customHeight="1" spans="1:4">
      <c r="A294" s="164" t="s">
        <v>571</v>
      </c>
      <c r="B294" s="164" t="s">
        <v>99</v>
      </c>
      <c r="C294" s="165">
        <v>167</v>
      </c>
      <c r="D294" s="166"/>
    </row>
    <row r="295" s="157" customFormat="1" customHeight="1" spans="1:4">
      <c r="A295" s="164" t="s">
        <v>572</v>
      </c>
      <c r="B295" s="164" t="s">
        <v>573</v>
      </c>
      <c r="C295" s="165">
        <f>SUM(C296:C297)</f>
        <v>2414</v>
      </c>
      <c r="D295" s="166"/>
    </row>
    <row r="296" s="157" customFormat="1" customHeight="1" spans="1:4">
      <c r="A296" s="164" t="s">
        <v>574</v>
      </c>
      <c r="B296" s="164" t="s">
        <v>575</v>
      </c>
      <c r="C296" s="165">
        <v>2000</v>
      </c>
      <c r="D296" s="166"/>
    </row>
    <row r="297" s="157" customFormat="1" customHeight="1" spans="1:4">
      <c r="A297" s="164" t="s">
        <v>576</v>
      </c>
      <c r="B297" s="164" t="s">
        <v>577</v>
      </c>
      <c r="C297" s="165">
        <v>414</v>
      </c>
      <c r="D297" s="166"/>
    </row>
    <row r="298" s="157" customFormat="1" customHeight="1" spans="1:4">
      <c r="A298" s="164" t="s">
        <v>578</v>
      </c>
      <c r="B298" s="164" t="s">
        <v>579</v>
      </c>
      <c r="C298" s="165">
        <f>C299</f>
        <v>2319</v>
      </c>
      <c r="D298" s="166"/>
    </row>
    <row r="299" s="157" customFormat="1" customHeight="1" spans="1:4">
      <c r="A299" s="164" t="s">
        <v>580</v>
      </c>
      <c r="B299" s="164" t="s">
        <v>581</v>
      </c>
      <c r="C299" s="165">
        <v>2319</v>
      </c>
      <c r="D299" s="166"/>
    </row>
    <row r="300" s="157" customFormat="1" customHeight="1" spans="1:4">
      <c r="A300" s="164" t="s">
        <v>582</v>
      </c>
      <c r="B300" s="164" t="s">
        <v>583</v>
      </c>
      <c r="C300" s="165">
        <f>C301+C304+C306</f>
        <v>17800</v>
      </c>
      <c r="D300" s="166"/>
    </row>
    <row r="301" s="157" customFormat="1" customHeight="1" spans="1:4">
      <c r="A301" s="164" t="s">
        <v>584</v>
      </c>
      <c r="B301" s="164" t="s">
        <v>585</v>
      </c>
      <c r="C301" s="165">
        <f>SUM(C302:C303)</f>
        <v>10558</v>
      </c>
      <c r="D301" s="166"/>
    </row>
    <row r="302" s="157" customFormat="1" customHeight="1" spans="1:4">
      <c r="A302" s="164" t="s">
        <v>586</v>
      </c>
      <c r="B302" s="164" t="s">
        <v>587</v>
      </c>
      <c r="C302" s="165">
        <v>7000</v>
      </c>
      <c r="D302" s="166"/>
    </row>
    <row r="303" s="157" customFormat="1" customHeight="1" spans="1:4">
      <c r="A303" s="167" t="s">
        <v>588</v>
      </c>
      <c r="B303" s="164" t="s">
        <v>589</v>
      </c>
      <c r="C303" s="165">
        <v>3558</v>
      </c>
      <c r="D303" s="166"/>
    </row>
    <row r="304" s="157" customFormat="1" customHeight="1" spans="1:4">
      <c r="A304" s="164" t="s">
        <v>590</v>
      </c>
      <c r="B304" s="164" t="s">
        <v>591</v>
      </c>
      <c r="C304" s="165">
        <f>C305</f>
        <v>6586</v>
      </c>
      <c r="D304" s="166"/>
    </row>
    <row r="305" s="157" customFormat="1" customHeight="1" spans="1:4">
      <c r="A305" s="164" t="s">
        <v>592</v>
      </c>
      <c r="B305" s="164" t="s">
        <v>593</v>
      </c>
      <c r="C305" s="165">
        <v>6586</v>
      </c>
      <c r="D305" s="166"/>
    </row>
    <row r="306" s="157" customFormat="1" customHeight="1" spans="1:4">
      <c r="A306" s="164" t="s">
        <v>594</v>
      </c>
      <c r="B306" s="164" t="s">
        <v>595</v>
      </c>
      <c r="C306" s="165">
        <f>C307</f>
        <v>656</v>
      </c>
      <c r="D306" s="166"/>
    </row>
    <row r="307" s="157" customFormat="1" customHeight="1" spans="1:4">
      <c r="A307" s="164" t="s">
        <v>596</v>
      </c>
      <c r="B307" s="164" t="s">
        <v>597</v>
      </c>
      <c r="C307" s="165">
        <f>172+484</f>
        <v>656</v>
      </c>
      <c r="D307" s="166"/>
    </row>
    <row r="308" s="157" customFormat="1" customHeight="1" spans="1:4">
      <c r="A308" s="164" t="s">
        <v>598</v>
      </c>
      <c r="B308" s="164" t="s">
        <v>599</v>
      </c>
      <c r="C308" s="165">
        <f>C309+C313</f>
        <v>4650</v>
      </c>
      <c r="D308" s="166"/>
    </row>
    <row r="309" s="157" customFormat="1" customHeight="1" spans="1:4">
      <c r="A309" s="164" t="s">
        <v>600</v>
      </c>
      <c r="B309" s="164" t="s">
        <v>601</v>
      </c>
      <c r="C309" s="165">
        <f>SUM(C310:C312)</f>
        <v>874</v>
      </c>
      <c r="D309" s="166"/>
    </row>
    <row r="310" s="157" customFormat="1" customHeight="1" spans="1:4">
      <c r="A310" s="164" t="s">
        <v>602</v>
      </c>
      <c r="B310" s="164" t="s">
        <v>79</v>
      </c>
      <c r="C310" s="165">
        <v>698</v>
      </c>
      <c r="D310" s="166"/>
    </row>
    <row r="311" s="157" customFormat="1" customHeight="1" spans="1:4">
      <c r="A311" s="164" t="s">
        <v>603</v>
      </c>
      <c r="B311" s="164" t="s">
        <v>81</v>
      </c>
      <c r="C311" s="165">
        <v>166</v>
      </c>
      <c r="D311" s="166"/>
    </row>
    <row r="312" s="157" customFormat="1" customHeight="1" spans="1:4">
      <c r="A312" s="164" t="s">
        <v>604</v>
      </c>
      <c r="B312" s="164" t="s">
        <v>605</v>
      </c>
      <c r="C312" s="165">
        <v>10</v>
      </c>
      <c r="D312" s="166"/>
    </row>
    <row r="313" s="157" customFormat="1" customHeight="1" spans="1:4">
      <c r="A313" s="164" t="s">
        <v>606</v>
      </c>
      <c r="B313" s="164" t="s">
        <v>607</v>
      </c>
      <c r="C313" s="165">
        <f>SUM(C314:C316)</f>
        <v>3776</v>
      </c>
      <c r="D313" s="166"/>
    </row>
    <row r="314" s="157" customFormat="1" customHeight="1" spans="1:4">
      <c r="A314" s="167" t="s">
        <v>608</v>
      </c>
      <c r="B314" s="164" t="s">
        <v>79</v>
      </c>
      <c r="C314" s="165">
        <v>2554</v>
      </c>
      <c r="D314" s="166"/>
    </row>
    <row r="315" s="157" customFormat="1" customHeight="1" spans="1:4">
      <c r="A315" s="167" t="s">
        <v>609</v>
      </c>
      <c r="B315" s="164" t="s">
        <v>81</v>
      </c>
      <c r="C315" s="165">
        <v>681</v>
      </c>
      <c r="D315" s="166"/>
    </row>
    <row r="316" s="157" customFormat="1" customHeight="1" spans="1:4">
      <c r="A316" s="164" t="s">
        <v>610</v>
      </c>
      <c r="B316" s="164" t="s">
        <v>611</v>
      </c>
      <c r="C316" s="165">
        <f>400+141</f>
        <v>541</v>
      </c>
      <c r="D316" s="166"/>
    </row>
    <row r="317" s="157" customFormat="1" customHeight="1" spans="1:4">
      <c r="A317" s="164" t="s">
        <v>612</v>
      </c>
      <c r="B317" s="164" t="s">
        <v>613</v>
      </c>
      <c r="C317" s="165">
        <v>7020</v>
      </c>
      <c r="D317" s="166"/>
    </row>
    <row r="318" s="157" customFormat="1" customHeight="1" spans="1:4">
      <c r="A318" s="164" t="s">
        <v>614</v>
      </c>
      <c r="B318" s="164" t="s">
        <v>615</v>
      </c>
      <c r="C318" s="165">
        <f>C319</f>
        <v>10990</v>
      </c>
      <c r="D318" s="166"/>
    </row>
    <row r="319" s="157" customFormat="1" customHeight="1" spans="1:4">
      <c r="A319" s="164" t="s">
        <v>616</v>
      </c>
      <c r="B319" s="164" t="s">
        <v>617</v>
      </c>
      <c r="C319" s="165">
        <f>C320</f>
        <v>10990</v>
      </c>
      <c r="D319" s="166"/>
    </row>
    <row r="320" s="157" customFormat="1" customHeight="1" spans="1:4">
      <c r="A320" s="164" t="s">
        <v>618</v>
      </c>
      <c r="B320" s="164" t="s">
        <v>619</v>
      </c>
      <c r="C320" s="165">
        <v>10990</v>
      </c>
      <c r="D320" s="166"/>
    </row>
    <row r="321" s="157" customFormat="1" customHeight="1" spans="1:4">
      <c r="A321" s="168" t="s">
        <v>620</v>
      </c>
      <c r="B321" s="169"/>
      <c r="C321" s="165">
        <f>C5+C96+C99+C115+C130+C138+C152+C204+C239+C248+C262+C281+C288+C300+C308+C317+C318</f>
        <v>817000</v>
      </c>
      <c r="D321" s="170"/>
    </row>
  </sheetData>
  <mergeCells count="3">
    <mergeCell ref="A2:D2"/>
    <mergeCell ref="C3:D3"/>
    <mergeCell ref="A321:B321"/>
  </mergeCells>
  <printOptions horizontalCentered="1"/>
  <pageMargins left="0.15748031496063" right="0.15748031496063" top="0.984251968503937" bottom="0.984251968503937" header="0.511811023622047" footer="0.511811023622047"/>
  <pageSetup paperSize="9" firstPageNumber="18"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1"/>
  <sheetViews>
    <sheetView topLeftCell="A245" workbookViewId="0">
      <selection activeCell="D258" sqref="D258"/>
    </sheetView>
  </sheetViews>
  <sheetFormatPr defaultColWidth="9" defaultRowHeight="14.25" outlineLevelCol="3"/>
  <cols>
    <col min="1" max="1" width="11.5" style="158" customWidth="1"/>
    <col min="2" max="2" width="44.625" style="159" customWidth="1"/>
    <col min="3" max="3" width="14.375" style="160" customWidth="1"/>
    <col min="4" max="4" width="10.625" style="158" customWidth="1"/>
    <col min="5" max="16384" width="9" style="158"/>
  </cols>
  <sheetData>
    <row r="1" ht="30" customHeight="1" spans="1:1">
      <c r="A1" s="31" t="s">
        <v>5</v>
      </c>
    </row>
    <row r="2" ht="30" customHeight="1" spans="1:4">
      <c r="A2" s="32" t="s">
        <v>6</v>
      </c>
      <c r="B2" s="32"/>
      <c r="C2" s="161"/>
      <c r="D2" s="32"/>
    </row>
    <row r="3" ht="16.5" customHeight="1" spans="1:4">
      <c r="A3" s="119"/>
      <c r="B3" s="119"/>
      <c r="C3" s="162" t="s">
        <v>51</v>
      </c>
      <c r="D3" s="120"/>
    </row>
    <row r="4" spans="1:4">
      <c r="A4" s="121" t="s">
        <v>71</v>
      </c>
      <c r="B4" s="122" t="s">
        <v>72</v>
      </c>
      <c r="C4" s="163" t="s">
        <v>73</v>
      </c>
      <c r="D4" s="121" t="s">
        <v>54</v>
      </c>
    </row>
    <row r="5" s="157" customFormat="1" customHeight="1" spans="1:4">
      <c r="A5" s="164" t="s">
        <v>74</v>
      </c>
      <c r="B5" s="164" t="s">
        <v>75</v>
      </c>
      <c r="C5" s="165">
        <f>C6+C9+C13+C21+C25+C31+C36+C39+C46+C51+C54+C57+C62+C66+C69+C72+C75+C79+C83+C87+C92</f>
        <v>114000</v>
      </c>
      <c r="D5" s="166"/>
    </row>
    <row r="6" s="157" customFormat="1" customHeight="1" spans="1:4">
      <c r="A6" s="164" t="s">
        <v>76</v>
      </c>
      <c r="B6" s="164" t="s">
        <v>77</v>
      </c>
      <c r="C6" s="165">
        <f>SUM(C7:C8)</f>
        <v>1731</v>
      </c>
      <c r="D6" s="166"/>
    </row>
    <row r="7" s="157" customFormat="1" customHeight="1" spans="1:4">
      <c r="A7" s="164" t="s">
        <v>78</v>
      </c>
      <c r="B7" s="164" t="s">
        <v>79</v>
      </c>
      <c r="C7" s="165">
        <v>1261</v>
      </c>
      <c r="D7" s="166"/>
    </row>
    <row r="8" s="157" customFormat="1" customHeight="1" spans="1:4">
      <c r="A8" s="164" t="s">
        <v>80</v>
      </c>
      <c r="B8" s="164" t="s">
        <v>81</v>
      </c>
      <c r="C8" s="165">
        <v>470</v>
      </c>
      <c r="D8" s="166"/>
    </row>
    <row r="9" s="157" customFormat="1" customHeight="1" spans="1:4">
      <c r="A9" s="164" t="s">
        <v>82</v>
      </c>
      <c r="B9" s="164" t="s">
        <v>83</v>
      </c>
      <c r="C9" s="165">
        <f>SUM(C10:C12)</f>
        <v>1118</v>
      </c>
      <c r="D9" s="166"/>
    </row>
    <row r="10" s="157" customFormat="1" customHeight="1" spans="1:4">
      <c r="A10" s="164" t="s">
        <v>84</v>
      </c>
      <c r="B10" s="164" t="s">
        <v>79</v>
      </c>
      <c r="C10" s="165">
        <v>802</v>
      </c>
      <c r="D10" s="166"/>
    </row>
    <row r="11" s="157" customFormat="1" customHeight="1" spans="1:4">
      <c r="A11" s="164" t="s">
        <v>85</v>
      </c>
      <c r="B11" s="164" t="s">
        <v>81</v>
      </c>
      <c r="C11" s="165">
        <v>266</v>
      </c>
      <c r="D11" s="166"/>
    </row>
    <row r="12" s="157" customFormat="1" customHeight="1" spans="1:4">
      <c r="A12" s="164" t="s">
        <v>86</v>
      </c>
      <c r="B12" s="164" t="s">
        <v>87</v>
      </c>
      <c r="C12" s="165">
        <v>50</v>
      </c>
      <c r="D12" s="166"/>
    </row>
    <row r="13" s="157" customFormat="1" customHeight="1" spans="1:4">
      <c r="A13" s="164" t="s">
        <v>88</v>
      </c>
      <c r="B13" s="164" t="s">
        <v>89</v>
      </c>
      <c r="C13" s="165">
        <f>SUM(C14:C20)</f>
        <v>78283</v>
      </c>
      <c r="D13" s="166"/>
    </row>
    <row r="14" s="157" customFormat="1" customHeight="1" spans="1:4">
      <c r="A14" s="164" t="s">
        <v>90</v>
      </c>
      <c r="B14" s="164" t="s">
        <v>79</v>
      </c>
      <c r="C14" s="165">
        <v>16276</v>
      </c>
      <c r="D14" s="166"/>
    </row>
    <row r="15" s="157" customFormat="1" customHeight="1" spans="1:4">
      <c r="A15" s="164" t="s">
        <v>91</v>
      </c>
      <c r="B15" s="164" t="s">
        <v>81</v>
      </c>
      <c r="C15" s="165">
        <v>26639</v>
      </c>
      <c r="D15" s="166"/>
    </row>
    <row r="16" s="157" customFormat="1" customHeight="1" spans="1:4">
      <c r="A16" s="164" t="s">
        <v>92</v>
      </c>
      <c r="B16" s="164" t="s">
        <v>93</v>
      </c>
      <c r="C16" s="165">
        <v>4843</v>
      </c>
      <c r="D16" s="166"/>
    </row>
    <row r="17" s="157" customFormat="1" customHeight="1" spans="1:4">
      <c r="A17" s="164" t="s">
        <v>94</v>
      </c>
      <c r="B17" s="164" t="s">
        <v>95</v>
      </c>
      <c r="C17" s="165">
        <v>119</v>
      </c>
      <c r="D17" s="166"/>
    </row>
    <row r="18" s="157" customFormat="1" customHeight="1" spans="1:4">
      <c r="A18" s="164" t="s">
        <v>96</v>
      </c>
      <c r="B18" s="164" t="s">
        <v>97</v>
      </c>
      <c r="C18" s="165">
        <v>11</v>
      </c>
      <c r="D18" s="166"/>
    </row>
    <row r="19" s="157" customFormat="1" customHeight="1" spans="1:4">
      <c r="A19" s="167" t="s">
        <v>98</v>
      </c>
      <c r="B19" s="164" t="s">
        <v>99</v>
      </c>
      <c r="C19" s="165">
        <v>210</v>
      </c>
      <c r="D19" s="166"/>
    </row>
    <row r="20" s="157" customFormat="1" customHeight="1" spans="1:4">
      <c r="A20" s="164" t="s">
        <v>100</v>
      </c>
      <c r="B20" s="164" t="s">
        <v>101</v>
      </c>
      <c r="C20" s="165">
        <f>30677-492</f>
        <v>30185</v>
      </c>
      <c r="D20" s="166"/>
    </row>
    <row r="21" s="157" customFormat="1" customHeight="1" spans="1:4">
      <c r="A21" s="164" t="s">
        <v>102</v>
      </c>
      <c r="B21" s="164" t="s">
        <v>103</v>
      </c>
      <c r="C21" s="165">
        <f>SUM(C22:C24)</f>
        <v>2274</v>
      </c>
      <c r="D21" s="166"/>
    </row>
    <row r="22" s="157" customFormat="1" customHeight="1" spans="1:4">
      <c r="A22" s="164" t="s">
        <v>104</v>
      </c>
      <c r="B22" s="164" t="s">
        <v>79</v>
      </c>
      <c r="C22" s="165">
        <v>781</v>
      </c>
      <c r="D22" s="166"/>
    </row>
    <row r="23" s="157" customFormat="1" customHeight="1" spans="1:4">
      <c r="A23" s="164" t="s">
        <v>105</v>
      </c>
      <c r="B23" s="164" t="s">
        <v>81</v>
      </c>
      <c r="C23" s="165">
        <v>1260</v>
      </c>
      <c r="D23" s="166"/>
    </row>
    <row r="24" s="157" customFormat="1" customHeight="1" spans="1:4">
      <c r="A24" s="164" t="s">
        <v>106</v>
      </c>
      <c r="B24" s="164" t="s">
        <v>99</v>
      </c>
      <c r="C24" s="165">
        <v>233</v>
      </c>
      <c r="D24" s="166"/>
    </row>
    <row r="25" s="157" customFormat="1" customHeight="1" spans="1:4">
      <c r="A25" s="164" t="s">
        <v>107</v>
      </c>
      <c r="B25" s="164" t="s">
        <v>108</v>
      </c>
      <c r="C25" s="165">
        <f>SUM(C26:C30)</f>
        <v>802</v>
      </c>
      <c r="D25" s="166"/>
    </row>
    <row r="26" s="157" customFormat="1" customHeight="1" spans="1:4">
      <c r="A26" s="164" t="s">
        <v>109</v>
      </c>
      <c r="B26" s="164" t="s">
        <v>79</v>
      </c>
      <c r="C26" s="165">
        <v>435</v>
      </c>
      <c r="D26" s="166"/>
    </row>
    <row r="27" s="157" customFormat="1" customHeight="1" spans="1:4">
      <c r="A27" s="164" t="s">
        <v>110</v>
      </c>
      <c r="B27" s="164" t="s">
        <v>81</v>
      </c>
      <c r="C27" s="165">
        <v>124</v>
      </c>
      <c r="D27" s="166"/>
    </row>
    <row r="28" s="157" customFormat="1" customHeight="1" spans="1:4">
      <c r="A28" s="164" t="s">
        <v>111</v>
      </c>
      <c r="B28" s="164" t="s">
        <v>112</v>
      </c>
      <c r="C28" s="165">
        <v>116</v>
      </c>
      <c r="D28" s="166"/>
    </row>
    <row r="29" s="157" customFormat="1" customHeight="1" spans="1:4">
      <c r="A29" s="164" t="s">
        <v>113</v>
      </c>
      <c r="B29" s="164" t="s">
        <v>114</v>
      </c>
      <c r="C29" s="165">
        <v>82</v>
      </c>
      <c r="D29" s="166"/>
    </row>
    <row r="30" s="157" customFormat="1" customHeight="1" spans="1:4">
      <c r="A30" s="167" t="s">
        <v>115</v>
      </c>
      <c r="B30" s="164" t="s">
        <v>116</v>
      </c>
      <c r="C30" s="165">
        <v>45</v>
      </c>
      <c r="D30" s="166"/>
    </row>
    <row r="31" s="157" customFormat="1" customHeight="1" spans="1:4">
      <c r="A31" s="164" t="s">
        <v>117</v>
      </c>
      <c r="B31" s="164" t="s">
        <v>118</v>
      </c>
      <c r="C31" s="165">
        <f>SUM(C32:C35)</f>
        <v>2193</v>
      </c>
      <c r="D31" s="166"/>
    </row>
    <row r="32" s="157" customFormat="1" customHeight="1" spans="1:4">
      <c r="A32" s="164" t="s">
        <v>119</v>
      </c>
      <c r="B32" s="164" t="s">
        <v>79</v>
      </c>
      <c r="C32" s="165">
        <v>1479</v>
      </c>
      <c r="D32" s="166"/>
    </row>
    <row r="33" s="157" customFormat="1" customHeight="1" spans="1:4">
      <c r="A33" s="164" t="s">
        <v>120</v>
      </c>
      <c r="B33" s="164" t="s">
        <v>81</v>
      </c>
      <c r="C33" s="165">
        <v>494</v>
      </c>
      <c r="D33" s="166"/>
    </row>
    <row r="34" s="157" customFormat="1" customHeight="1" spans="1:4">
      <c r="A34" s="164" t="s">
        <v>121</v>
      </c>
      <c r="B34" s="164" t="s">
        <v>122</v>
      </c>
      <c r="C34" s="165">
        <v>120</v>
      </c>
      <c r="D34" s="166"/>
    </row>
    <row r="35" s="157" customFormat="1" customHeight="1" spans="1:4">
      <c r="A35" s="167" t="s">
        <v>123</v>
      </c>
      <c r="B35" s="164" t="s">
        <v>124</v>
      </c>
      <c r="C35" s="165">
        <v>100</v>
      </c>
      <c r="D35" s="166"/>
    </row>
    <row r="36" s="157" customFormat="1" customHeight="1" spans="1:4">
      <c r="A36" s="164" t="s">
        <v>125</v>
      </c>
      <c r="B36" s="164" t="s">
        <v>126</v>
      </c>
      <c r="C36" s="165">
        <f>SUM(C37:C38)</f>
        <v>864</v>
      </c>
      <c r="D36" s="166"/>
    </row>
    <row r="37" s="157" customFormat="1" customHeight="1" spans="1:4">
      <c r="A37" s="164" t="s">
        <v>127</v>
      </c>
      <c r="B37" s="164" t="s">
        <v>79</v>
      </c>
      <c r="C37" s="165">
        <v>666</v>
      </c>
      <c r="D37" s="166"/>
    </row>
    <row r="38" s="157" customFormat="1" customHeight="1" spans="1:4">
      <c r="A38" s="164" t="s">
        <v>128</v>
      </c>
      <c r="B38" s="164" t="s">
        <v>129</v>
      </c>
      <c r="C38" s="165">
        <v>198</v>
      </c>
      <c r="D38" s="166"/>
    </row>
    <row r="39" s="157" customFormat="1" customHeight="1" spans="1:4">
      <c r="A39" s="164" t="s">
        <v>130</v>
      </c>
      <c r="B39" s="164" t="s">
        <v>131</v>
      </c>
      <c r="C39" s="165">
        <f>SUM(C40:C45)</f>
        <v>2493</v>
      </c>
      <c r="D39" s="166"/>
    </row>
    <row r="40" s="157" customFormat="1" customHeight="1" spans="1:4">
      <c r="A40" s="164" t="s">
        <v>132</v>
      </c>
      <c r="B40" s="164" t="s">
        <v>79</v>
      </c>
      <c r="C40" s="165">
        <v>1874</v>
      </c>
      <c r="D40" s="166"/>
    </row>
    <row r="41" s="157" customFormat="1" customHeight="1" spans="1:4">
      <c r="A41" s="164" t="s">
        <v>133</v>
      </c>
      <c r="B41" s="164" t="s">
        <v>81</v>
      </c>
      <c r="C41" s="165">
        <v>225</v>
      </c>
      <c r="D41" s="166"/>
    </row>
    <row r="42" s="157" customFormat="1" customHeight="1" spans="1:4">
      <c r="A42" s="164" t="s">
        <v>134</v>
      </c>
      <c r="B42" s="164" t="s">
        <v>135</v>
      </c>
      <c r="C42" s="165">
        <v>234</v>
      </c>
      <c r="D42" s="166"/>
    </row>
    <row r="43" s="157" customFormat="1" customHeight="1" spans="1:4">
      <c r="A43" s="167" t="s">
        <v>136</v>
      </c>
      <c r="B43" s="164" t="s">
        <v>137</v>
      </c>
      <c r="C43" s="165">
        <v>40</v>
      </c>
      <c r="D43" s="166"/>
    </row>
    <row r="44" s="157" customFormat="1" customHeight="1" spans="1:4">
      <c r="A44" s="164" t="s">
        <v>138</v>
      </c>
      <c r="B44" s="164" t="s">
        <v>139</v>
      </c>
      <c r="C44" s="165">
        <v>100</v>
      </c>
      <c r="D44" s="166"/>
    </row>
    <row r="45" s="157" customFormat="1" customHeight="1" spans="1:4">
      <c r="A45" s="164" t="s">
        <v>140</v>
      </c>
      <c r="B45" s="164" t="s">
        <v>141</v>
      </c>
      <c r="C45" s="165">
        <v>20</v>
      </c>
      <c r="D45" s="166"/>
    </row>
    <row r="46" s="157" customFormat="1" customHeight="1" spans="1:4">
      <c r="A46" s="164" t="s">
        <v>142</v>
      </c>
      <c r="B46" s="164" t="s">
        <v>143</v>
      </c>
      <c r="C46" s="165">
        <f>SUM(C47:C50)</f>
        <v>4990</v>
      </c>
      <c r="D46" s="166"/>
    </row>
    <row r="47" s="157" customFormat="1" customHeight="1" spans="1:4">
      <c r="A47" s="164" t="s">
        <v>144</v>
      </c>
      <c r="B47" s="164" t="s">
        <v>79</v>
      </c>
      <c r="C47" s="165">
        <v>844</v>
      </c>
      <c r="D47" s="166"/>
    </row>
    <row r="48" s="157" customFormat="1" customHeight="1" spans="1:4">
      <c r="A48" s="164" t="s">
        <v>145</v>
      </c>
      <c r="B48" s="164" t="s">
        <v>81</v>
      </c>
      <c r="C48" s="165">
        <v>3860</v>
      </c>
      <c r="D48" s="166"/>
    </row>
    <row r="49" s="157" customFormat="1" customHeight="1" spans="1:4">
      <c r="A49" s="164" t="s">
        <v>146</v>
      </c>
      <c r="B49" s="164" t="s">
        <v>99</v>
      </c>
      <c r="C49" s="165">
        <v>204</v>
      </c>
      <c r="D49" s="166"/>
    </row>
    <row r="50" s="157" customFormat="1" customHeight="1" spans="1:4">
      <c r="A50" s="164" t="s">
        <v>147</v>
      </c>
      <c r="B50" s="164" t="s">
        <v>148</v>
      </c>
      <c r="C50" s="165">
        <v>82</v>
      </c>
      <c r="D50" s="166"/>
    </row>
    <row r="51" s="157" customFormat="1" customHeight="1" spans="1:4">
      <c r="A51" s="164" t="s">
        <v>149</v>
      </c>
      <c r="B51" s="164" t="s">
        <v>150</v>
      </c>
      <c r="C51" s="165">
        <f>SUM(C52:C53)</f>
        <v>251</v>
      </c>
      <c r="D51" s="166"/>
    </row>
    <row r="52" s="157" customFormat="1" customHeight="1" spans="1:4">
      <c r="A52" s="164" t="s">
        <v>151</v>
      </c>
      <c r="B52" s="164" t="s">
        <v>79</v>
      </c>
      <c r="C52" s="165">
        <v>204</v>
      </c>
      <c r="D52" s="166"/>
    </row>
    <row r="53" s="157" customFormat="1" customHeight="1" spans="1:4">
      <c r="A53" s="164" t="s">
        <v>152</v>
      </c>
      <c r="B53" s="164" t="s">
        <v>81</v>
      </c>
      <c r="C53" s="165">
        <v>47</v>
      </c>
      <c r="D53" s="166"/>
    </row>
    <row r="54" s="157" customFormat="1" customHeight="1" spans="1:4">
      <c r="A54" s="164" t="s">
        <v>153</v>
      </c>
      <c r="B54" s="164" t="s">
        <v>154</v>
      </c>
      <c r="C54" s="165">
        <f>SUM(C55:C56)</f>
        <v>150</v>
      </c>
      <c r="D54" s="166"/>
    </row>
    <row r="55" s="157" customFormat="1" customHeight="1" spans="1:4">
      <c r="A55" s="164" t="s">
        <v>155</v>
      </c>
      <c r="B55" s="164" t="s">
        <v>79</v>
      </c>
      <c r="C55" s="165">
        <v>126</v>
      </c>
      <c r="D55" s="166"/>
    </row>
    <row r="56" s="157" customFormat="1" customHeight="1" spans="1:4">
      <c r="A56" s="164" t="s">
        <v>156</v>
      </c>
      <c r="B56" s="164" t="s">
        <v>81</v>
      </c>
      <c r="C56" s="165">
        <v>24</v>
      </c>
      <c r="D56" s="166"/>
    </row>
    <row r="57" s="157" customFormat="1" customHeight="1" spans="1:4">
      <c r="A57" s="164" t="s">
        <v>157</v>
      </c>
      <c r="B57" s="164" t="s">
        <v>158</v>
      </c>
      <c r="C57" s="165">
        <f>SUM(C58:C61)</f>
        <v>765</v>
      </c>
      <c r="D57" s="166"/>
    </row>
    <row r="58" s="157" customFormat="1" customHeight="1" spans="1:4">
      <c r="A58" s="164" t="s">
        <v>159</v>
      </c>
      <c r="B58" s="164" t="s">
        <v>79</v>
      </c>
      <c r="C58" s="165">
        <v>413</v>
      </c>
      <c r="D58" s="166"/>
    </row>
    <row r="59" s="157" customFormat="1" customHeight="1" spans="1:4">
      <c r="A59" s="164" t="s">
        <v>160</v>
      </c>
      <c r="B59" s="164" t="s">
        <v>81</v>
      </c>
      <c r="C59" s="165">
        <v>332</v>
      </c>
      <c r="D59" s="166"/>
    </row>
    <row r="60" s="157" customFormat="1" customHeight="1" spans="1:4">
      <c r="A60" s="167" t="s">
        <v>161</v>
      </c>
      <c r="B60" s="164" t="s">
        <v>162</v>
      </c>
      <c r="C60" s="165">
        <v>14</v>
      </c>
      <c r="D60" s="166"/>
    </row>
    <row r="61" s="157" customFormat="1" customHeight="1" spans="1:4">
      <c r="A61" s="167" t="s">
        <v>163</v>
      </c>
      <c r="B61" s="164" t="s">
        <v>164</v>
      </c>
      <c r="C61" s="165">
        <v>6</v>
      </c>
      <c r="D61" s="166"/>
    </row>
    <row r="62" s="157" customFormat="1" customHeight="1" spans="1:4">
      <c r="A62" s="164" t="s">
        <v>165</v>
      </c>
      <c r="B62" s="164" t="s">
        <v>166</v>
      </c>
      <c r="C62" s="165">
        <f>SUM(C63:C65)</f>
        <v>3692</v>
      </c>
      <c r="D62" s="166"/>
    </row>
    <row r="63" s="157" customFormat="1" customHeight="1" spans="1:4">
      <c r="A63" s="164" t="s">
        <v>167</v>
      </c>
      <c r="B63" s="164" t="s">
        <v>79</v>
      </c>
      <c r="C63" s="165">
        <v>1961</v>
      </c>
      <c r="D63" s="166"/>
    </row>
    <row r="64" s="157" customFormat="1" customHeight="1" spans="1:4">
      <c r="A64" s="164" t="s">
        <v>168</v>
      </c>
      <c r="B64" s="164" t="s">
        <v>81</v>
      </c>
      <c r="C64" s="165">
        <v>1525</v>
      </c>
      <c r="D64" s="166"/>
    </row>
    <row r="65" s="157" customFormat="1" customHeight="1" spans="1:4">
      <c r="A65" s="164" t="s">
        <v>169</v>
      </c>
      <c r="B65" s="164" t="s">
        <v>99</v>
      </c>
      <c r="C65" s="165">
        <v>206</v>
      </c>
      <c r="D65" s="166"/>
    </row>
    <row r="66" s="157" customFormat="1" customHeight="1" spans="1:4">
      <c r="A66" s="164" t="s">
        <v>170</v>
      </c>
      <c r="B66" s="164" t="s">
        <v>171</v>
      </c>
      <c r="C66" s="165">
        <f>SUM(C67:C68)</f>
        <v>2057</v>
      </c>
      <c r="D66" s="166"/>
    </row>
    <row r="67" s="157" customFormat="1" customHeight="1" spans="1:4">
      <c r="A67" s="164" t="s">
        <v>172</v>
      </c>
      <c r="B67" s="164" t="s">
        <v>79</v>
      </c>
      <c r="C67" s="165">
        <v>935</v>
      </c>
      <c r="D67" s="166"/>
    </row>
    <row r="68" s="157" customFormat="1" customHeight="1" spans="1:4">
      <c r="A68" s="164" t="s">
        <v>173</v>
      </c>
      <c r="B68" s="164" t="s">
        <v>81</v>
      </c>
      <c r="C68" s="165">
        <v>1122</v>
      </c>
      <c r="D68" s="166"/>
    </row>
    <row r="69" s="157" customFormat="1" customHeight="1" spans="1:4">
      <c r="A69" s="164" t="s">
        <v>174</v>
      </c>
      <c r="B69" s="164" t="s">
        <v>175</v>
      </c>
      <c r="C69" s="165">
        <f>SUM(C70:C71)</f>
        <v>1466</v>
      </c>
      <c r="D69" s="166"/>
    </row>
    <row r="70" s="157" customFormat="1" customHeight="1" spans="1:4">
      <c r="A70" s="164" t="s">
        <v>176</v>
      </c>
      <c r="B70" s="164" t="s">
        <v>79</v>
      </c>
      <c r="C70" s="165">
        <v>413</v>
      </c>
      <c r="D70" s="166"/>
    </row>
    <row r="71" s="157" customFormat="1" customHeight="1" spans="1:4">
      <c r="A71" s="164" t="s">
        <v>177</v>
      </c>
      <c r="B71" s="164" t="s">
        <v>81</v>
      </c>
      <c r="C71" s="165">
        <v>1053</v>
      </c>
      <c r="D71" s="166"/>
    </row>
    <row r="72" s="157" customFormat="1" customHeight="1" spans="1:4">
      <c r="A72" s="164" t="s">
        <v>178</v>
      </c>
      <c r="B72" s="164" t="s">
        <v>179</v>
      </c>
      <c r="C72" s="165">
        <f>SUM(C73:C74)</f>
        <v>731</v>
      </c>
      <c r="D72" s="166"/>
    </row>
    <row r="73" s="157" customFormat="1" customHeight="1" spans="1:4">
      <c r="A73" s="164" t="s">
        <v>180</v>
      </c>
      <c r="B73" s="164" t="s">
        <v>79</v>
      </c>
      <c r="C73" s="165">
        <v>514</v>
      </c>
      <c r="D73" s="166"/>
    </row>
    <row r="74" s="157" customFormat="1" customHeight="1" spans="1:4">
      <c r="A74" s="164" t="s">
        <v>181</v>
      </c>
      <c r="B74" s="164" t="s">
        <v>81</v>
      </c>
      <c r="C74" s="165">
        <v>217</v>
      </c>
      <c r="D74" s="166"/>
    </row>
    <row r="75" s="157" customFormat="1" customHeight="1" spans="1:4">
      <c r="A75" s="164" t="s">
        <v>182</v>
      </c>
      <c r="B75" s="164" t="s">
        <v>183</v>
      </c>
      <c r="C75" s="165">
        <f>SUM(C76:C78)</f>
        <v>438</v>
      </c>
      <c r="D75" s="166"/>
    </row>
    <row r="76" s="157" customFormat="1" customHeight="1" spans="1:4">
      <c r="A76" s="164" t="s">
        <v>184</v>
      </c>
      <c r="B76" s="164" t="s">
        <v>79</v>
      </c>
      <c r="C76" s="165">
        <v>202</v>
      </c>
      <c r="D76" s="166"/>
    </row>
    <row r="77" s="157" customFormat="1" customHeight="1" spans="1:4">
      <c r="A77" s="164" t="s">
        <v>185</v>
      </c>
      <c r="B77" s="164" t="s">
        <v>81</v>
      </c>
      <c r="C77" s="165">
        <v>139</v>
      </c>
      <c r="D77" s="166"/>
    </row>
    <row r="78" s="157" customFormat="1" customHeight="1" spans="1:4">
      <c r="A78" s="167" t="s">
        <v>186</v>
      </c>
      <c r="B78" s="164" t="s">
        <v>187</v>
      </c>
      <c r="C78" s="165">
        <v>97</v>
      </c>
      <c r="D78" s="166"/>
    </row>
    <row r="79" s="157" customFormat="1" customHeight="1" spans="1:4">
      <c r="A79" s="164" t="s">
        <v>188</v>
      </c>
      <c r="B79" s="164" t="s">
        <v>189</v>
      </c>
      <c r="C79" s="165">
        <f>SUM(C80:C82)</f>
        <v>5850</v>
      </c>
      <c r="D79" s="166"/>
    </row>
    <row r="80" s="157" customFormat="1" customHeight="1" spans="1:4">
      <c r="A80" s="164" t="s">
        <v>190</v>
      </c>
      <c r="B80" s="164" t="s">
        <v>79</v>
      </c>
      <c r="C80" s="165">
        <v>4662</v>
      </c>
      <c r="D80" s="166"/>
    </row>
    <row r="81" s="157" customFormat="1" customHeight="1" spans="1:4">
      <c r="A81" s="164" t="s">
        <v>191</v>
      </c>
      <c r="B81" s="164" t="s">
        <v>81</v>
      </c>
      <c r="C81" s="165">
        <v>664</v>
      </c>
      <c r="D81" s="166"/>
    </row>
    <row r="82" s="157" customFormat="1" customHeight="1" spans="1:4">
      <c r="A82" s="164" t="s">
        <v>192</v>
      </c>
      <c r="B82" s="164" t="s">
        <v>193</v>
      </c>
      <c r="C82" s="165">
        <v>524</v>
      </c>
      <c r="D82" s="166"/>
    </row>
    <row r="83" s="157" customFormat="1" customHeight="1" spans="1:4">
      <c r="A83" s="167" t="s">
        <v>194</v>
      </c>
      <c r="B83" s="164" t="s">
        <v>195</v>
      </c>
      <c r="C83" s="165">
        <f>SUM(C84:C86)</f>
        <v>1382</v>
      </c>
      <c r="D83" s="166"/>
    </row>
    <row r="84" s="157" customFormat="1" customHeight="1" spans="1:4">
      <c r="A84" s="167" t="s">
        <v>196</v>
      </c>
      <c r="B84" s="164" t="s">
        <v>79</v>
      </c>
      <c r="C84" s="165">
        <v>248</v>
      </c>
      <c r="D84" s="166"/>
    </row>
    <row r="85" s="157" customFormat="1" customHeight="1" spans="1:4">
      <c r="A85" s="167" t="s">
        <v>197</v>
      </c>
      <c r="B85" s="164" t="s">
        <v>81</v>
      </c>
      <c r="C85" s="165">
        <v>202</v>
      </c>
      <c r="D85" s="166"/>
    </row>
    <row r="86" s="157" customFormat="1" customHeight="1" spans="1:4">
      <c r="A86" s="167" t="s">
        <v>198</v>
      </c>
      <c r="B86" s="164" t="s">
        <v>199</v>
      </c>
      <c r="C86" s="165">
        <v>932</v>
      </c>
      <c r="D86" s="166"/>
    </row>
    <row r="87" s="157" customFormat="1" customHeight="1" spans="1:4">
      <c r="A87" s="164" t="s">
        <v>200</v>
      </c>
      <c r="B87" s="164" t="s">
        <v>201</v>
      </c>
      <c r="C87" s="165">
        <f>SUM(C88:C91)</f>
        <v>1206</v>
      </c>
      <c r="D87" s="166"/>
    </row>
    <row r="88" s="157" customFormat="1" customHeight="1" spans="1:4">
      <c r="A88" s="167" t="s">
        <v>202</v>
      </c>
      <c r="B88" s="164" t="s">
        <v>79</v>
      </c>
      <c r="C88" s="165">
        <v>376</v>
      </c>
      <c r="D88" s="166"/>
    </row>
    <row r="89" s="157" customFormat="1" customHeight="1" spans="1:4">
      <c r="A89" s="167" t="s">
        <v>203</v>
      </c>
      <c r="B89" s="164" t="s">
        <v>81</v>
      </c>
      <c r="C89" s="165">
        <v>2</v>
      </c>
      <c r="D89" s="166"/>
    </row>
    <row r="90" s="157" customFormat="1" customHeight="1" spans="1:4">
      <c r="A90" s="167" t="s">
        <v>204</v>
      </c>
      <c r="B90" s="164" t="s">
        <v>93</v>
      </c>
      <c r="C90" s="165">
        <v>114</v>
      </c>
      <c r="D90" s="166"/>
    </row>
    <row r="91" s="157" customFormat="1" customHeight="1" spans="1:4">
      <c r="A91" s="167" t="s">
        <v>205</v>
      </c>
      <c r="B91" s="164" t="s">
        <v>206</v>
      </c>
      <c r="C91" s="165">
        <v>714</v>
      </c>
      <c r="D91" s="166"/>
    </row>
    <row r="92" s="157" customFormat="1" customHeight="1" spans="1:4">
      <c r="A92" s="167" t="s">
        <v>207</v>
      </c>
      <c r="B92" s="164" t="s">
        <v>208</v>
      </c>
      <c r="C92" s="165">
        <f>SUM(C93:C95)</f>
        <v>1264</v>
      </c>
      <c r="D92" s="166"/>
    </row>
    <row r="93" s="157" customFormat="1" customHeight="1" spans="1:4">
      <c r="A93" s="167" t="s">
        <v>202</v>
      </c>
      <c r="B93" s="164" t="s">
        <v>79</v>
      </c>
      <c r="C93" s="165">
        <v>854</v>
      </c>
      <c r="D93" s="166"/>
    </row>
    <row r="94" s="157" customFormat="1" customHeight="1" spans="1:4">
      <c r="A94" s="167" t="s">
        <v>203</v>
      </c>
      <c r="B94" s="164" t="s">
        <v>81</v>
      </c>
      <c r="C94" s="165">
        <v>270</v>
      </c>
      <c r="D94" s="166"/>
    </row>
    <row r="95" s="157" customFormat="1" customHeight="1" spans="1:4">
      <c r="A95" s="167" t="s">
        <v>204</v>
      </c>
      <c r="B95" s="164" t="s">
        <v>93</v>
      </c>
      <c r="C95" s="165">
        <v>140</v>
      </c>
      <c r="D95" s="166"/>
    </row>
    <row r="96" s="157" customFormat="1" customHeight="1" spans="1:4">
      <c r="A96" s="164" t="s">
        <v>209</v>
      </c>
      <c r="B96" s="164" t="s">
        <v>210</v>
      </c>
      <c r="C96" s="165">
        <f>C97</f>
        <v>486</v>
      </c>
      <c r="D96" s="166"/>
    </row>
    <row r="97" s="157" customFormat="1" customHeight="1" spans="1:4">
      <c r="A97" s="167" t="s">
        <v>211</v>
      </c>
      <c r="B97" s="164" t="s">
        <v>212</v>
      </c>
      <c r="C97" s="165">
        <v>486</v>
      </c>
      <c r="D97" s="166"/>
    </row>
    <row r="98" s="157" customFormat="1" customHeight="1" spans="1:4">
      <c r="A98" s="167" t="s">
        <v>213</v>
      </c>
      <c r="B98" s="164" t="s">
        <v>214</v>
      </c>
      <c r="C98" s="165">
        <v>486</v>
      </c>
      <c r="D98" s="166"/>
    </row>
    <row r="99" s="157" customFormat="1" customHeight="1" spans="1:4">
      <c r="A99" s="164" t="s">
        <v>215</v>
      </c>
      <c r="B99" s="164" t="s">
        <v>216</v>
      </c>
      <c r="C99" s="165">
        <f>C100+C103+C105+C107+C113</f>
        <v>20000</v>
      </c>
      <c r="D99" s="166"/>
    </row>
    <row r="100" s="157" customFormat="1" customHeight="1" spans="1:4">
      <c r="A100" s="164" t="s">
        <v>217</v>
      </c>
      <c r="B100" s="164" t="s">
        <v>218</v>
      </c>
      <c r="C100" s="165">
        <f>SUM(C101:C102)</f>
        <v>15141</v>
      </c>
      <c r="D100" s="166"/>
    </row>
    <row r="101" s="157" customFormat="1" customHeight="1" spans="1:4">
      <c r="A101" s="164" t="s">
        <v>219</v>
      </c>
      <c r="B101" s="164" t="s">
        <v>81</v>
      </c>
      <c r="C101" s="165">
        <f>13623-80</f>
        <v>13543</v>
      </c>
      <c r="D101" s="166"/>
    </row>
    <row r="102" s="157" customFormat="1" customHeight="1" spans="1:4">
      <c r="A102" s="164" t="s">
        <v>220</v>
      </c>
      <c r="B102" s="164" t="s">
        <v>221</v>
      </c>
      <c r="C102" s="165">
        <v>1598</v>
      </c>
      <c r="D102" s="166"/>
    </row>
    <row r="103" s="157" customFormat="1" customHeight="1" spans="1:4">
      <c r="A103" s="164" t="s">
        <v>222</v>
      </c>
      <c r="B103" s="164" t="s">
        <v>223</v>
      </c>
      <c r="C103" s="165">
        <f>C104</f>
        <v>862</v>
      </c>
      <c r="D103" s="166"/>
    </row>
    <row r="104" s="157" customFormat="1" customHeight="1" spans="1:4">
      <c r="A104" s="164" t="s">
        <v>224</v>
      </c>
      <c r="B104" s="164" t="s">
        <v>79</v>
      </c>
      <c r="C104" s="165">
        <v>862</v>
      </c>
      <c r="D104" s="166"/>
    </row>
    <row r="105" s="157" customFormat="1" customHeight="1" spans="1:4">
      <c r="A105" s="164" t="s">
        <v>225</v>
      </c>
      <c r="B105" s="164" t="s">
        <v>226</v>
      </c>
      <c r="C105" s="165">
        <f>C106</f>
        <v>1708</v>
      </c>
      <c r="D105" s="166"/>
    </row>
    <row r="106" s="157" customFormat="1" customHeight="1" spans="1:4">
      <c r="A106" s="164" t="s">
        <v>227</v>
      </c>
      <c r="B106" s="164" t="s">
        <v>79</v>
      </c>
      <c r="C106" s="165">
        <v>1708</v>
      </c>
      <c r="D106" s="166"/>
    </row>
    <row r="107" s="157" customFormat="1" customHeight="1" spans="1:4">
      <c r="A107" s="164" t="s">
        <v>228</v>
      </c>
      <c r="B107" s="164" t="s">
        <v>229</v>
      </c>
      <c r="C107" s="165">
        <f>SUM(C108:C112)</f>
        <v>1725</v>
      </c>
      <c r="D107" s="166"/>
    </row>
    <row r="108" s="157" customFormat="1" customHeight="1" spans="1:4">
      <c r="A108" s="164" t="s">
        <v>230</v>
      </c>
      <c r="B108" s="164" t="s">
        <v>79</v>
      </c>
      <c r="C108" s="165">
        <v>666</v>
      </c>
      <c r="D108" s="166"/>
    </row>
    <row r="109" s="157" customFormat="1" customHeight="1" spans="1:4">
      <c r="A109" s="164" t="s">
        <v>231</v>
      </c>
      <c r="B109" s="164" t="s">
        <v>81</v>
      </c>
      <c r="C109" s="165">
        <v>5</v>
      </c>
      <c r="D109" s="166"/>
    </row>
    <row r="110" s="157" customFormat="1" customHeight="1" spans="1:4">
      <c r="A110" s="164" t="s">
        <v>232</v>
      </c>
      <c r="B110" s="164" t="s">
        <v>233</v>
      </c>
      <c r="C110" s="165">
        <v>899</v>
      </c>
      <c r="D110" s="166"/>
    </row>
    <row r="111" s="157" customFormat="1" customHeight="1" spans="1:4">
      <c r="A111" s="164" t="s">
        <v>234</v>
      </c>
      <c r="B111" s="164" t="s">
        <v>235</v>
      </c>
      <c r="C111" s="165">
        <v>49</v>
      </c>
      <c r="D111" s="166"/>
    </row>
    <row r="112" s="157" customFormat="1" customHeight="1" spans="1:4">
      <c r="A112" s="164" t="s">
        <v>236</v>
      </c>
      <c r="B112" s="164" t="s">
        <v>237</v>
      </c>
      <c r="C112" s="165">
        <v>106</v>
      </c>
      <c r="D112" s="166"/>
    </row>
    <row r="113" s="157" customFormat="1" customHeight="1" spans="1:4">
      <c r="A113" s="164" t="s">
        <v>238</v>
      </c>
      <c r="B113" s="164" t="s">
        <v>239</v>
      </c>
      <c r="C113" s="165">
        <f>C114</f>
        <v>564</v>
      </c>
      <c r="D113" s="166"/>
    </row>
    <row r="114" s="157" customFormat="1" customHeight="1" spans="1:4">
      <c r="A114" s="164" t="s">
        <v>240</v>
      </c>
      <c r="B114" s="164" t="s">
        <v>241</v>
      </c>
      <c r="C114" s="165">
        <v>564</v>
      </c>
      <c r="D114" s="166"/>
    </row>
    <row r="115" s="157" customFormat="1" customHeight="1" spans="1:4">
      <c r="A115" s="164" t="s">
        <v>242</v>
      </c>
      <c r="B115" s="164" t="s">
        <v>243</v>
      </c>
      <c r="C115" s="165">
        <f>C116+C119+C125+C128</f>
        <v>170000</v>
      </c>
      <c r="D115" s="166"/>
    </row>
    <row r="116" s="157" customFormat="1" customHeight="1" spans="1:4">
      <c r="A116" s="164" t="s">
        <v>244</v>
      </c>
      <c r="B116" s="164" t="s">
        <v>245</v>
      </c>
      <c r="C116" s="165">
        <f>SUM(C117:C118)</f>
        <v>7452</v>
      </c>
      <c r="D116" s="166"/>
    </row>
    <row r="117" s="157" customFormat="1" customHeight="1" spans="1:4">
      <c r="A117" s="164" t="s">
        <v>246</v>
      </c>
      <c r="B117" s="164" t="s">
        <v>79</v>
      </c>
      <c r="C117" s="165">
        <v>3647</v>
      </c>
      <c r="D117" s="166"/>
    </row>
    <row r="118" s="157" customFormat="1" customHeight="1" spans="1:4">
      <c r="A118" s="164" t="s">
        <v>247</v>
      </c>
      <c r="B118" s="164" t="s">
        <v>81</v>
      </c>
      <c r="C118" s="165">
        <v>3805</v>
      </c>
      <c r="D118" s="166"/>
    </row>
    <row r="119" s="157" customFormat="1" customHeight="1" spans="1:4">
      <c r="A119" s="164" t="s">
        <v>248</v>
      </c>
      <c r="B119" s="164" t="s">
        <v>249</v>
      </c>
      <c r="C119" s="165">
        <f>SUM(C120:C124)</f>
        <v>161885</v>
      </c>
      <c r="D119" s="166"/>
    </row>
    <row r="120" s="157" customFormat="1" customHeight="1" spans="1:4">
      <c r="A120" s="164" t="s">
        <v>250</v>
      </c>
      <c r="B120" s="164" t="s">
        <v>251</v>
      </c>
      <c r="C120" s="165">
        <v>12951</v>
      </c>
      <c r="D120" s="166"/>
    </row>
    <row r="121" s="157" customFormat="1" customHeight="1" spans="1:4">
      <c r="A121" s="164" t="s">
        <v>252</v>
      </c>
      <c r="B121" s="164" t="s">
        <v>253</v>
      </c>
      <c r="C121" s="165">
        <v>91108</v>
      </c>
      <c r="D121" s="166"/>
    </row>
    <row r="122" s="157" customFormat="1" customHeight="1" spans="1:4">
      <c r="A122" s="164" t="s">
        <v>254</v>
      </c>
      <c r="B122" s="164" t="s">
        <v>255</v>
      </c>
      <c r="C122" s="165">
        <v>34551</v>
      </c>
      <c r="D122" s="166"/>
    </row>
    <row r="123" s="157" customFormat="1" customHeight="1" spans="1:4">
      <c r="A123" s="164" t="s">
        <v>256</v>
      </c>
      <c r="B123" s="164" t="s">
        <v>257</v>
      </c>
      <c r="C123" s="165">
        <v>6152</v>
      </c>
      <c r="D123" s="166"/>
    </row>
    <row r="124" s="157" customFormat="1" customHeight="1" spans="1:4">
      <c r="A124" s="164" t="s">
        <v>258</v>
      </c>
      <c r="B124" s="164" t="s">
        <v>259</v>
      </c>
      <c r="C124" s="165">
        <f>123+25000-8000</f>
        <v>17123</v>
      </c>
      <c r="D124" s="166"/>
    </row>
    <row r="125" s="157" customFormat="1" customHeight="1" spans="1:4">
      <c r="A125" s="164" t="s">
        <v>260</v>
      </c>
      <c r="B125" s="164" t="s">
        <v>261</v>
      </c>
      <c r="C125" s="165">
        <f>SUM(C126:C127)</f>
        <v>663</v>
      </c>
      <c r="D125" s="166"/>
    </row>
    <row r="126" s="157" customFormat="1" customHeight="1" spans="1:4">
      <c r="A126" s="164" t="s">
        <v>262</v>
      </c>
      <c r="B126" s="164" t="s">
        <v>263</v>
      </c>
      <c r="C126" s="165">
        <v>653</v>
      </c>
      <c r="D126" s="166"/>
    </row>
    <row r="127" s="157" customFormat="1" customHeight="1" spans="1:4">
      <c r="A127" s="164" t="s">
        <v>264</v>
      </c>
      <c r="B127" s="164" t="s">
        <v>265</v>
      </c>
      <c r="C127" s="165">
        <v>10</v>
      </c>
      <c r="D127" s="166"/>
    </row>
    <row r="128" s="157" customFormat="1" customHeight="1" spans="1:4">
      <c r="A128" s="164" t="s">
        <v>266</v>
      </c>
      <c r="B128" s="164" t="s">
        <v>267</v>
      </c>
      <c r="C128" s="165">
        <f>C129</f>
        <v>0</v>
      </c>
      <c r="D128" s="166"/>
    </row>
    <row r="129" s="157" customFormat="1" customHeight="1" spans="1:4">
      <c r="A129" s="164" t="s">
        <v>268</v>
      </c>
      <c r="B129" s="164" t="s">
        <v>269</v>
      </c>
      <c r="C129" s="165">
        <v>0</v>
      </c>
      <c r="D129" s="166"/>
    </row>
    <row r="130" s="157" customFormat="1" customHeight="1" spans="1:4">
      <c r="A130" s="164" t="s">
        <v>270</v>
      </c>
      <c r="B130" s="164" t="s">
        <v>271</v>
      </c>
      <c r="C130" s="165">
        <f>C131+C134+C136</f>
        <v>11700</v>
      </c>
      <c r="D130" s="166"/>
    </row>
    <row r="131" s="157" customFormat="1" customHeight="1" spans="1:4">
      <c r="A131" s="164" t="s">
        <v>272</v>
      </c>
      <c r="B131" s="164" t="s">
        <v>273</v>
      </c>
      <c r="C131" s="165">
        <f>SUM(C132:C133)</f>
        <v>488</v>
      </c>
      <c r="D131" s="166"/>
    </row>
    <row r="132" s="157" customFormat="1" customHeight="1" spans="1:4">
      <c r="A132" s="164" t="s">
        <v>274</v>
      </c>
      <c r="B132" s="164" t="s">
        <v>79</v>
      </c>
      <c r="C132" s="165">
        <v>357</v>
      </c>
      <c r="D132" s="166"/>
    </row>
    <row r="133" s="157" customFormat="1" customHeight="1" spans="1:4">
      <c r="A133" s="164" t="s">
        <v>275</v>
      </c>
      <c r="B133" s="164" t="s">
        <v>81</v>
      </c>
      <c r="C133" s="165">
        <v>131</v>
      </c>
      <c r="D133" s="166"/>
    </row>
    <row r="134" s="157" customFormat="1" customHeight="1" spans="1:4">
      <c r="A134" s="164" t="s">
        <v>276</v>
      </c>
      <c r="B134" s="164" t="s">
        <v>277</v>
      </c>
      <c r="C134" s="165">
        <f>C135</f>
        <v>9186</v>
      </c>
      <c r="D134" s="166"/>
    </row>
    <row r="135" s="157" customFormat="1" customHeight="1" spans="1:4">
      <c r="A135" s="164" t="s">
        <v>278</v>
      </c>
      <c r="B135" s="164" t="s">
        <v>279</v>
      </c>
      <c r="C135" s="165">
        <v>9186</v>
      </c>
      <c r="D135" s="166"/>
    </row>
    <row r="136" s="157" customFormat="1" customHeight="1" spans="1:4">
      <c r="A136" s="164" t="s">
        <v>280</v>
      </c>
      <c r="B136" s="164" t="s">
        <v>281</v>
      </c>
      <c r="C136" s="165">
        <f>C137</f>
        <v>2026</v>
      </c>
      <c r="D136" s="166"/>
    </row>
    <row r="137" s="157" customFormat="1" customHeight="1" spans="1:4">
      <c r="A137" s="164" t="s">
        <v>282</v>
      </c>
      <c r="B137" s="164" t="s">
        <v>283</v>
      </c>
      <c r="C137" s="165">
        <f>8026-6000</f>
        <v>2026</v>
      </c>
      <c r="D137" s="166"/>
    </row>
    <row r="138" s="157" customFormat="1" customHeight="1" spans="1:4">
      <c r="A138" s="164" t="s">
        <v>284</v>
      </c>
      <c r="B138" s="164" t="s">
        <v>285</v>
      </c>
      <c r="C138" s="165">
        <f>C139+C146+C148+C150</f>
        <v>4000</v>
      </c>
      <c r="D138" s="166"/>
    </row>
    <row r="139" s="157" customFormat="1" customHeight="1" spans="1:4">
      <c r="A139" s="164" t="s">
        <v>286</v>
      </c>
      <c r="B139" s="164" t="s">
        <v>287</v>
      </c>
      <c r="C139" s="165">
        <f>SUM(C140:C145)</f>
        <v>3459</v>
      </c>
      <c r="D139" s="166"/>
    </row>
    <row r="140" s="157" customFormat="1" customHeight="1" spans="1:4">
      <c r="A140" s="164" t="s">
        <v>288</v>
      </c>
      <c r="B140" s="164" t="s">
        <v>79</v>
      </c>
      <c r="C140" s="165">
        <v>599</v>
      </c>
      <c r="D140" s="166"/>
    </row>
    <row r="141" s="157" customFormat="1" customHeight="1" spans="1:4">
      <c r="A141" s="164" t="s">
        <v>289</v>
      </c>
      <c r="B141" s="164" t="s">
        <v>81</v>
      </c>
      <c r="C141" s="165">
        <v>27</v>
      </c>
      <c r="D141" s="166"/>
    </row>
    <row r="142" s="157" customFormat="1" customHeight="1" spans="1:4">
      <c r="A142" s="164" t="s">
        <v>290</v>
      </c>
      <c r="B142" s="164" t="s">
        <v>291</v>
      </c>
      <c r="C142" s="165">
        <v>208</v>
      </c>
      <c r="D142" s="166"/>
    </row>
    <row r="143" s="157" customFormat="1" customHeight="1" spans="1:4">
      <c r="A143" s="164" t="s">
        <v>292</v>
      </c>
      <c r="B143" s="164" t="s">
        <v>293</v>
      </c>
      <c r="C143" s="165">
        <v>218</v>
      </c>
      <c r="D143" s="166"/>
    </row>
    <row r="144" s="157" customFormat="1" customHeight="1" spans="1:4">
      <c r="A144" s="164" t="s">
        <v>294</v>
      </c>
      <c r="B144" s="164" t="s">
        <v>295</v>
      </c>
      <c r="C144" s="165">
        <v>10</v>
      </c>
      <c r="D144" s="166"/>
    </row>
    <row r="145" s="157" customFormat="1" customHeight="1" spans="1:4">
      <c r="A145" s="164" t="s">
        <v>296</v>
      </c>
      <c r="B145" s="164" t="s">
        <v>297</v>
      </c>
      <c r="C145" s="165">
        <f>2812-15-400</f>
        <v>2397</v>
      </c>
      <c r="D145" s="166"/>
    </row>
    <row r="146" s="157" customFormat="1" customHeight="1" spans="1:4">
      <c r="A146" s="164" t="s">
        <v>298</v>
      </c>
      <c r="B146" s="164" t="s">
        <v>299</v>
      </c>
      <c r="C146" s="165">
        <f t="shared" ref="C146:C150" si="0">C147</f>
        <v>22</v>
      </c>
      <c r="D146" s="166"/>
    </row>
    <row r="147" s="157" customFormat="1" customHeight="1" spans="1:4">
      <c r="A147" s="164" t="s">
        <v>300</v>
      </c>
      <c r="B147" s="164" t="s">
        <v>301</v>
      </c>
      <c r="C147" s="165">
        <v>22</v>
      </c>
      <c r="D147" s="166"/>
    </row>
    <row r="148" s="157" customFormat="1" customHeight="1" spans="1:4">
      <c r="A148" s="164" t="s">
        <v>302</v>
      </c>
      <c r="B148" s="164" t="s">
        <v>303</v>
      </c>
      <c r="C148" s="165">
        <f t="shared" si="0"/>
        <v>174</v>
      </c>
      <c r="D148" s="166"/>
    </row>
    <row r="149" s="157" customFormat="1" customHeight="1" spans="1:4">
      <c r="A149" s="164" t="s">
        <v>304</v>
      </c>
      <c r="B149" s="164" t="s">
        <v>305</v>
      </c>
      <c r="C149" s="165">
        <v>174</v>
      </c>
      <c r="D149" s="166"/>
    </row>
    <row r="150" s="157" customFormat="1" customHeight="1" spans="1:4">
      <c r="A150" s="167" t="s">
        <v>306</v>
      </c>
      <c r="B150" s="164" t="s">
        <v>307</v>
      </c>
      <c r="C150" s="165">
        <f t="shared" si="0"/>
        <v>345</v>
      </c>
      <c r="D150" s="166"/>
    </row>
    <row r="151" s="157" customFormat="1" customHeight="1" spans="1:4">
      <c r="A151" s="167" t="s">
        <v>308</v>
      </c>
      <c r="B151" s="164" t="s">
        <v>309</v>
      </c>
      <c r="C151" s="165">
        <v>345</v>
      </c>
      <c r="D151" s="166"/>
    </row>
    <row r="152" s="157" customFormat="1" customHeight="1" spans="1:4">
      <c r="A152" s="164" t="s">
        <v>310</v>
      </c>
      <c r="B152" s="164" t="s">
        <v>311</v>
      </c>
      <c r="C152" s="165">
        <f>C153+C156+C161+C168+C170+C173+C175+C180+C187+C189+C192+C194+C196+C198+C202</f>
        <v>45000</v>
      </c>
      <c r="D152" s="166"/>
    </row>
    <row r="153" s="157" customFormat="1" customHeight="1" spans="1:4">
      <c r="A153" s="164" t="s">
        <v>312</v>
      </c>
      <c r="B153" s="164" t="s">
        <v>313</v>
      </c>
      <c r="C153" s="165">
        <f>SUM(C154:C155)</f>
        <v>1780</v>
      </c>
      <c r="D153" s="166"/>
    </row>
    <row r="154" s="157" customFormat="1" customHeight="1" spans="1:4">
      <c r="A154" s="164" t="s">
        <v>314</v>
      </c>
      <c r="B154" s="164" t="s">
        <v>79</v>
      </c>
      <c r="C154" s="165">
        <v>1476</v>
      </c>
      <c r="D154" s="166"/>
    </row>
    <row r="155" s="157" customFormat="1" customHeight="1" spans="1:4">
      <c r="A155" s="164" t="s">
        <v>315</v>
      </c>
      <c r="B155" s="164" t="s">
        <v>81</v>
      </c>
      <c r="C155" s="165">
        <v>304</v>
      </c>
      <c r="D155" s="166"/>
    </row>
    <row r="156" s="157" customFormat="1" customHeight="1" spans="1:4">
      <c r="A156" s="164" t="s">
        <v>316</v>
      </c>
      <c r="B156" s="164" t="s">
        <v>317</v>
      </c>
      <c r="C156" s="165">
        <f>SUM(C157:C160)</f>
        <v>1209</v>
      </c>
      <c r="D156" s="166"/>
    </row>
    <row r="157" s="157" customFormat="1" customHeight="1" spans="1:4">
      <c r="A157" s="164" t="s">
        <v>318</v>
      </c>
      <c r="B157" s="164" t="s">
        <v>79</v>
      </c>
      <c r="C157" s="165">
        <v>768</v>
      </c>
      <c r="D157" s="166"/>
    </row>
    <row r="158" s="157" customFormat="1" customHeight="1" spans="1:4">
      <c r="A158" s="164" t="s">
        <v>319</v>
      </c>
      <c r="B158" s="164" t="s">
        <v>81</v>
      </c>
      <c r="C158" s="165">
        <v>226</v>
      </c>
      <c r="D158" s="166"/>
    </row>
    <row r="159" s="157" customFormat="1" customHeight="1" spans="1:4">
      <c r="A159" s="167" t="s">
        <v>320</v>
      </c>
      <c r="B159" s="164" t="s">
        <v>321</v>
      </c>
      <c r="C159" s="165">
        <v>71</v>
      </c>
      <c r="D159" s="166"/>
    </row>
    <row r="160" s="157" customFormat="1" customHeight="1" spans="1:4">
      <c r="A160" s="164" t="s">
        <v>322</v>
      </c>
      <c r="B160" s="164" t="s">
        <v>323</v>
      </c>
      <c r="C160" s="165">
        <v>144</v>
      </c>
      <c r="D160" s="166"/>
    </row>
    <row r="161" s="157" customFormat="1" customHeight="1" spans="1:4">
      <c r="A161" s="164" t="s">
        <v>324</v>
      </c>
      <c r="B161" s="164" t="s">
        <v>325</v>
      </c>
      <c r="C161" s="165">
        <f>SUM(C162:C167)</f>
        <v>18163</v>
      </c>
      <c r="D161" s="166"/>
    </row>
    <row r="162" s="157" customFormat="1" customHeight="1" spans="1:4">
      <c r="A162" s="164" t="s">
        <v>326</v>
      </c>
      <c r="B162" s="164" t="s">
        <v>327</v>
      </c>
      <c r="C162" s="165">
        <v>61</v>
      </c>
      <c r="D162" s="166"/>
    </row>
    <row r="163" s="157" customFormat="1" customHeight="1" spans="1:4">
      <c r="A163" s="164" t="s">
        <v>328</v>
      </c>
      <c r="B163" s="164" t="s">
        <v>329</v>
      </c>
      <c r="C163" s="165">
        <v>234</v>
      </c>
      <c r="D163" s="166"/>
    </row>
    <row r="164" s="157" customFormat="1" customHeight="1" spans="1:4">
      <c r="A164" s="164" t="s">
        <v>330</v>
      </c>
      <c r="B164" s="164" t="s">
        <v>331</v>
      </c>
      <c r="C164" s="165">
        <v>5580</v>
      </c>
      <c r="D164" s="166"/>
    </row>
    <row r="165" s="157" customFormat="1" customHeight="1" spans="1:4">
      <c r="A165" s="164" t="s">
        <v>332</v>
      </c>
      <c r="B165" s="164" t="s">
        <v>333</v>
      </c>
      <c r="C165" s="165">
        <v>4283</v>
      </c>
      <c r="D165" s="166"/>
    </row>
    <row r="166" s="157" customFormat="1" customHeight="1" spans="1:4">
      <c r="A166" s="164" t="s">
        <v>334</v>
      </c>
      <c r="B166" s="164" t="s">
        <v>335</v>
      </c>
      <c r="C166" s="165">
        <f>8368-368</f>
        <v>8000</v>
      </c>
      <c r="D166" s="166"/>
    </row>
    <row r="167" s="157" customFormat="1" customHeight="1" spans="1:4">
      <c r="A167" s="167" t="s">
        <v>336</v>
      </c>
      <c r="B167" s="164" t="s">
        <v>337</v>
      </c>
      <c r="C167" s="165">
        <v>5</v>
      </c>
      <c r="D167" s="166"/>
    </row>
    <row r="168" s="157" customFormat="1" customHeight="1" spans="1:4">
      <c r="A168" s="164" t="s">
        <v>338</v>
      </c>
      <c r="B168" s="164" t="s">
        <v>339</v>
      </c>
      <c r="C168" s="165">
        <f>C169</f>
        <v>412</v>
      </c>
      <c r="D168" s="166"/>
    </row>
    <row r="169" s="157" customFormat="1" customHeight="1" spans="1:4">
      <c r="A169" s="164" t="s">
        <v>340</v>
      </c>
      <c r="B169" s="164" t="s">
        <v>341</v>
      </c>
      <c r="C169" s="165">
        <f>2012-1600</f>
        <v>412</v>
      </c>
      <c r="D169" s="166"/>
    </row>
    <row r="170" s="157" customFormat="1" customHeight="1" spans="1:4">
      <c r="A170" s="164" t="s">
        <v>342</v>
      </c>
      <c r="B170" s="164" t="s">
        <v>343</v>
      </c>
      <c r="C170" s="165">
        <f>SUM(C171:C172)</f>
        <v>206</v>
      </c>
      <c r="D170" s="166"/>
    </row>
    <row r="171" s="157" customFormat="1" customHeight="1" spans="1:4">
      <c r="A171" s="164" t="s">
        <v>344</v>
      </c>
      <c r="B171" s="164" t="s">
        <v>345</v>
      </c>
      <c r="C171" s="165">
        <v>0</v>
      </c>
      <c r="D171" s="166"/>
    </row>
    <row r="172" s="157" customFormat="1" customHeight="1" spans="1:4">
      <c r="A172" s="164" t="s">
        <v>346</v>
      </c>
      <c r="B172" s="164" t="s">
        <v>347</v>
      </c>
      <c r="C172" s="165">
        <f>2198-1992</f>
        <v>206</v>
      </c>
      <c r="D172" s="166"/>
    </row>
    <row r="173" s="157" customFormat="1" customHeight="1" spans="1:4">
      <c r="A173" s="164" t="s">
        <v>348</v>
      </c>
      <c r="B173" s="164" t="s">
        <v>349</v>
      </c>
      <c r="C173" s="165">
        <f>C174</f>
        <v>2915</v>
      </c>
      <c r="D173" s="166"/>
    </row>
    <row r="174" s="157" customFormat="1" customHeight="1" spans="1:4">
      <c r="A174" s="164" t="s">
        <v>350</v>
      </c>
      <c r="B174" s="164" t="s">
        <v>351</v>
      </c>
      <c r="C174" s="165">
        <f>4615-1700</f>
        <v>2915</v>
      </c>
      <c r="D174" s="166"/>
    </row>
    <row r="175" s="157" customFormat="1" customHeight="1" spans="1:4">
      <c r="A175" s="164" t="s">
        <v>352</v>
      </c>
      <c r="B175" s="164" t="s">
        <v>353</v>
      </c>
      <c r="C175" s="165">
        <f>SUM(C176:C179)</f>
        <v>4415</v>
      </c>
      <c r="D175" s="166"/>
    </row>
    <row r="176" s="157" customFormat="1" customHeight="1" spans="1:4">
      <c r="A176" s="164" t="s">
        <v>354</v>
      </c>
      <c r="B176" s="164" t="s">
        <v>355</v>
      </c>
      <c r="C176" s="165">
        <v>132</v>
      </c>
      <c r="D176" s="166"/>
    </row>
    <row r="177" s="157" customFormat="1" customHeight="1" spans="1:4">
      <c r="A177" s="164" t="s">
        <v>356</v>
      </c>
      <c r="B177" s="164" t="s">
        <v>357</v>
      </c>
      <c r="C177" s="165">
        <v>3099</v>
      </c>
      <c r="D177" s="166"/>
    </row>
    <row r="178" s="157" customFormat="1" customHeight="1" spans="1:4">
      <c r="A178" s="164" t="s">
        <v>358</v>
      </c>
      <c r="B178" s="164" t="s">
        <v>359</v>
      </c>
      <c r="C178" s="165">
        <v>300</v>
      </c>
      <c r="D178" s="166"/>
    </row>
    <row r="179" s="157" customFormat="1" customHeight="1" spans="1:4">
      <c r="A179" s="164" t="s">
        <v>360</v>
      </c>
      <c r="B179" s="164" t="s">
        <v>361</v>
      </c>
      <c r="C179" s="165">
        <v>884</v>
      </c>
      <c r="D179" s="166"/>
    </row>
    <row r="180" s="157" customFormat="1" customHeight="1" spans="1:4">
      <c r="A180" s="164" t="s">
        <v>362</v>
      </c>
      <c r="B180" s="164" t="s">
        <v>363</v>
      </c>
      <c r="C180" s="165">
        <f>SUM(C181:C186)</f>
        <v>2070</v>
      </c>
      <c r="D180" s="166"/>
    </row>
    <row r="181" s="157" customFormat="1" customHeight="1" spans="1:4">
      <c r="A181" s="164" t="s">
        <v>364</v>
      </c>
      <c r="B181" s="164" t="s">
        <v>79</v>
      </c>
      <c r="C181" s="165">
        <v>198</v>
      </c>
      <c r="D181" s="166"/>
    </row>
    <row r="182" s="157" customFormat="1" customHeight="1" spans="1:4">
      <c r="A182" s="164" t="s">
        <v>365</v>
      </c>
      <c r="B182" s="164" t="s">
        <v>81</v>
      </c>
      <c r="C182" s="165">
        <v>1</v>
      </c>
      <c r="D182" s="166"/>
    </row>
    <row r="183" s="157" customFormat="1" customHeight="1" spans="1:4">
      <c r="A183" s="164" t="s">
        <v>366</v>
      </c>
      <c r="B183" s="164" t="s">
        <v>367</v>
      </c>
      <c r="C183" s="165">
        <v>374</v>
      </c>
      <c r="D183" s="166"/>
    </row>
    <row r="184" s="157" customFormat="1" customHeight="1" spans="1:4">
      <c r="A184" s="164" t="s">
        <v>368</v>
      </c>
      <c r="B184" s="164" t="s">
        <v>369</v>
      </c>
      <c r="C184" s="165">
        <v>246</v>
      </c>
      <c r="D184" s="166"/>
    </row>
    <row r="185" s="157" customFormat="1" customHeight="1" spans="1:4">
      <c r="A185" s="164" t="s">
        <v>370</v>
      </c>
      <c r="B185" s="164" t="s">
        <v>371</v>
      </c>
      <c r="C185" s="165">
        <f>1237-492</f>
        <v>745</v>
      </c>
      <c r="D185" s="166"/>
    </row>
    <row r="186" s="157" customFormat="1" customHeight="1" spans="1:4">
      <c r="A186" s="164" t="s">
        <v>372</v>
      </c>
      <c r="B186" s="164" t="s">
        <v>373</v>
      </c>
      <c r="C186" s="165">
        <f>1506-1000</f>
        <v>506</v>
      </c>
      <c r="D186" s="166"/>
    </row>
    <row r="187" s="157" customFormat="1" customHeight="1" spans="1:4">
      <c r="A187" s="164" t="s">
        <v>374</v>
      </c>
      <c r="B187" s="164" t="s">
        <v>375</v>
      </c>
      <c r="C187" s="165">
        <f>C188</f>
        <v>1000</v>
      </c>
      <c r="D187" s="166"/>
    </row>
    <row r="188" s="157" customFormat="1" customHeight="1" spans="1:4">
      <c r="A188" s="164" t="s">
        <v>376</v>
      </c>
      <c r="B188" s="164" t="s">
        <v>377</v>
      </c>
      <c r="C188" s="165">
        <f>2767-1767</f>
        <v>1000</v>
      </c>
      <c r="D188" s="166"/>
    </row>
    <row r="189" s="157" customFormat="1" customHeight="1" spans="1:4">
      <c r="A189" s="164" t="s">
        <v>378</v>
      </c>
      <c r="B189" s="164" t="s">
        <v>379</v>
      </c>
      <c r="C189" s="165">
        <f>SUM(C190:C191)</f>
        <v>65</v>
      </c>
      <c r="D189" s="166"/>
    </row>
    <row r="190" s="157" customFormat="1" customHeight="1" spans="1:4">
      <c r="A190" s="164" t="s">
        <v>380</v>
      </c>
      <c r="B190" s="164" t="s">
        <v>381</v>
      </c>
      <c r="C190" s="165">
        <f>117-67</f>
        <v>50</v>
      </c>
      <c r="D190" s="166"/>
    </row>
    <row r="191" s="157" customFormat="1" customHeight="1" spans="1:4">
      <c r="A191" s="164" t="s">
        <v>382</v>
      </c>
      <c r="B191" s="164" t="s">
        <v>383</v>
      </c>
      <c r="C191" s="165">
        <f>100-85</f>
        <v>15</v>
      </c>
      <c r="D191" s="166"/>
    </row>
    <row r="192" s="157" customFormat="1" customHeight="1" spans="1:4">
      <c r="A192" s="164" t="s">
        <v>384</v>
      </c>
      <c r="B192" s="164" t="s">
        <v>385</v>
      </c>
      <c r="C192" s="165">
        <f t="shared" ref="C192:C196" si="1">C193</f>
        <v>230</v>
      </c>
      <c r="D192" s="166"/>
    </row>
    <row r="193" s="157" customFormat="1" customHeight="1" spans="1:4">
      <c r="A193" s="164" t="s">
        <v>386</v>
      </c>
      <c r="B193" s="164" t="s">
        <v>387</v>
      </c>
      <c r="C193" s="165">
        <f>906-676</f>
        <v>230</v>
      </c>
      <c r="D193" s="166"/>
    </row>
    <row r="194" s="157" customFormat="1" customHeight="1" spans="1:4">
      <c r="A194" s="164" t="s">
        <v>388</v>
      </c>
      <c r="B194" s="164" t="s">
        <v>389</v>
      </c>
      <c r="C194" s="165">
        <f t="shared" si="1"/>
        <v>67</v>
      </c>
      <c r="D194" s="166"/>
    </row>
    <row r="195" s="157" customFormat="1" customHeight="1" spans="1:4">
      <c r="A195" s="164" t="s">
        <v>390</v>
      </c>
      <c r="B195" s="164" t="s">
        <v>391</v>
      </c>
      <c r="C195" s="165">
        <v>67</v>
      </c>
      <c r="D195" s="166"/>
    </row>
    <row r="196" s="157" customFormat="1" customHeight="1" spans="1:4">
      <c r="A196" s="164" t="s">
        <v>392</v>
      </c>
      <c r="B196" s="164" t="s">
        <v>393</v>
      </c>
      <c r="C196" s="165">
        <f t="shared" si="1"/>
        <v>3700</v>
      </c>
      <c r="D196" s="166"/>
    </row>
    <row r="197" s="157" customFormat="1" customHeight="1" spans="1:4">
      <c r="A197" s="164" t="s">
        <v>394</v>
      </c>
      <c r="B197" s="164" t="s">
        <v>395</v>
      </c>
      <c r="C197" s="165">
        <f>5546-1846</f>
        <v>3700</v>
      </c>
      <c r="D197" s="166"/>
    </row>
    <row r="198" s="157" customFormat="1" customHeight="1" spans="1:4">
      <c r="A198" s="164" t="s">
        <v>396</v>
      </c>
      <c r="B198" s="164" t="s">
        <v>397</v>
      </c>
      <c r="C198" s="165">
        <f>SUM(C199:C201)</f>
        <v>1804</v>
      </c>
      <c r="D198" s="166"/>
    </row>
    <row r="199" s="157" customFormat="1" customHeight="1" spans="1:4">
      <c r="A199" s="164" t="s">
        <v>398</v>
      </c>
      <c r="B199" s="164" t="s">
        <v>79</v>
      </c>
      <c r="C199" s="165">
        <v>411</v>
      </c>
      <c r="D199" s="166"/>
    </row>
    <row r="200" s="157" customFormat="1" customHeight="1" spans="1:4">
      <c r="A200" s="164" t="s">
        <v>399</v>
      </c>
      <c r="B200" s="164" t="s">
        <v>81</v>
      </c>
      <c r="C200" s="165">
        <v>172</v>
      </c>
      <c r="D200" s="166"/>
    </row>
    <row r="201" s="157" customFormat="1" customHeight="1" spans="1:4">
      <c r="A201" s="164" t="s">
        <v>400</v>
      </c>
      <c r="B201" s="164" t="s">
        <v>401</v>
      </c>
      <c r="C201" s="165">
        <v>1221</v>
      </c>
      <c r="D201" s="166"/>
    </row>
    <row r="202" s="157" customFormat="1" customHeight="1" spans="1:4">
      <c r="A202" s="164" t="s">
        <v>402</v>
      </c>
      <c r="B202" s="164" t="s">
        <v>403</v>
      </c>
      <c r="C202" s="165">
        <f>C203</f>
        <v>6964</v>
      </c>
      <c r="D202" s="166"/>
    </row>
    <row r="203" s="157" customFormat="1" customHeight="1" spans="1:4">
      <c r="A203" s="164" t="s">
        <v>404</v>
      </c>
      <c r="B203" s="164" t="s">
        <v>405</v>
      </c>
      <c r="C203" s="165">
        <f>12869-605-2766-2534</f>
        <v>6964</v>
      </c>
      <c r="D203" s="166"/>
    </row>
    <row r="204" s="157" customFormat="1" customHeight="1" spans="1:4">
      <c r="A204" s="164" t="s">
        <v>406</v>
      </c>
      <c r="B204" s="164" t="s">
        <v>407</v>
      </c>
      <c r="C204" s="165">
        <f>C205+C209+C211+C214+C221+C224+C227+C229+C231+C235+C237</f>
        <v>34000</v>
      </c>
      <c r="D204" s="166"/>
    </row>
    <row r="205" s="157" customFormat="1" customHeight="1" spans="1:4">
      <c r="A205" s="164" t="s">
        <v>408</v>
      </c>
      <c r="B205" s="164" t="s">
        <v>409</v>
      </c>
      <c r="C205" s="165">
        <f>SUM(C206:C208)</f>
        <v>915</v>
      </c>
      <c r="D205" s="166"/>
    </row>
    <row r="206" s="157" customFormat="1" customHeight="1" spans="1:4">
      <c r="A206" s="164" t="s">
        <v>410</v>
      </c>
      <c r="B206" s="164" t="s">
        <v>79</v>
      </c>
      <c r="C206" s="165">
        <v>761</v>
      </c>
      <c r="D206" s="166"/>
    </row>
    <row r="207" s="157" customFormat="1" customHeight="1" spans="1:4">
      <c r="A207" s="164" t="s">
        <v>411</v>
      </c>
      <c r="B207" s="164" t="s">
        <v>81</v>
      </c>
      <c r="C207" s="165">
        <v>134</v>
      </c>
      <c r="D207" s="166"/>
    </row>
    <row r="208" s="157" customFormat="1" customHeight="1" spans="1:4">
      <c r="A208" s="167" t="s">
        <v>412</v>
      </c>
      <c r="B208" s="164" t="s">
        <v>413</v>
      </c>
      <c r="C208" s="165">
        <v>20</v>
      </c>
      <c r="D208" s="166"/>
    </row>
    <row r="209" s="157" customFormat="1" customHeight="1" spans="1:4">
      <c r="A209" s="164" t="s">
        <v>414</v>
      </c>
      <c r="B209" s="164" t="s">
        <v>415</v>
      </c>
      <c r="C209" s="165">
        <f>C210</f>
        <v>302</v>
      </c>
      <c r="D209" s="166"/>
    </row>
    <row r="210" s="157" customFormat="1" customHeight="1" spans="1:4">
      <c r="A210" s="164" t="s">
        <v>416</v>
      </c>
      <c r="B210" s="164" t="s">
        <v>417</v>
      </c>
      <c r="C210" s="165">
        <v>302</v>
      </c>
      <c r="D210" s="166"/>
    </row>
    <row r="211" s="157" customFormat="1" customHeight="1" spans="1:4">
      <c r="A211" s="164" t="s">
        <v>418</v>
      </c>
      <c r="B211" s="164" t="s">
        <v>419</v>
      </c>
      <c r="C211" s="165">
        <f>SUM(C212:C213)</f>
        <v>15206</v>
      </c>
      <c r="D211" s="166"/>
    </row>
    <row r="212" s="157" customFormat="1" customHeight="1" spans="1:4">
      <c r="A212" s="164" t="s">
        <v>420</v>
      </c>
      <c r="B212" s="164" t="s">
        <v>421</v>
      </c>
      <c r="C212" s="165">
        <v>13349</v>
      </c>
      <c r="D212" s="166"/>
    </row>
    <row r="213" s="157" customFormat="1" customHeight="1" spans="1:4">
      <c r="A213" s="164" t="s">
        <v>422</v>
      </c>
      <c r="B213" s="164" t="s">
        <v>423</v>
      </c>
      <c r="C213" s="165">
        <v>1857</v>
      </c>
      <c r="D213" s="166"/>
    </row>
    <row r="214" s="157" customFormat="1" customHeight="1" spans="1:4">
      <c r="A214" s="164" t="s">
        <v>424</v>
      </c>
      <c r="B214" s="164" t="s">
        <v>425</v>
      </c>
      <c r="C214" s="165">
        <f>SUM(C215:C220)</f>
        <v>4900</v>
      </c>
      <c r="D214" s="166"/>
    </row>
    <row r="215" s="157" customFormat="1" customHeight="1" spans="1:4">
      <c r="A215" s="164" t="s">
        <v>426</v>
      </c>
      <c r="B215" s="164" t="s">
        <v>427</v>
      </c>
      <c r="C215" s="165">
        <v>1545</v>
      </c>
      <c r="D215" s="166"/>
    </row>
    <row r="216" s="157" customFormat="1" customHeight="1" spans="1:4">
      <c r="A216" s="164" t="s">
        <v>428</v>
      </c>
      <c r="B216" s="164" t="s">
        <v>429</v>
      </c>
      <c r="C216" s="165">
        <v>882</v>
      </c>
      <c r="D216" s="166"/>
    </row>
    <row r="217" s="157" customFormat="1" customHeight="1" spans="1:4">
      <c r="A217" s="164" t="s">
        <v>430</v>
      </c>
      <c r="B217" s="164" t="s">
        <v>431</v>
      </c>
      <c r="C217" s="165">
        <f>8850-7151</f>
        <v>1699</v>
      </c>
      <c r="D217" s="166"/>
    </row>
    <row r="218" s="157" customFormat="1" customHeight="1" spans="1:4">
      <c r="A218" s="164" t="s">
        <v>432</v>
      </c>
      <c r="B218" s="164" t="s">
        <v>433</v>
      </c>
      <c r="C218" s="165">
        <v>76</v>
      </c>
      <c r="D218" s="166"/>
    </row>
    <row r="219" s="157" customFormat="1" customHeight="1" spans="1:4">
      <c r="A219" s="164" t="s">
        <v>434</v>
      </c>
      <c r="B219" s="164" t="s">
        <v>435</v>
      </c>
      <c r="C219" s="165">
        <v>0</v>
      </c>
      <c r="D219" s="166"/>
    </row>
    <row r="220" s="157" customFormat="1" customHeight="1" spans="1:4">
      <c r="A220" s="164" t="s">
        <v>436</v>
      </c>
      <c r="B220" s="164" t="s">
        <v>437</v>
      </c>
      <c r="C220" s="165">
        <f>1698-1000</f>
        <v>698</v>
      </c>
      <c r="D220" s="166"/>
    </row>
    <row r="221" s="157" customFormat="1" customHeight="1" spans="1:4">
      <c r="A221" s="164" t="s">
        <v>438</v>
      </c>
      <c r="B221" s="164" t="s">
        <v>439</v>
      </c>
      <c r="C221" s="165">
        <f>SUM(C222:C223)</f>
        <v>3297</v>
      </c>
      <c r="D221" s="166"/>
    </row>
    <row r="222" s="157" customFormat="1" customHeight="1" spans="1:4">
      <c r="A222" s="164" t="s">
        <v>440</v>
      </c>
      <c r="B222" s="164" t="s">
        <v>441</v>
      </c>
      <c r="C222" s="165">
        <f>4695-1400</f>
        <v>3295</v>
      </c>
      <c r="D222" s="166"/>
    </row>
    <row r="223" s="157" customFormat="1" customHeight="1" spans="1:4">
      <c r="A223" s="167" t="s">
        <v>442</v>
      </c>
      <c r="B223" s="164" t="s">
        <v>443</v>
      </c>
      <c r="C223" s="165">
        <v>2</v>
      </c>
      <c r="D223" s="166"/>
    </row>
    <row r="224" s="157" customFormat="1" customHeight="1" spans="1:4">
      <c r="A224" s="164" t="s">
        <v>444</v>
      </c>
      <c r="B224" s="164" t="s">
        <v>445</v>
      </c>
      <c r="C224" s="165">
        <f>SUM(C225:C226)</f>
        <v>5479</v>
      </c>
      <c r="D224" s="166"/>
    </row>
    <row r="225" s="157" customFormat="1" customHeight="1" spans="1:4">
      <c r="A225" s="164" t="s">
        <v>446</v>
      </c>
      <c r="B225" s="164" t="s">
        <v>447</v>
      </c>
      <c r="C225" s="165">
        <v>3933</v>
      </c>
      <c r="D225" s="166"/>
    </row>
    <row r="226" s="157" customFormat="1" customHeight="1" spans="1:4">
      <c r="A226" s="164" t="s">
        <v>448</v>
      </c>
      <c r="B226" s="164" t="s">
        <v>449</v>
      </c>
      <c r="C226" s="165">
        <v>1546</v>
      </c>
      <c r="D226" s="166"/>
    </row>
    <row r="227" s="157" customFormat="1" customHeight="1" spans="1:4">
      <c r="A227" s="164" t="s">
        <v>450</v>
      </c>
      <c r="B227" s="164" t="s">
        <v>451</v>
      </c>
      <c r="C227" s="165">
        <f>SUM(C228:C228)</f>
        <v>1197</v>
      </c>
      <c r="D227" s="166"/>
    </row>
    <row r="228" s="157" customFormat="1" customHeight="1" spans="1:4">
      <c r="A228" s="164" t="s">
        <v>452</v>
      </c>
      <c r="B228" s="164" t="s">
        <v>453</v>
      </c>
      <c r="C228" s="165">
        <f>11959-10762</f>
        <v>1197</v>
      </c>
      <c r="D228" s="166"/>
    </row>
    <row r="229" s="157" customFormat="1" customHeight="1" spans="1:4">
      <c r="A229" s="164" t="s">
        <v>454</v>
      </c>
      <c r="B229" s="164" t="s">
        <v>455</v>
      </c>
      <c r="C229" s="165">
        <f>SUM(C230:C230)</f>
        <v>250</v>
      </c>
      <c r="D229" s="166"/>
    </row>
    <row r="230" s="157" customFormat="1" customHeight="1" spans="1:4">
      <c r="A230" s="164" t="s">
        <v>456</v>
      </c>
      <c r="B230" s="164" t="s">
        <v>457</v>
      </c>
      <c r="C230" s="165">
        <f>937-687</f>
        <v>250</v>
      </c>
      <c r="D230" s="166"/>
    </row>
    <row r="231" s="157" customFormat="1" customHeight="1" spans="1:4">
      <c r="A231" s="164" t="s">
        <v>458</v>
      </c>
      <c r="B231" s="164" t="s">
        <v>459</v>
      </c>
      <c r="C231" s="165">
        <f>SUM(C232:C234)</f>
        <v>771</v>
      </c>
      <c r="D231" s="166"/>
    </row>
    <row r="232" s="157" customFormat="1" customHeight="1" spans="1:4">
      <c r="A232" s="164" t="s">
        <v>460</v>
      </c>
      <c r="B232" s="164" t="s">
        <v>79</v>
      </c>
      <c r="C232" s="165">
        <v>497</v>
      </c>
      <c r="D232" s="166"/>
    </row>
    <row r="233" s="157" customFormat="1" customHeight="1" spans="1:4">
      <c r="A233" s="164" t="s">
        <v>461</v>
      </c>
      <c r="B233" s="164" t="s">
        <v>81</v>
      </c>
      <c r="C233" s="165">
        <v>34</v>
      </c>
      <c r="D233" s="166"/>
    </row>
    <row r="234" s="157" customFormat="1" customHeight="1" spans="1:4">
      <c r="A234" s="164" t="s">
        <v>462</v>
      </c>
      <c r="B234" s="164" t="s">
        <v>463</v>
      </c>
      <c r="C234" s="165">
        <v>240</v>
      </c>
      <c r="D234" s="166"/>
    </row>
    <row r="235" s="157" customFormat="1" customHeight="1" spans="1:4">
      <c r="A235" s="164" t="s">
        <v>464</v>
      </c>
      <c r="B235" s="164" t="s">
        <v>465</v>
      </c>
      <c r="C235" s="165">
        <f>C236</f>
        <v>65</v>
      </c>
      <c r="D235" s="166"/>
    </row>
    <row r="236" s="157" customFormat="1" customHeight="1" spans="1:4">
      <c r="A236" s="164" t="s">
        <v>466</v>
      </c>
      <c r="B236" s="164" t="s">
        <v>467</v>
      </c>
      <c r="C236" s="165">
        <v>65</v>
      </c>
      <c r="D236" s="166"/>
    </row>
    <row r="237" s="157" customFormat="1" customHeight="1" spans="1:4">
      <c r="A237" s="164" t="s">
        <v>468</v>
      </c>
      <c r="B237" s="164" t="s">
        <v>469</v>
      </c>
      <c r="C237" s="165">
        <f>C238</f>
        <v>1618</v>
      </c>
      <c r="D237" s="166"/>
    </row>
    <row r="238" s="157" customFormat="1" customHeight="1" spans="1:4">
      <c r="A238" s="164" t="s">
        <v>470</v>
      </c>
      <c r="B238" s="164" t="s">
        <v>471</v>
      </c>
      <c r="C238" s="165">
        <v>1618</v>
      </c>
      <c r="D238" s="166"/>
    </row>
    <row r="239" s="157" customFormat="1" customHeight="1" spans="1:4">
      <c r="A239" s="164" t="s">
        <v>472</v>
      </c>
      <c r="B239" s="164" t="s">
        <v>473</v>
      </c>
      <c r="C239" s="165">
        <f>C240+C244+C246</f>
        <v>1200</v>
      </c>
      <c r="D239" s="166"/>
    </row>
    <row r="240" s="157" customFormat="1" customHeight="1" spans="1:4">
      <c r="A240" s="164" t="s">
        <v>474</v>
      </c>
      <c r="B240" s="164" t="s">
        <v>475</v>
      </c>
      <c r="C240" s="165">
        <f>SUM(C241:C243)</f>
        <v>1100</v>
      </c>
      <c r="D240" s="166"/>
    </row>
    <row r="241" s="157" customFormat="1" customHeight="1" spans="1:4">
      <c r="A241" s="164" t="s">
        <v>476</v>
      </c>
      <c r="B241" s="164" t="s">
        <v>79</v>
      </c>
      <c r="C241" s="165">
        <v>184</v>
      </c>
      <c r="D241" s="166"/>
    </row>
    <row r="242" s="157" customFormat="1" customHeight="1" spans="1:4">
      <c r="A242" s="164" t="s">
        <v>477</v>
      </c>
      <c r="B242" s="164" t="s">
        <v>81</v>
      </c>
      <c r="C242" s="165">
        <v>24</v>
      </c>
      <c r="D242" s="166"/>
    </row>
    <row r="243" s="157" customFormat="1" customHeight="1" spans="1:4">
      <c r="A243" s="164" t="s">
        <v>478</v>
      </c>
      <c r="B243" s="164" t="s">
        <v>479</v>
      </c>
      <c r="C243" s="165">
        <f>826+66</f>
        <v>892</v>
      </c>
      <c r="D243" s="166"/>
    </row>
    <row r="244" s="157" customFormat="1" customHeight="1" spans="1:4">
      <c r="A244" s="164" t="s">
        <v>480</v>
      </c>
      <c r="B244" s="164" t="s">
        <v>481</v>
      </c>
      <c r="C244" s="165">
        <f>C245</f>
        <v>0</v>
      </c>
      <c r="D244" s="166"/>
    </row>
    <row r="245" s="157" customFormat="1" customHeight="1" spans="1:4">
      <c r="A245" s="164" t="s">
        <v>482</v>
      </c>
      <c r="B245" s="164" t="s">
        <v>483</v>
      </c>
      <c r="C245" s="165">
        <v>0</v>
      </c>
      <c r="D245" s="166"/>
    </row>
    <row r="246" s="157" customFormat="1" customHeight="1" spans="1:4">
      <c r="A246" s="164" t="s">
        <v>484</v>
      </c>
      <c r="B246" s="164" t="s">
        <v>485</v>
      </c>
      <c r="C246" s="165">
        <f>C247</f>
        <v>100</v>
      </c>
      <c r="D246" s="166"/>
    </row>
    <row r="247" s="157" customFormat="1" customHeight="1" spans="1:4">
      <c r="A247" s="164" t="s">
        <v>486</v>
      </c>
      <c r="B247" s="164" t="s">
        <v>487</v>
      </c>
      <c r="C247" s="165">
        <v>100</v>
      </c>
      <c r="D247" s="166"/>
    </row>
    <row r="248" s="157" customFormat="1" customHeight="1" spans="1:4">
      <c r="A248" s="164" t="s">
        <v>488</v>
      </c>
      <c r="B248" s="164" t="s">
        <v>489</v>
      </c>
      <c r="C248" s="165">
        <f>C249+C254+C256+C258+C260</f>
        <v>250404</v>
      </c>
      <c r="D248" s="166"/>
    </row>
    <row r="249" s="157" customFormat="1" customHeight="1" spans="1:4">
      <c r="A249" s="164" t="s">
        <v>490</v>
      </c>
      <c r="B249" s="164" t="s">
        <v>491</v>
      </c>
      <c r="C249" s="165">
        <f>SUM(C250:C253)</f>
        <v>11497</v>
      </c>
      <c r="D249" s="166"/>
    </row>
    <row r="250" s="157" customFormat="1" customHeight="1" spans="1:4">
      <c r="A250" s="164" t="s">
        <v>492</v>
      </c>
      <c r="B250" s="164" t="s">
        <v>79</v>
      </c>
      <c r="C250" s="165">
        <v>1502</v>
      </c>
      <c r="D250" s="166"/>
    </row>
    <row r="251" s="157" customFormat="1" customHeight="1" spans="1:4">
      <c r="A251" s="164" t="s">
        <v>493</v>
      </c>
      <c r="B251" s="164" t="s">
        <v>81</v>
      </c>
      <c r="C251" s="165">
        <v>2008</v>
      </c>
      <c r="D251" s="166"/>
    </row>
    <row r="252" s="157" customFormat="1" customHeight="1" spans="1:4">
      <c r="A252" s="164" t="s">
        <v>494</v>
      </c>
      <c r="B252" s="164" t="s">
        <v>495</v>
      </c>
      <c r="C252" s="165">
        <v>6328</v>
      </c>
      <c r="D252" s="166"/>
    </row>
    <row r="253" s="157" customFormat="1" customHeight="1" spans="1:4">
      <c r="A253" s="164" t="s">
        <v>496</v>
      </c>
      <c r="B253" s="164" t="s">
        <v>497</v>
      </c>
      <c r="C253" s="165">
        <v>1659</v>
      </c>
      <c r="D253" s="166"/>
    </row>
    <row r="254" s="157" customFormat="1" customHeight="1" spans="1:4">
      <c r="A254" s="164" t="s">
        <v>498</v>
      </c>
      <c r="B254" s="164" t="s">
        <v>499</v>
      </c>
      <c r="C254" s="165">
        <f t="shared" ref="C254:C258" si="2">C255</f>
        <v>207702</v>
      </c>
      <c r="D254" s="166"/>
    </row>
    <row r="255" s="157" customFormat="1" customHeight="1" spans="1:4">
      <c r="A255" s="164" t="s">
        <v>500</v>
      </c>
      <c r="B255" s="164" t="s">
        <v>501</v>
      </c>
      <c r="C255" s="165">
        <f>230403-201-22500</f>
        <v>207702</v>
      </c>
      <c r="D255" s="166"/>
    </row>
    <row r="256" s="157" customFormat="1" customHeight="1" spans="1:4">
      <c r="A256" s="164" t="s">
        <v>502</v>
      </c>
      <c r="B256" s="164" t="s">
        <v>503</v>
      </c>
      <c r="C256" s="165">
        <f t="shared" si="2"/>
        <v>18992</v>
      </c>
      <c r="D256" s="166"/>
    </row>
    <row r="257" s="157" customFormat="1" customHeight="1" spans="1:4">
      <c r="A257" s="164" t="s">
        <v>504</v>
      </c>
      <c r="B257" s="164" t="s">
        <v>505</v>
      </c>
      <c r="C257" s="165">
        <v>18992</v>
      </c>
      <c r="D257" s="166"/>
    </row>
    <row r="258" s="157" customFormat="1" customHeight="1" spans="1:4">
      <c r="A258" s="164" t="s">
        <v>506</v>
      </c>
      <c r="B258" s="164" t="s">
        <v>507</v>
      </c>
      <c r="C258" s="165">
        <f t="shared" si="2"/>
        <v>2886</v>
      </c>
      <c r="D258" s="166"/>
    </row>
    <row r="259" s="157" customFormat="1" customHeight="1" spans="1:4">
      <c r="A259" s="164" t="s">
        <v>508</v>
      </c>
      <c r="B259" s="164" t="s">
        <v>509</v>
      </c>
      <c r="C259" s="165">
        <v>2886</v>
      </c>
      <c r="D259" s="166"/>
    </row>
    <row r="260" s="157" customFormat="1" customHeight="1" spans="1:4">
      <c r="A260" s="164" t="s">
        <v>510</v>
      </c>
      <c r="B260" s="164" t="s">
        <v>511</v>
      </c>
      <c r="C260" s="165">
        <f>C261</f>
        <v>9327</v>
      </c>
      <c r="D260" s="166"/>
    </row>
    <row r="261" s="157" customFormat="1" customHeight="1" spans="1:4">
      <c r="A261" s="164" t="s">
        <v>512</v>
      </c>
      <c r="B261" s="164" t="s">
        <v>513</v>
      </c>
      <c r="C261" s="165">
        <f>19327-10000</f>
        <v>9327</v>
      </c>
      <c r="D261" s="166"/>
    </row>
    <row r="262" s="157" customFormat="1" customHeight="1" spans="1:4">
      <c r="A262" s="164" t="s">
        <v>514</v>
      </c>
      <c r="B262" s="164" t="s">
        <v>515</v>
      </c>
      <c r="C262" s="165">
        <f>C263+C268+C275+C277+C279</f>
        <v>16200</v>
      </c>
      <c r="D262" s="166"/>
    </row>
    <row r="263" s="157" customFormat="1" customHeight="1" spans="1:4">
      <c r="A263" s="164" t="s">
        <v>516</v>
      </c>
      <c r="B263" s="164" t="s">
        <v>517</v>
      </c>
      <c r="C263" s="165">
        <f>SUM(C264:C267)</f>
        <v>10457</v>
      </c>
      <c r="D263" s="166"/>
    </row>
    <row r="264" s="157" customFormat="1" customHeight="1" spans="1:4">
      <c r="A264" s="164" t="s">
        <v>518</v>
      </c>
      <c r="B264" s="164" t="s">
        <v>79</v>
      </c>
      <c r="C264" s="165">
        <v>2670</v>
      </c>
      <c r="D264" s="166"/>
    </row>
    <row r="265" s="157" customFormat="1" customHeight="1" spans="1:4">
      <c r="A265" s="164" t="s">
        <v>519</v>
      </c>
      <c r="B265" s="164" t="s">
        <v>81</v>
      </c>
      <c r="C265" s="165">
        <v>525</v>
      </c>
      <c r="D265" s="166"/>
    </row>
    <row r="266" s="157" customFormat="1" customHeight="1" spans="1:4">
      <c r="A266" s="164" t="s">
        <v>520</v>
      </c>
      <c r="B266" s="164" t="s">
        <v>521</v>
      </c>
      <c r="C266" s="165">
        <v>12</v>
      </c>
      <c r="D266" s="166"/>
    </row>
    <row r="267" s="157" customFormat="1" customHeight="1" spans="1:4">
      <c r="A267" s="164" t="s">
        <v>522</v>
      </c>
      <c r="B267" s="164" t="s">
        <v>523</v>
      </c>
      <c r="C267" s="165">
        <f>8684-334-1100</f>
        <v>7250</v>
      </c>
      <c r="D267" s="166"/>
    </row>
    <row r="268" s="157" customFormat="1" customHeight="1" spans="1:4">
      <c r="A268" s="164" t="s">
        <v>524</v>
      </c>
      <c r="B268" s="164" t="s">
        <v>525</v>
      </c>
      <c r="C268" s="165">
        <f>SUM(C269:C274)</f>
        <v>1069</v>
      </c>
      <c r="D268" s="166"/>
    </row>
    <row r="269" s="157" customFormat="1" customHeight="1" spans="1:4">
      <c r="A269" s="164" t="s">
        <v>526</v>
      </c>
      <c r="B269" s="164" t="s">
        <v>81</v>
      </c>
      <c r="C269" s="165">
        <v>143</v>
      </c>
      <c r="D269" s="166"/>
    </row>
    <row r="270" s="157" customFormat="1" customHeight="1" spans="1:4">
      <c r="A270" s="164" t="s">
        <v>527</v>
      </c>
      <c r="B270" s="164" t="s">
        <v>528</v>
      </c>
      <c r="C270" s="165">
        <v>32</v>
      </c>
      <c r="D270" s="166"/>
    </row>
    <row r="271" s="157" customFormat="1" customHeight="1" spans="1:4">
      <c r="A271" s="164" t="s">
        <v>529</v>
      </c>
      <c r="B271" s="164" t="s">
        <v>530</v>
      </c>
      <c r="C271" s="165">
        <v>10</v>
      </c>
      <c r="D271" s="166"/>
    </row>
    <row r="272" s="157" customFormat="1" customHeight="1" spans="1:4">
      <c r="A272" s="164" t="s">
        <v>531</v>
      </c>
      <c r="B272" s="164" t="s">
        <v>532</v>
      </c>
      <c r="C272" s="165">
        <v>70</v>
      </c>
      <c r="D272" s="166"/>
    </row>
    <row r="273" s="157" customFormat="1" customHeight="1" spans="1:4">
      <c r="A273" s="167" t="s">
        <v>533</v>
      </c>
      <c r="B273" s="164" t="s">
        <v>534</v>
      </c>
      <c r="C273" s="165">
        <v>600</v>
      </c>
      <c r="D273" s="166"/>
    </row>
    <row r="274" s="157" customFormat="1" customHeight="1" spans="1:4">
      <c r="A274" s="164" t="s">
        <v>535</v>
      </c>
      <c r="B274" s="164" t="s">
        <v>536</v>
      </c>
      <c r="C274" s="165">
        <f>1214-1000</f>
        <v>214</v>
      </c>
      <c r="D274" s="166"/>
    </row>
    <row r="275" s="157" customFormat="1" customHeight="1" spans="1:4">
      <c r="A275" s="164" t="s">
        <v>537</v>
      </c>
      <c r="B275" s="164" t="s">
        <v>538</v>
      </c>
      <c r="C275" s="165">
        <f t="shared" ref="C275:C279" si="3">C276</f>
        <v>2700</v>
      </c>
      <c r="D275" s="166"/>
    </row>
    <row r="276" s="157" customFormat="1" customHeight="1" spans="1:4">
      <c r="A276" s="164" t="s">
        <v>539</v>
      </c>
      <c r="B276" s="164" t="s">
        <v>540</v>
      </c>
      <c r="C276" s="165">
        <f>3400-700</f>
        <v>2700</v>
      </c>
      <c r="D276" s="166"/>
    </row>
    <row r="277" s="157" customFormat="1" customHeight="1" spans="1:4">
      <c r="A277" s="164" t="s">
        <v>541</v>
      </c>
      <c r="B277" s="164" t="s">
        <v>542</v>
      </c>
      <c r="C277" s="165">
        <f t="shared" si="3"/>
        <v>1074</v>
      </c>
      <c r="D277" s="166"/>
    </row>
    <row r="278" s="157" customFormat="1" customHeight="1" spans="1:4">
      <c r="A278" s="164" t="s">
        <v>543</v>
      </c>
      <c r="B278" s="164" t="s">
        <v>544</v>
      </c>
      <c r="C278" s="165">
        <v>1074</v>
      </c>
      <c r="D278" s="166"/>
    </row>
    <row r="279" s="157" customFormat="1" customHeight="1" spans="1:4">
      <c r="A279" s="167" t="s">
        <v>545</v>
      </c>
      <c r="B279" s="164" t="s">
        <v>546</v>
      </c>
      <c r="C279" s="165">
        <f t="shared" si="3"/>
        <v>900</v>
      </c>
      <c r="D279" s="166"/>
    </row>
    <row r="280" s="157" customFormat="1" customHeight="1" spans="1:4">
      <c r="A280" s="167" t="s">
        <v>547</v>
      </c>
      <c r="B280" s="164" t="s">
        <v>548</v>
      </c>
      <c r="C280" s="165">
        <v>900</v>
      </c>
      <c r="D280" s="166"/>
    </row>
    <row r="281" s="157" customFormat="1" customHeight="1" spans="1:4">
      <c r="A281" s="164" t="s">
        <v>549</v>
      </c>
      <c r="B281" s="164" t="s">
        <v>550</v>
      </c>
      <c r="C281" s="165">
        <f>C282+C286</f>
        <v>1050</v>
      </c>
      <c r="D281" s="166"/>
    </row>
    <row r="282" s="157" customFormat="1" customHeight="1" spans="1:4">
      <c r="A282" s="164" t="s">
        <v>551</v>
      </c>
      <c r="B282" s="164" t="s">
        <v>552</v>
      </c>
      <c r="C282" s="165">
        <f>SUM(C283:C285)</f>
        <v>1038</v>
      </c>
      <c r="D282" s="166"/>
    </row>
    <row r="283" s="157" customFormat="1" customHeight="1" spans="1:4">
      <c r="A283" s="164" t="s">
        <v>553</v>
      </c>
      <c r="B283" s="164" t="s">
        <v>79</v>
      </c>
      <c r="C283" s="165">
        <v>610</v>
      </c>
      <c r="D283" s="166"/>
    </row>
    <row r="284" s="157" customFormat="1" customHeight="1" spans="1:4">
      <c r="A284" s="164" t="s">
        <v>554</v>
      </c>
      <c r="B284" s="164" t="s">
        <v>81</v>
      </c>
      <c r="C284" s="165">
        <v>428</v>
      </c>
      <c r="D284" s="166"/>
    </row>
    <row r="285" s="157" customFormat="1" customHeight="1" spans="1:4">
      <c r="A285" s="164" t="s">
        <v>555</v>
      </c>
      <c r="B285" s="164" t="s">
        <v>556</v>
      </c>
      <c r="C285" s="165">
        <v>0</v>
      </c>
      <c r="D285" s="166"/>
    </row>
    <row r="286" s="157" customFormat="1" customHeight="1" spans="1:4">
      <c r="A286" s="167" t="s">
        <v>557</v>
      </c>
      <c r="B286" s="164" t="s">
        <v>558</v>
      </c>
      <c r="C286" s="165">
        <f>C287</f>
        <v>12</v>
      </c>
      <c r="D286" s="166"/>
    </row>
    <row r="287" s="157" customFormat="1" customHeight="1" spans="1:4">
      <c r="A287" s="167" t="s">
        <v>559</v>
      </c>
      <c r="B287" s="164" t="s">
        <v>560</v>
      </c>
      <c r="C287" s="165">
        <v>12</v>
      </c>
      <c r="D287" s="166"/>
    </row>
    <row r="288" s="157" customFormat="1" customHeight="1" spans="1:4">
      <c r="A288" s="164" t="s">
        <v>561</v>
      </c>
      <c r="B288" s="164" t="s">
        <v>562</v>
      </c>
      <c r="C288" s="165">
        <f>C289+C291+C295+C298</f>
        <v>3500</v>
      </c>
      <c r="D288" s="166"/>
    </row>
    <row r="289" s="157" customFormat="1" customHeight="1" spans="1:4">
      <c r="A289" s="164" t="s">
        <v>563</v>
      </c>
      <c r="B289" s="164" t="s">
        <v>564</v>
      </c>
      <c r="C289" s="165">
        <f>C290</f>
        <v>0</v>
      </c>
      <c r="D289" s="166"/>
    </row>
    <row r="290" s="157" customFormat="1" customHeight="1" spans="1:4">
      <c r="A290" s="164" t="s">
        <v>565</v>
      </c>
      <c r="B290" s="164" t="s">
        <v>566</v>
      </c>
      <c r="C290" s="165">
        <v>0</v>
      </c>
      <c r="D290" s="166"/>
    </row>
    <row r="291" s="157" customFormat="1" customHeight="1" spans="1:4">
      <c r="A291" s="164" t="s">
        <v>567</v>
      </c>
      <c r="B291" s="164" t="s">
        <v>568</v>
      </c>
      <c r="C291" s="165">
        <f>SUM(C292:C294)</f>
        <v>767</v>
      </c>
      <c r="D291" s="166"/>
    </row>
    <row r="292" s="157" customFormat="1" customHeight="1" spans="1:4">
      <c r="A292" s="164" t="s">
        <v>569</v>
      </c>
      <c r="B292" s="164" t="s">
        <v>79</v>
      </c>
      <c r="C292" s="165">
        <v>390</v>
      </c>
      <c r="D292" s="166"/>
    </row>
    <row r="293" s="157" customFormat="1" customHeight="1" spans="1:4">
      <c r="A293" s="164" t="s">
        <v>570</v>
      </c>
      <c r="B293" s="164" t="s">
        <v>81</v>
      </c>
      <c r="C293" s="165">
        <v>210</v>
      </c>
      <c r="D293" s="166"/>
    </row>
    <row r="294" s="157" customFormat="1" customHeight="1" spans="1:4">
      <c r="A294" s="164" t="s">
        <v>571</v>
      </c>
      <c r="B294" s="164" t="s">
        <v>99</v>
      </c>
      <c r="C294" s="165">
        <v>167</v>
      </c>
      <c r="D294" s="166"/>
    </row>
    <row r="295" s="157" customFormat="1" customHeight="1" spans="1:4">
      <c r="A295" s="164" t="s">
        <v>572</v>
      </c>
      <c r="B295" s="164" t="s">
        <v>573</v>
      </c>
      <c r="C295" s="165">
        <f>SUM(C296:C297)</f>
        <v>2414</v>
      </c>
      <c r="D295" s="166"/>
    </row>
    <row r="296" s="157" customFormat="1" customHeight="1" spans="1:4">
      <c r="A296" s="164" t="s">
        <v>574</v>
      </c>
      <c r="B296" s="164" t="s">
        <v>575</v>
      </c>
      <c r="C296" s="165">
        <v>2000</v>
      </c>
      <c r="D296" s="166"/>
    </row>
    <row r="297" s="157" customFormat="1" customHeight="1" spans="1:4">
      <c r="A297" s="164" t="s">
        <v>576</v>
      </c>
      <c r="B297" s="164" t="s">
        <v>577</v>
      </c>
      <c r="C297" s="165">
        <v>414</v>
      </c>
      <c r="D297" s="166"/>
    </row>
    <row r="298" s="157" customFormat="1" customHeight="1" spans="1:4">
      <c r="A298" s="164" t="s">
        <v>578</v>
      </c>
      <c r="B298" s="164" t="s">
        <v>579</v>
      </c>
      <c r="C298" s="165">
        <f>C299</f>
        <v>319</v>
      </c>
      <c r="D298" s="166"/>
    </row>
    <row r="299" s="157" customFormat="1" customHeight="1" spans="1:4">
      <c r="A299" s="164" t="s">
        <v>580</v>
      </c>
      <c r="B299" s="164" t="s">
        <v>581</v>
      </c>
      <c r="C299" s="165">
        <f>2319-2000</f>
        <v>319</v>
      </c>
      <c r="D299" s="166"/>
    </row>
    <row r="300" s="157" customFormat="1" customHeight="1" spans="1:4">
      <c r="A300" s="164" t="s">
        <v>582</v>
      </c>
      <c r="B300" s="164" t="s">
        <v>583</v>
      </c>
      <c r="C300" s="165">
        <f>C301+C304+C306</f>
        <v>7800</v>
      </c>
      <c r="D300" s="166"/>
    </row>
    <row r="301" s="157" customFormat="1" customHeight="1" spans="1:4">
      <c r="A301" s="164" t="s">
        <v>584</v>
      </c>
      <c r="B301" s="164" t="s">
        <v>585</v>
      </c>
      <c r="C301" s="165">
        <f>SUM(C302:C303)</f>
        <v>558</v>
      </c>
      <c r="D301" s="166"/>
    </row>
    <row r="302" s="157" customFormat="1" customHeight="1" spans="1:4">
      <c r="A302" s="164" t="s">
        <v>586</v>
      </c>
      <c r="B302" s="164" t="s">
        <v>587</v>
      </c>
      <c r="C302" s="165">
        <v>0</v>
      </c>
      <c r="D302" s="166"/>
    </row>
    <row r="303" s="157" customFormat="1" customHeight="1" spans="1:4">
      <c r="A303" s="167" t="s">
        <v>588</v>
      </c>
      <c r="B303" s="164" t="s">
        <v>589</v>
      </c>
      <c r="C303" s="165">
        <f>3558-3000</f>
        <v>558</v>
      </c>
      <c r="D303" s="166"/>
    </row>
    <row r="304" s="157" customFormat="1" customHeight="1" spans="1:4">
      <c r="A304" s="164" t="s">
        <v>590</v>
      </c>
      <c r="B304" s="164" t="s">
        <v>591</v>
      </c>
      <c r="C304" s="165">
        <f>C305</f>
        <v>6586</v>
      </c>
      <c r="D304" s="166"/>
    </row>
    <row r="305" s="157" customFormat="1" customHeight="1" spans="1:4">
      <c r="A305" s="164" t="s">
        <v>592</v>
      </c>
      <c r="B305" s="164" t="s">
        <v>593</v>
      </c>
      <c r="C305" s="165">
        <v>6586</v>
      </c>
      <c r="D305" s="166"/>
    </row>
    <row r="306" s="157" customFormat="1" customHeight="1" spans="1:4">
      <c r="A306" s="164" t="s">
        <v>594</v>
      </c>
      <c r="B306" s="164" t="s">
        <v>595</v>
      </c>
      <c r="C306" s="165">
        <f>C307</f>
        <v>656</v>
      </c>
      <c r="D306" s="166"/>
    </row>
    <row r="307" s="157" customFormat="1" customHeight="1" spans="1:4">
      <c r="A307" s="164" t="s">
        <v>596</v>
      </c>
      <c r="B307" s="164" t="s">
        <v>597</v>
      </c>
      <c r="C307" s="165">
        <f>172+484</f>
        <v>656</v>
      </c>
      <c r="D307" s="166"/>
    </row>
    <row r="308" s="157" customFormat="1" customHeight="1" spans="1:4">
      <c r="A308" s="164" t="s">
        <v>598</v>
      </c>
      <c r="B308" s="164" t="s">
        <v>599</v>
      </c>
      <c r="C308" s="165">
        <f>C309+C313</f>
        <v>4650</v>
      </c>
      <c r="D308" s="166"/>
    </row>
    <row r="309" s="157" customFormat="1" customHeight="1" spans="1:4">
      <c r="A309" s="164" t="s">
        <v>600</v>
      </c>
      <c r="B309" s="164" t="s">
        <v>601</v>
      </c>
      <c r="C309" s="165">
        <f>SUM(C310:C312)</f>
        <v>874</v>
      </c>
      <c r="D309" s="166"/>
    </row>
    <row r="310" s="157" customFormat="1" customHeight="1" spans="1:4">
      <c r="A310" s="164" t="s">
        <v>602</v>
      </c>
      <c r="B310" s="164" t="s">
        <v>79</v>
      </c>
      <c r="C310" s="165">
        <v>698</v>
      </c>
      <c r="D310" s="166"/>
    </row>
    <row r="311" s="157" customFormat="1" customHeight="1" spans="1:4">
      <c r="A311" s="164" t="s">
        <v>603</v>
      </c>
      <c r="B311" s="164" t="s">
        <v>81</v>
      </c>
      <c r="C311" s="165">
        <v>166</v>
      </c>
      <c r="D311" s="166"/>
    </row>
    <row r="312" s="157" customFormat="1" customHeight="1" spans="1:4">
      <c r="A312" s="164" t="s">
        <v>604</v>
      </c>
      <c r="B312" s="164" t="s">
        <v>605</v>
      </c>
      <c r="C312" s="165">
        <v>10</v>
      </c>
      <c r="D312" s="166"/>
    </row>
    <row r="313" s="157" customFormat="1" customHeight="1" spans="1:4">
      <c r="A313" s="164" t="s">
        <v>606</v>
      </c>
      <c r="B313" s="164" t="s">
        <v>607</v>
      </c>
      <c r="C313" s="165">
        <f>SUM(C314:C316)</f>
        <v>3776</v>
      </c>
      <c r="D313" s="166"/>
    </row>
    <row r="314" s="157" customFormat="1" customHeight="1" spans="1:4">
      <c r="A314" s="167" t="s">
        <v>608</v>
      </c>
      <c r="B314" s="164" t="s">
        <v>79</v>
      </c>
      <c r="C314" s="165">
        <v>2554</v>
      </c>
      <c r="D314" s="166"/>
    </row>
    <row r="315" s="157" customFormat="1" customHeight="1" spans="1:4">
      <c r="A315" s="167" t="s">
        <v>609</v>
      </c>
      <c r="B315" s="164" t="s">
        <v>81</v>
      </c>
      <c r="C315" s="165">
        <v>681</v>
      </c>
      <c r="D315" s="166"/>
    </row>
    <row r="316" s="157" customFormat="1" customHeight="1" spans="1:4">
      <c r="A316" s="164" t="s">
        <v>610</v>
      </c>
      <c r="B316" s="164" t="s">
        <v>611</v>
      </c>
      <c r="C316" s="165">
        <f>400+141</f>
        <v>541</v>
      </c>
      <c r="D316" s="166"/>
    </row>
    <row r="317" s="157" customFormat="1" customHeight="1" spans="1:4">
      <c r="A317" s="164" t="s">
        <v>612</v>
      </c>
      <c r="B317" s="164" t="s">
        <v>613</v>
      </c>
      <c r="C317" s="165">
        <v>7020</v>
      </c>
      <c r="D317" s="166"/>
    </row>
    <row r="318" s="157" customFormat="1" customHeight="1" spans="1:4">
      <c r="A318" s="164" t="s">
        <v>614</v>
      </c>
      <c r="B318" s="164" t="s">
        <v>615</v>
      </c>
      <c r="C318" s="165">
        <f>C319</f>
        <v>10990</v>
      </c>
      <c r="D318" s="166"/>
    </row>
    <row r="319" s="157" customFormat="1" customHeight="1" spans="1:4">
      <c r="A319" s="164" t="s">
        <v>616</v>
      </c>
      <c r="B319" s="164" t="s">
        <v>617</v>
      </c>
      <c r="C319" s="165">
        <f>C320</f>
        <v>10990</v>
      </c>
      <c r="D319" s="166"/>
    </row>
    <row r="320" s="157" customFormat="1" customHeight="1" spans="1:4">
      <c r="A320" s="164" t="s">
        <v>618</v>
      </c>
      <c r="B320" s="164" t="s">
        <v>619</v>
      </c>
      <c r="C320" s="165">
        <v>10990</v>
      </c>
      <c r="D320" s="166"/>
    </row>
    <row r="321" s="157" customFormat="1" customHeight="1" spans="1:4">
      <c r="A321" s="168" t="s">
        <v>620</v>
      </c>
      <c r="B321" s="169"/>
      <c r="C321" s="165">
        <f>C5+C96+C99+C115+C130+C138+C152+C204+C239+C248+C262+C281+C288+C300+C308+C317+C318</f>
        <v>702000</v>
      </c>
      <c r="D321" s="170"/>
    </row>
  </sheetData>
  <autoFilter ref="A4:D321">
    <extLst/>
  </autoFilter>
  <mergeCells count="3">
    <mergeCell ref="A2:D2"/>
    <mergeCell ref="C3:D3"/>
    <mergeCell ref="A321:B321"/>
  </mergeCells>
  <printOptions horizontalCentered="1"/>
  <pageMargins left="0.15748031496063" right="0.15748031496063" top="0.984251968503937" bottom="0.984251968503937" header="0.511811023622047" footer="0.511811023622047"/>
  <pageSetup paperSize="9" firstPageNumber="18" orientation="portrait"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4"/>
  <sheetViews>
    <sheetView showZeros="0" workbookViewId="0">
      <selection activeCell="H15" sqref="H15"/>
    </sheetView>
  </sheetViews>
  <sheetFormatPr defaultColWidth="9" defaultRowHeight="14.25" outlineLevelCol="4"/>
  <cols>
    <col min="1" max="1" width="7.625" style="30" customWidth="1"/>
    <col min="2" max="2" width="28.25" style="30" customWidth="1"/>
    <col min="3" max="3" width="13.375" style="30" customWidth="1"/>
    <col min="4" max="5" width="13.25" style="30" customWidth="1"/>
    <col min="6" max="16384" width="9" style="30"/>
  </cols>
  <sheetData>
    <row r="1" ht="20.25" spans="1:1">
      <c r="A1" s="136" t="s">
        <v>7</v>
      </c>
    </row>
    <row r="2" ht="39" customHeight="1" spans="1:5">
      <c r="A2" s="147" t="s">
        <v>8</v>
      </c>
      <c r="B2" s="147"/>
      <c r="C2" s="147"/>
      <c r="D2" s="147"/>
      <c r="E2" s="147"/>
    </row>
    <row r="3" ht="24" customHeight="1" spans="1:5">
      <c r="A3" s="148" t="s">
        <v>621</v>
      </c>
      <c r="B3" s="148"/>
      <c r="C3" s="148"/>
      <c r="D3" s="148"/>
      <c r="E3" s="138" t="s">
        <v>51</v>
      </c>
    </row>
    <row r="4" ht="24" customHeight="1" spans="1:5">
      <c r="A4" s="149" t="s">
        <v>622</v>
      </c>
      <c r="B4" s="149"/>
      <c r="C4" s="150" t="s">
        <v>623</v>
      </c>
      <c r="D4" s="150" t="s">
        <v>624</v>
      </c>
      <c r="E4" s="150" t="s">
        <v>625</v>
      </c>
    </row>
    <row r="5" ht="24" customHeight="1" spans="1:5">
      <c r="A5" s="151" t="s">
        <v>71</v>
      </c>
      <c r="B5" s="151" t="s">
        <v>72</v>
      </c>
      <c r="C5" s="152"/>
      <c r="D5" s="152"/>
      <c r="E5" s="152"/>
    </row>
    <row r="6" ht="21.95" customHeight="1" spans="1:5">
      <c r="A6" s="108"/>
      <c r="B6" s="153" t="s">
        <v>626</v>
      </c>
      <c r="C6" s="154">
        <f t="shared" ref="C6:C13" si="0">D6+E6</f>
        <v>201091</v>
      </c>
      <c r="D6" s="154">
        <f>D7+D45</f>
        <v>191124</v>
      </c>
      <c r="E6" s="154">
        <f>E21+E51</f>
        <v>9967</v>
      </c>
    </row>
    <row r="7" ht="21.95" customHeight="1" spans="1:5">
      <c r="A7" s="108">
        <v>301</v>
      </c>
      <c r="B7" s="153" t="s">
        <v>627</v>
      </c>
      <c r="C7" s="154">
        <f t="shared" si="0"/>
        <v>170529</v>
      </c>
      <c r="D7" s="154">
        <f>SUM(D8:D20)</f>
        <v>170529</v>
      </c>
      <c r="E7" s="154"/>
    </row>
    <row r="8" ht="21.95" customHeight="1" spans="1:5">
      <c r="A8" s="111">
        <v>30101</v>
      </c>
      <c r="B8" s="155" t="s">
        <v>628</v>
      </c>
      <c r="C8" s="154">
        <f t="shared" si="0"/>
        <v>27614</v>
      </c>
      <c r="D8" s="154">
        <v>27614</v>
      </c>
      <c r="E8" s="154"/>
    </row>
    <row r="9" ht="21.95" customHeight="1" spans="1:5">
      <c r="A9" s="111">
        <v>30102</v>
      </c>
      <c r="B9" s="155" t="s">
        <v>629</v>
      </c>
      <c r="C9" s="154">
        <f t="shared" si="0"/>
        <v>11215</v>
      </c>
      <c r="D9" s="154">
        <v>11215</v>
      </c>
      <c r="E9" s="154"/>
    </row>
    <row r="10" ht="21.95" customHeight="1" spans="1:5">
      <c r="A10" s="111">
        <v>30103</v>
      </c>
      <c r="B10" s="155" t="s">
        <v>630</v>
      </c>
      <c r="C10" s="154">
        <f t="shared" si="0"/>
        <v>52878</v>
      </c>
      <c r="D10" s="154">
        <v>52878</v>
      </c>
      <c r="E10" s="154"/>
    </row>
    <row r="11" ht="21.95" customHeight="1" spans="1:5">
      <c r="A11" s="111">
        <v>30106</v>
      </c>
      <c r="B11" s="155" t="s">
        <v>631</v>
      </c>
      <c r="C11" s="154">
        <f t="shared" si="0"/>
        <v>1799</v>
      </c>
      <c r="D11" s="154">
        <v>1799</v>
      </c>
      <c r="E11" s="154"/>
    </row>
    <row r="12" ht="21.95" customHeight="1" spans="1:5">
      <c r="A12" s="111">
        <v>30107</v>
      </c>
      <c r="B12" s="155" t="s">
        <v>632</v>
      </c>
      <c r="C12" s="154">
        <f t="shared" si="0"/>
        <v>15964</v>
      </c>
      <c r="D12" s="154">
        <v>15964</v>
      </c>
      <c r="E12" s="154"/>
    </row>
    <row r="13" ht="21.95" customHeight="1" spans="1:5">
      <c r="A13" s="111">
        <v>30108</v>
      </c>
      <c r="B13" s="155" t="s">
        <v>633</v>
      </c>
      <c r="C13" s="154">
        <f t="shared" si="0"/>
        <v>14104</v>
      </c>
      <c r="D13" s="154">
        <v>14104</v>
      </c>
      <c r="E13" s="154"/>
    </row>
    <row r="14" ht="21.95" customHeight="1" spans="1:5">
      <c r="A14" s="111">
        <v>30109</v>
      </c>
      <c r="B14" s="155" t="s">
        <v>634</v>
      </c>
      <c r="C14" s="154">
        <f t="shared" ref="C14:C29" si="1">D14+E14</f>
        <v>7052</v>
      </c>
      <c r="D14" s="154">
        <v>7052</v>
      </c>
      <c r="E14" s="154"/>
    </row>
    <row r="15" ht="21.95" customHeight="1" spans="1:5">
      <c r="A15" s="111">
        <v>30110</v>
      </c>
      <c r="B15" s="155" t="s">
        <v>635</v>
      </c>
      <c r="C15" s="154">
        <f t="shared" si="1"/>
        <v>4367</v>
      </c>
      <c r="D15" s="154">
        <v>4367</v>
      </c>
      <c r="E15" s="154"/>
    </row>
    <row r="16" ht="21.95" customHeight="1" spans="1:5">
      <c r="A16" s="111">
        <v>30111</v>
      </c>
      <c r="B16" s="155" t="s">
        <v>636</v>
      </c>
      <c r="C16" s="154">
        <f t="shared" si="1"/>
        <v>5078</v>
      </c>
      <c r="D16" s="154">
        <v>5078</v>
      </c>
      <c r="E16" s="154"/>
    </row>
    <row r="17" ht="21.95" customHeight="1" spans="1:5">
      <c r="A17" s="111">
        <v>30112</v>
      </c>
      <c r="B17" s="155" t="s">
        <v>637</v>
      </c>
      <c r="C17" s="154">
        <f t="shared" si="1"/>
        <v>752</v>
      </c>
      <c r="D17" s="154">
        <v>752</v>
      </c>
      <c r="E17" s="154"/>
    </row>
    <row r="18" ht="21.95" customHeight="1" spans="1:5">
      <c r="A18" s="111">
        <v>30113</v>
      </c>
      <c r="B18" s="155" t="s">
        <v>638</v>
      </c>
      <c r="C18" s="154">
        <f t="shared" si="1"/>
        <v>13452</v>
      </c>
      <c r="D18" s="154">
        <v>13452</v>
      </c>
      <c r="E18" s="154"/>
    </row>
    <row r="19" ht="21.95" customHeight="1" spans="1:5">
      <c r="A19" s="111">
        <v>30114</v>
      </c>
      <c r="B19" s="155" t="s">
        <v>639</v>
      </c>
      <c r="C19" s="154">
        <f t="shared" si="1"/>
        <v>2035</v>
      </c>
      <c r="D19" s="154">
        <v>2035</v>
      </c>
      <c r="E19" s="154"/>
    </row>
    <row r="20" ht="21.95" customHeight="1" spans="1:5">
      <c r="A20" s="111">
        <v>30199</v>
      </c>
      <c r="B20" s="155" t="s">
        <v>640</v>
      </c>
      <c r="C20" s="154">
        <f t="shared" si="1"/>
        <v>14219</v>
      </c>
      <c r="D20" s="154">
        <v>14219</v>
      </c>
      <c r="E20" s="154"/>
    </row>
    <row r="21" ht="21.95" customHeight="1" spans="1:5">
      <c r="A21" s="108">
        <v>302</v>
      </c>
      <c r="B21" s="153" t="s">
        <v>641</v>
      </c>
      <c r="C21" s="154">
        <f t="shared" si="1"/>
        <v>9718</v>
      </c>
      <c r="D21" s="156"/>
      <c r="E21" s="154">
        <f>SUM(E22:E44)</f>
        <v>9718</v>
      </c>
    </row>
    <row r="22" ht="21.95" customHeight="1" spans="1:5">
      <c r="A22" s="111">
        <v>30201</v>
      </c>
      <c r="B22" s="155" t="s">
        <v>642</v>
      </c>
      <c r="C22" s="154">
        <f t="shared" si="1"/>
        <v>1760</v>
      </c>
      <c r="D22" s="156"/>
      <c r="E22" s="154">
        <v>1760</v>
      </c>
    </row>
    <row r="23" ht="21.95" customHeight="1" spans="1:5">
      <c r="A23" s="111">
        <v>30202</v>
      </c>
      <c r="B23" s="155" t="s">
        <v>643</v>
      </c>
      <c r="C23" s="154">
        <f t="shared" si="1"/>
        <v>49</v>
      </c>
      <c r="D23" s="156"/>
      <c r="E23" s="154">
        <v>49</v>
      </c>
    </row>
    <row r="24" ht="21.95" customHeight="1" spans="1:5">
      <c r="A24" s="111">
        <v>30205</v>
      </c>
      <c r="B24" s="155" t="s">
        <v>644</v>
      </c>
      <c r="C24" s="154">
        <f t="shared" si="1"/>
        <v>26</v>
      </c>
      <c r="D24" s="156"/>
      <c r="E24" s="154">
        <v>26</v>
      </c>
    </row>
    <row r="25" ht="21.95" customHeight="1" spans="1:5">
      <c r="A25" s="111">
        <v>30206</v>
      </c>
      <c r="B25" s="155" t="s">
        <v>645</v>
      </c>
      <c r="C25" s="154">
        <f t="shared" si="1"/>
        <v>204</v>
      </c>
      <c r="D25" s="156"/>
      <c r="E25" s="154">
        <v>204</v>
      </c>
    </row>
    <row r="26" ht="21.95" customHeight="1" spans="1:5">
      <c r="A26" s="111">
        <v>30207</v>
      </c>
      <c r="B26" s="155" t="s">
        <v>646</v>
      </c>
      <c r="C26" s="154">
        <f t="shared" si="1"/>
        <v>44</v>
      </c>
      <c r="D26" s="156"/>
      <c r="E26" s="154">
        <v>44</v>
      </c>
    </row>
    <row r="27" ht="21.95" customHeight="1" spans="1:5">
      <c r="A27" s="111">
        <v>30209</v>
      </c>
      <c r="B27" s="155" t="s">
        <v>647</v>
      </c>
      <c r="C27" s="154">
        <f t="shared" si="1"/>
        <v>22</v>
      </c>
      <c r="D27" s="156"/>
      <c r="E27" s="154">
        <v>22</v>
      </c>
    </row>
    <row r="28" ht="21.95" customHeight="1" spans="1:5">
      <c r="A28" s="111">
        <v>30211</v>
      </c>
      <c r="B28" s="155" t="s">
        <v>648</v>
      </c>
      <c r="C28" s="154">
        <f t="shared" si="1"/>
        <v>58</v>
      </c>
      <c r="D28" s="156"/>
      <c r="E28" s="154">
        <v>58</v>
      </c>
    </row>
    <row r="29" ht="21.95" customHeight="1" spans="1:5">
      <c r="A29" s="111">
        <v>30212</v>
      </c>
      <c r="B29" s="155" t="s">
        <v>649</v>
      </c>
      <c r="C29" s="154">
        <f t="shared" si="1"/>
        <v>70</v>
      </c>
      <c r="D29" s="156"/>
      <c r="E29" s="154">
        <v>70</v>
      </c>
    </row>
    <row r="30" ht="21.95" customHeight="1" spans="1:5">
      <c r="A30" s="111">
        <v>30213</v>
      </c>
      <c r="B30" s="155" t="s">
        <v>650</v>
      </c>
      <c r="C30" s="154">
        <f t="shared" ref="C30:C43" si="2">D30+E30</f>
        <v>43</v>
      </c>
      <c r="D30" s="156"/>
      <c r="E30" s="154">
        <v>43</v>
      </c>
    </row>
    <row r="31" ht="21.95" customHeight="1" spans="1:5">
      <c r="A31" s="111">
        <v>30214</v>
      </c>
      <c r="B31" s="155" t="s">
        <v>651</v>
      </c>
      <c r="C31" s="154">
        <f t="shared" si="2"/>
        <v>16</v>
      </c>
      <c r="D31" s="156"/>
      <c r="E31" s="154">
        <v>16</v>
      </c>
    </row>
    <row r="32" ht="21.95" customHeight="1" spans="1:5">
      <c r="A32" s="111">
        <v>30215</v>
      </c>
      <c r="B32" s="155" t="s">
        <v>652</v>
      </c>
      <c r="C32" s="154">
        <f t="shared" si="2"/>
        <v>4</v>
      </c>
      <c r="D32" s="156"/>
      <c r="E32" s="154">
        <v>4</v>
      </c>
    </row>
    <row r="33" ht="21.95" customHeight="1" spans="1:5">
      <c r="A33" s="111">
        <v>30216</v>
      </c>
      <c r="B33" s="155" t="s">
        <v>653</v>
      </c>
      <c r="C33" s="154">
        <f t="shared" si="2"/>
        <v>54</v>
      </c>
      <c r="D33" s="156"/>
      <c r="E33" s="154">
        <v>54</v>
      </c>
    </row>
    <row r="34" ht="21.95" customHeight="1" spans="1:5">
      <c r="A34" s="111">
        <v>30217</v>
      </c>
      <c r="B34" s="155" t="s">
        <v>654</v>
      </c>
      <c r="C34" s="154">
        <f t="shared" si="2"/>
        <v>75</v>
      </c>
      <c r="D34" s="156"/>
      <c r="E34" s="154">
        <v>75</v>
      </c>
    </row>
    <row r="35" ht="21.95" customHeight="1" spans="1:5">
      <c r="A35" s="111">
        <v>30218</v>
      </c>
      <c r="B35" s="155" t="s">
        <v>655</v>
      </c>
      <c r="C35" s="154">
        <f t="shared" si="2"/>
        <v>2</v>
      </c>
      <c r="D35" s="156"/>
      <c r="E35" s="154">
        <v>2</v>
      </c>
    </row>
    <row r="36" ht="21.95" customHeight="1" spans="1:5">
      <c r="A36" s="111">
        <v>30224</v>
      </c>
      <c r="B36" s="155" t="s">
        <v>656</v>
      </c>
      <c r="C36" s="154">
        <f t="shared" si="2"/>
        <v>3</v>
      </c>
      <c r="D36" s="156"/>
      <c r="E36" s="154">
        <v>3</v>
      </c>
    </row>
    <row r="37" ht="21.95" customHeight="1" spans="1:5">
      <c r="A37" s="111">
        <v>30225</v>
      </c>
      <c r="B37" s="155" t="s">
        <v>657</v>
      </c>
      <c r="C37" s="154">
        <f t="shared" si="2"/>
        <v>3</v>
      </c>
      <c r="D37" s="156"/>
      <c r="E37" s="154">
        <v>3</v>
      </c>
    </row>
    <row r="38" ht="21.95" customHeight="1" spans="1:5">
      <c r="A38" s="111">
        <v>30226</v>
      </c>
      <c r="B38" s="155" t="s">
        <v>658</v>
      </c>
      <c r="C38" s="154">
        <f t="shared" si="2"/>
        <v>775</v>
      </c>
      <c r="D38" s="156"/>
      <c r="E38" s="154">
        <v>775</v>
      </c>
    </row>
    <row r="39" ht="21.95" customHeight="1" spans="1:5">
      <c r="A39" s="111">
        <v>30227</v>
      </c>
      <c r="B39" s="155" t="s">
        <v>659</v>
      </c>
      <c r="C39" s="154">
        <f t="shared" si="2"/>
        <v>22</v>
      </c>
      <c r="D39" s="156"/>
      <c r="E39" s="154">
        <v>22</v>
      </c>
    </row>
    <row r="40" ht="21.95" customHeight="1" spans="1:5">
      <c r="A40" s="111">
        <v>30228</v>
      </c>
      <c r="B40" s="155" t="s">
        <v>660</v>
      </c>
      <c r="C40" s="154">
        <f t="shared" si="2"/>
        <v>2358</v>
      </c>
      <c r="D40" s="156"/>
      <c r="E40" s="154">
        <v>2358</v>
      </c>
    </row>
    <row r="41" ht="21.95" customHeight="1" spans="1:5">
      <c r="A41" s="111">
        <v>30229</v>
      </c>
      <c r="B41" s="155" t="s">
        <v>661</v>
      </c>
      <c r="C41" s="154">
        <f t="shared" si="2"/>
        <v>741</v>
      </c>
      <c r="D41" s="156"/>
      <c r="E41" s="154">
        <v>741</v>
      </c>
    </row>
    <row r="42" ht="21.95" customHeight="1" spans="1:5">
      <c r="A42" s="111">
        <v>30231</v>
      </c>
      <c r="B42" s="155" t="s">
        <v>662</v>
      </c>
      <c r="C42" s="154">
        <f t="shared" si="2"/>
        <v>451</v>
      </c>
      <c r="D42" s="156"/>
      <c r="E42" s="154">
        <v>451</v>
      </c>
    </row>
    <row r="43" ht="21.95" customHeight="1" spans="1:5">
      <c r="A43" s="111">
        <v>30239</v>
      </c>
      <c r="B43" s="155" t="s">
        <v>663</v>
      </c>
      <c r="C43" s="154">
        <f t="shared" si="2"/>
        <v>1617</v>
      </c>
      <c r="D43" s="156"/>
      <c r="E43" s="154">
        <v>1617</v>
      </c>
    </row>
    <row r="44" ht="21.95" customHeight="1" spans="1:5">
      <c r="A44" s="111">
        <v>30299</v>
      </c>
      <c r="B44" s="155" t="s">
        <v>664</v>
      </c>
      <c r="C44" s="154">
        <f t="shared" ref="C44:C54" si="3">D44+E44</f>
        <v>1321</v>
      </c>
      <c r="D44" s="156"/>
      <c r="E44" s="154">
        <v>1321</v>
      </c>
    </row>
    <row r="45" ht="21.95" customHeight="1" spans="1:5">
      <c r="A45" s="108">
        <v>303</v>
      </c>
      <c r="B45" s="153" t="s">
        <v>665</v>
      </c>
      <c r="C45" s="154">
        <f t="shared" si="3"/>
        <v>20595</v>
      </c>
      <c r="D45" s="154">
        <f>SUM(D46:D50)</f>
        <v>20595</v>
      </c>
      <c r="E45" s="154"/>
    </row>
    <row r="46" ht="21.95" customHeight="1" spans="1:5">
      <c r="A46" s="111">
        <v>30301</v>
      </c>
      <c r="B46" s="155" t="s">
        <v>666</v>
      </c>
      <c r="C46" s="154">
        <f t="shared" si="3"/>
        <v>224</v>
      </c>
      <c r="D46" s="154">
        <v>224</v>
      </c>
      <c r="E46" s="154"/>
    </row>
    <row r="47" ht="21.95" customHeight="1" spans="1:5">
      <c r="A47" s="111">
        <v>30302</v>
      </c>
      <c r="B47" s="155" t="s">
        <v>667</v>
      </c>
      <c r="C47" s="154">
        <f t="shared" si="3"/>
        <v>3972</v>
      </c>
      <c r="D47" s="154">
        <v>3972</v>
      </c>
      <c r="E47" s="154"/>
    </row>
    <row r="48" ht="21.95" customHeight="1" spans="1:5">
      <c r="A48" s="111">
        <v>30305</v>
      </c>
      <c r="B48" s="155" t="s">
        <v>668</v>
      </c>
      <c r="C48" s="154">
        <f t="shared" si="3"/>
        <v>10</v>
      </c>
      <c r="D48" s="154">
        <v>10</v>
      </c>
      <c r="E48" s="154"/>
    </row>
    <row r="49" ht="21.95" customHeight="1" spans="1:5">
      <c r="A49" s="111">
        <v>30309</v>
      </c>
      <c r="B49" s="155" t="s">
        <v>669</v>
      </c>
      <c r="C49" s="154">
        <f t="shared" si="3"/>
        <v>202</v>
      </c>
      <c r="D49" s="154">
        <v>202</v>
      </c>
      <c r="E49" s="154"/>
    </row>
    <row r="50" ht="21.95" customHeight="1" spans="1:5">
      <c r="A50" s="111">
        <v>30399</v>
      </c>
      <c r="B50" s="155" t="s">
        <v>670</v>
      </c>
      <c r="C50" s="154">
        <f t="shared" si="3"/>
        <v>16187</v>
      </c>
      <c r="D50" s="154">
        <v>16187</v>
      </c>
      <c r="E50" s="154"/>
    </row>
    <row r="51" ht="21.95" customHeight="1" spans="1:5">
      <c r="A51" s="108">
        <v>310</v>
      </c>
      <c r="B51" s="153" t="s">
        <v>671</v>
      </c>
      <c r="C51" s="154">
        <f t="shared" si="3"/>
        <v>249</v>
      </c>
      <c r="D51" s="156"/>
      <c r="E51" s="154">
        <f>SUM(E52:E54)</f>
        <v>249</v>
      </c>
    </row>
    <row r="52" ht="21.95" customHeight="1" spans="1:5">
      <c r="A52" s="111">
        <v>31002</v>
      </c>
      <c r="B52" s="155" t="s">
        <v>672</v>
      </c>
      <c r="C52" s="154">
        <f t="shared" si="3"/>
        <v>224</v>
      </c>
      <c r="D52" s="156"/>
      <c r="E52" s="154">
        <v>224</v>
      </c>
    </row>
    <row r="53" ht="21.95" customHeight="1" spans="1:5">
      <c r="A53" s="111">
        <v>31003</v>
      </c>
      <c r="B53" s="155" t="s">
        <v>673</v>
      </c>
      <c r="C53" s="154">
        <f t="shared" si="3"/>
        <v>1</v>
      </c>
      <c r="D53" s="156"/>
      <c r="E53" s="154">
        <v>1</v>
      </c>
    </row>
    <row r="54" ht="21.95" customHeight="1" spans="1:5">
      <c r="A54" s="111">
        <v>31099</v>
      </c>
      <c r="B54" s="155" t="s">
        <v>674</v>
      </c>
      <c r="C54" s="154">
        <f t="shared" si="3"/>
        <v>24</v>
      </c>
      <c r="D54" s="156"/>
      <c r="E54" s="154">
        <v>24</v>
      </c>
    </row>
    <row r="74" customHeight="1"/>
  </sheetData>
  <mergeCells count="5">
    <mergeCell ref="A2:E2"/>
    <mergeCell ref="A4:B4"/>
    <mergeCell ref="C4:C5"/>
    <mergeCell ref="D4:D5"/>
    <mergeCell ref="E4:E5"/>
  </mergeCells>
  <printOptions horizontalCentered="1"/>
  <pageMargins left="0.118110236220472" right="0.31496062992126" top="0.748031496062992" bottom="0.748031496062992" header="0.31496062992126" footer="0.31496062992126"/>
  <pageSetup paperSize="9" firstPageNumber="29" orientation="portrait"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topLeftCell="A9" workbookViewId="0">
      <selection activeCell="C17" sqref="C17"/>
    </sheetView>
  </sheetViews>
  <sheetFormatPr defaultColWidth="9" defaultRowHeight="14.25" outlineLevelCol="3"/>
  <cols>
    <col min="1" max="1" width="27.75" style="30" customWidth="1"/>
    <col min="2" max="2" width="15" style="30" customWidth="1"/>
    <col min="3" max="3" width="23.125" style="30" customWidth="1"/>
    <col min="4" max="4" width="14.75" style="30" customWidth="1"/>
    <col min="5" max="16384" width="9" style="30"/>
  </cols>
  <sheetData>
    <row r="1" ht="20.25" spans="1:1">
      <c r="A1" s="136" t="s">
        <v>9</v>
      </c>
    </row>
    <row r="2" ht="24" spans="1:4">
      <c r="A2" s="137" t="s">
        <v>10</v>
      </c>
      <c r="B2" s="137"/>
      <c r="C2" s="137"/>
      <c r="D2" s="137"/>
    </row>
    <row r="3" spans="1:4">
      <c r="A3" s="138" t="s">
        <v>51</v>
      </c>
      <c r="B3" s="138"/>
      <c r="C3" s="138"/>
      <c r="D3" s="138"/>
    </row>
    <row r="4" spans="1:4">
      <c r="A4" s="139" t="s">
        <v>675</v>
      </c>
      <c r="B4" s="139"/>
      <c r="C4" s="139" t="s">
        <v>676</v>
      </c>
      <c r="D4" s="139"/>
    </row>
    <row r="5" spans="1:4">
      <c r="A5" s="139" t="s">
        <v>677</v>
      </c>
      <c r="B5" s="139" t="s">
        <v>53</v>
      </c>
      <c r="C5" s="139" t="s">
        <v>677</v>
      </c>
      <c r="D5" s="139" t="s">
        <v>53</v>
      </c>
    </row>
    <row r="6" spans="1:4">
      <c r="A6" s="140" t="s">
        <v>678</v>
      </c>
      <c r="B6" s="39">
        <v>775000</v>
      </c>
      <c r="C6" s="141" t="s">
        <v>679</v>
      </c>
      <c r="D6" s="39">
        <v>817000</v>
      </c>
    </row>
    <row r="7" spans="1:4">
      <c r="A7" s="140" t="s">
        <v>680</v>
      </c>
      <c r="B7" s="39">
        <f>B8+B12+B28</f>
        <v>194848</v>
      </c>
      <c r="C7" s="141" t="s">
        <v>681</v>
      </c>
      <c r="D7" s="39">
        <f>SUM(D8:D11)</f>
        <v>165684</v>
      </c>
    </row>
    <row r="8" spans="1:4">
      <c r="A8" s="142" t="s">
        <v>682</v>
      </c>
      <c r="B8" s="39">
        <f>SUM(B9:B11)</f>
        <v>77609</v>
      </c>
      <c r="C8" s="41" t="s">
        <v>683</v>
      </c>
      <c r="D8" s="39">
        <v>2574</v>
      </c>
    </row>
    <row r="9" spans="1:4">
      <c r="A9" s="142" t="s">
        <v>684</v>
      </c>
      <c r="B9" s="39">
        <v>5173</v>
      </c>
      <c r="C9" s="41" t="s">
        <v>685</v>
      </c>
      <c r="D9" s="39">
        <f>17333+44+49-29</f>
        <v>17397</v>
      </c>
    </row>
    <row r="10" spans="1:4">
      <c r="A10" s="142" t="s">
        <v>686</v>
      </c>
      <c r="B10" s="39">
        <v>2643</v>
      </c>
      <c r="C10" s="41" t="s">
        <v>687</v>
      </c>
      <c r="D10" s="39">
        <v>145713</v>
      </c>
    </row>
    <row r="11" spans="1:4">
      <c r="A11" s="142" t="s">
        <v>688</v>
      </c>
      <c r="B11" s="39">
        <v>69793</v>
      </c>
      <c r="C11" s="41"/>
      <c r="D11" s="39"/>
    </row>
    <row r="12" spans="1:4">
      <c r="A12" s="142" t="s">
        <v>689</v>
      </c>
      <c r="B12" s="39">
        <f>SUM(B13:B27)</f>
        <v>48439</v>
      </c>
      <c r="C12" s="143"/>
      <c r="D12" s="143"/>
    </row>
    <row r="13" spans="1:4">
      <c r="A13" s="142" t="s">
        <v>690</v>
      </c>
      <c r="B13" s="39">
        <v>7713</v>
      </c>
      <c r="C13" s="41"/>
      <c r="D13" s="144"/>
    </row>
    <row r="14" ht="24" spans="1:4">
      <c r="A14" s="145" t="s">
        <v>691</v>
      </c>
      <c r="B14" s="39">
        <v>162</v>
      </c>
      <c r="C14" s="41"/>
      <c r="D14" s="144"/>
    </row>
    <row r="15" spans="1:4">
      <c r="A15" s="145" t="s">
        <v>692</v>
      </c>
      <c r="B15" s="39">
        <v>2780</v>
      </c>
      <c r="C15" s="41"/>
      <c r="D15" s="144"/>
    </row>
    <row r="16" spans="1:4">
      <c r="A16" s="145" t="s">
        <v>693</v>
      </c>
      <c r="B16" s="39">
        <f>1398+270</f>
        <v>1668</v>
      </c>
      <c r="C16" s="41"/>
      <c r="D16" s="144"/>
    </row>
    <row r="17" spans="1:4">
      <c r="A17" s="145" t="s">
        <v>694</v>
      </c>
      <c r="B17" s="39">
        <v>3393</v>
      </c>
      <c r="C17" s="41"/>
      <c r="D17" s="144"/>
    </row>
    <row r="18" spans="1:4">
      <c r="A18" s="145" t="s">
        <v>695</v>
      </c>
      <c r="B18" s="39">
        <v>900</v>
      </c>
      <c r="C18" s="41"/>
      <c r="D18" s="144"/>
    </row>
    <row r="19" ht="24" spans="1:4">
      <c r="A19" s="145" t="s">
        <v>696</v>
      </c>
      <c r="B19" s="39"/>
      <c r="C19" s="41"/>
      <c r="D19" s="144"/>
    </row>
    <row r="20" spans="1:4">
      <c r="A20" s="145" t="s">
        <v>697</v>
      </c>
      <c r="B20" s="39">
        <v>8500</v>
      </c>
      <c r="C20" s="41"/>
      <c r="D20" s="144"/>
    </row>
    <row r="21" ht="24" spans="1:4">
      <c r="A21" s="145" t="s">
        <v>698</v>
      </c>
      <c r="B21" s="39">
        <v>200</v>
      </c>
      <c r="C21" s="41"/>
      <c r="D21" s="144"/>
    </row>
    <row r="22" ht="24" spans="1:4">
      <c r="A22" s="145" t="s">
        <v>699</v>
      </c>
      <c r="B22" s="39">
        <v>9000</v>
      </c>
      <c r="C22" s="41"/>
      <c r="D22" s="144"/>
    </row>
    <row r="23" ht="24" spans="1:4">
      <c r="A23" s="145" t="s">
        <v>700</v>
      </c>
      <c r="B23" s="39">
        <v>21000</v>
      </c>
      <c r="C23" s="41"/>
      <c r="D23" s="144"/>
    </row>
    <row r="24" ht="24" spans="1:4">
      <c r="A24" s="145" t="s">
        <v>701</v>
      </c>
      <c r="B24" s="39">
        <v>600</v>
      </c>
      <c r="C24" s="41"/>
      <c r="D24" s="144"/>
    </row>
    <row r="25" ht="24" spans="1:4">
      <c r="A25" s="145" t="s">
        <v>702</v>
      </c>
      <c r="B25" s="39"/>
      <c r="C25" s="41"/>
      <c r="D25" s="144"/>
    </row>
    <row r="26" ht="24" spans="1:4">
      <c r="A26" s="145" t="s">
        <v>703</v>
      </c>
      <c r="B26" s="39">
        <v>6000</v>
      </c>
      <c r="C26" s="41"/>
      <c r="D26" s="144"/>
    </row>
    <row r="27" spans="1:4">
      <c r="A27" s="145" t="s">
        <v>704</v>
      </c>
      <c r="B27" s="39">
        <v>-13477</v>
      </c>
      <c r="C27" s="41"/>
      <c r="D27" s="144"/>
    </row>
    <row r="28" spans="1:4">
      <c r="A28" s="146" t="s">
        <v>705</v>
      </c>
      <c r="B28" s="39">
        <v>68800</v>
      </c>
      <c r="C28" s="41"/>
      <c r="D28" s="144"/>
    </row>
    <row r="29" spans="1:4">
      <c r="A29" s="140" t="s">
        <v>706</v>
      </c>
      <c r="B29" s="39">
        <v>6517</v>
      </c>
      <c r="C29" s="41"/>
      <c r="D29" s="144"/>
    </row>
    <row r="30" spans="1:4">
      <c r="A30" s="140" t="s">
        <v>707</v>
      </c>
      <c r="B30" s="39">
        <f>SUM(B31:B34)</f>
        <v>12819</v>
      </c>
      <c r="C30" s="41"/>
      <c r="D30" s="39"/>
    </row>
    <row r="31" spans="1:4">
      <c r="A31" s="142" t="s">
        <v>708</v>
      </c>
      <c r="B31" s="39"/>
      <c r="C31" s="41"/>
      <c r="D31" s="144"/>
    </row>
    <row r="32" spans="1:4">
      <c r="A32" s="142" t="s">
        <v>709</v>
      </c>
      <c r="B32" s="39">
        <v>2819</v>
      </c>
      <c r="C32" s="41"/>
      <c r="D32" s="144"/>
    </row>
    <row r="33" spans="1:4">
      <c r="A33" s="142" t="s">
        <v>710</v>
      </c>
      <c r="B33" s="39"/>
      <c r="C33" s="41"/>
      <c r="D33" s="144"/>
    </row>
    <row r="34" spans="1:4">
      <c r="A34" s="142" t="s">
        <v>711</v>
      </c>
      <c r="B34" s="39">
        <v>10000</v>
      </c>
      <c r="C34" s="41" t="s">
        <v>712</v>
      </c>
      <c r="D34" s="39"/>
    </row>
    <row r="35" spans="1:4">
      <c r="A35" s="140" t="s">
        <v>713</v>
      </c>
      <c r="B35" s="39"/>
      <c r="C35" s="141" t="s">
        <v>714</v>
      </c>
      <c r="D35" s="39">
        <v>6500</v>
      </c>
    </row>
    <row r="36" spans="1:4">
      <c r="A36" s="142" t="s">
        <v>715</v>
      </c>
      <c r="B36" s="39"/>
      <c r="C36" s="41"/>
      <c r="D36" s="39"/>
    </row>
    <row r="37" customHeight="1" spans="1:4">
      <c r="A37" s="142" t="s">
        <v>716</v>
      </c>
      <c r="B37" s="39"/>
      <c r="C37" s="41"/>
      <c r="D37" s="39"/>
    </row>
    <row r="38" spans="1:4">
      <c r="A38" s="144" t="s">
        <v>717</v>
      </c>
      <c r="B38" s="39">
        <f>B6+B7+B29+B30+B35</f>
        <v>989184</v>
      </c>
      <c r="C38" s="144" t="s">
        <v>718</v>
      </c>
      <c r="D38" s="39">
        <f>D6+D7+D34+D35</f>
        <v>989184</v>
      </c>
    </row>
  </sheetData>
  <mergeCells count="4">
    <mergeCell ref="A2:D2"/>
    <mergeCell ref="A3:D3"/>
    <mergeCell ref="A4:B4"/>
    <mergeCell ref="C4:D4"/>
  </mergeCells>
  <printOptions horizontalCentered="1"/>
  <pageMargins left="0.551181102362205" right="0.118110236220472" top="0.551181102362205" bottom="0.551181102362205" header="0.31496062992126" footer="0.31496062992126"/>
  <pageSetup paperSize="9" firstPageNumber="28"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zoomScale="85" zoomScaleNormal="85" workbookViewId="0">
      <selection activeCell="B8" sqref="B8:B22"/>
    </sheetView>
  </sheetViews>
  <sheetFormatPr defaultColWidth="9" defaultRowHeight="14.25" outlineLevelCol="1"/>
  <cols>
    <col min="1" max="2" width="39.25" style="1" customWidth="1"/>
    <col min="3" max="16384" width="9" style="1"/>
  </cols>
  <sheetData>
    <row r="1" ht="20.25" spans="1:1">
      <c r="A1" s="55" t="s">
        <v>11</v>
      </c>
    </row>
    <row r="2" ht="36" customHeight="1" spans="1:2">
      <c r="A2" s="128" t="s">
        <v>12</v>
      </c>
      <c r="B2" s="129"/>
    </row>
    <row r="3" spans="1:2">
      <c r="A3" s="130" t="s">
        <v>51</v>
      </c>
      <c r="B3" s="130"/>
    </row>
    <row r="4" ht="30.75" customHeight="1" spans="1:2">
      <c r="A4" s="131" t="s">
        <v>677</v>
      </c>
      <c r="B4" s="131" t="s">
        <v>719</v>
      </c>
    </row>
    <row r="5" ht="30.75" customHeight="1" spans="1:2">
      <c r="A5" s="132" t="s">
        <v>720</v>
      </c>
      <c r="B5" s="133"/>
    </row>
    <row r="6" ht="30.75" customHeight="1" spans="1:2">
      <c r="A6" s="132" t="s">
        <v>721</v>
      </c>
      <c r="B6" s="133"/>
    </row>
    <row r="7" ht="30.75" customHeight="1" spans="1:2">
      <c r="A7" s="132" t="s">
        <v>722</v>
      </c>
      <c r="B7" s="133"/>
    </row>
    <row r="8" ht="30.75" customHeight="1" spans="1:2">
      <c r="A8" s="132" t="s">
        <v>723</v>
      </c>
      <c r="B8" s="133">
        <v>19000</v>
      </c>
    </row>
    <row r="9" ht="30.75" customHeight="1" spans="1:2">
      <c r="A9" s="132" t="s">
        <v>724</v>
      </c>
      <c r="B9" s="133">
        <v>6000</v>
      </c>
    </row>
    <row r="10" ht="30.75" customHeight="1" spans="1:2">
      <c r="A10" s="132" t="s">
        <v>725</v>
      </c>
      <c r="B10" s="133">
        <v>400</v>
      </c>
    </row>
    <row r="11" ht="30.75" customHeight="1" spans="1:2">
      <c r="A11" s="132" t="s">
        <v>726</v>
      </c>
      <c r="B11" s="133">
        <v>16000</v>
      </c>
    </row>
    <row r="12" ht="30.75" customHeight="1" spans="1:2">
      <c r="A12" s="134" t="s">
        <v>727</v>
      </c>
      <c r="B12" s="133">
        <v>23000</v>
      </c>
    </row>
    <row r="13" ht="30.75" customHeight="1" spans="1:2">
      <c r="A13" s="134" t="s">
        <v>728</v>
      </c>
      <c r="B13" s="133">
        <v>1000</v>
      </c>
    </row>
    <row r="14" ht="30.75" customHeight="1" spans="1:2">
      <c r="A14" s="134" t="s">
        <v>729</v>
      </c>
      <c r="B14" s="133">
        <v>32500</v>
      </c>
    </row>
    <row r="15" ht="30.75" customHeight="1" spans="1:2">
      <c r="A15" s="134" t="s">
        <v>730</v>
      </c>
      <c r="B15" s="133">
        <v>2800</v>
      </c>
    </row>
    <row r="16" ht="30.75" customHeight="1" spans="1:2">
      <c r="A16" s="134" t="s">
        <v>731</v>
      </c>
      <c r="B16" s="133">
        <v>300</v>
      </c>
    </row>
    <row r="17" ht="30.75" customHeight="1" spans="1:2">
      <c r="A17" s="134" t="s">
        <v>732</v>
      </c>
      <c r="B17" s="133">
        <v>4000</v>
      </c>
    </row>
    <row r="18" ht="30.75" customHeight="1" spans="1:2">
      <c r="A18" s="134" t="s">
        <v>733</v>
      </c>
      <c r="B18" s="133"/>
    </row>
    <row r="19" ht="30.75" customHeight="1" spans="1:2">
      <c r="A19" s="134" t="s">
        <v>734</v>
      </c>
      <c r="B19" s="133"/>
    </row>
    <row r="20" ht="30.75" customHeight="1" spans="1:2">
      <c r="A20" s="134" t="s">
        <v>735</v>
      </c>
      <c r="B20" s="133">
        <v>10000</v>
      </c>
    </row>
    <row r="21" ht="30.75" customHeight="1" spans="1:2">
      <c r="A21" s="134" t="s">
        <v>736</v>
      </c>
      <c r="B21" s="133"/>
    </row>
    <row r="22" ht="30.75" customHeight="1" spans="1:2">
      <c r="A22" s="134" t="s">
        <v>737</v>
      </c>
      <c r="B22" s="133"/>
    </row>
    <row r="23" ht="30.75" customHeight="1" spans="1:2">
      <c r="A23" s="135" t="s">
        <v>738</v>
      </c>
      <c r="B23" s="133">
        <f>SUM(B5:B22)</f>
        <v>115000</v>
      </c>
    </row>
    <row r="24" spans="1:1">
      <c r="A24" s="66" t="s">
        <v>739</v>
      </c>
    </row>
  </sheetData>
  <mergeCells count="2">
    <mergeCell ref="A2:B2"/>
    <mergeCell ref="A3:B3"/>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B8" sqref="B8"/>
    </sheetView>
  </sheetViews>
  <sheetFormatPr defaultColWidth="9" defaultRowHeight="14.25" outlineLevelRow="5" outlineLevelCol="2"/>
  <cols>
    <col min="1" max="2" width="25" style="43" customWidth="1"/>
    <col min="3" max="3" width="26.125" style="43" customWidth="1"/>
    <col min="4" max="256" width="9" style="44"/>
    <col min="257" max="258" width="41.375" style="44" customWidth="1"/>
    <col min="259" max="259" width="39.25" style="44" customWidth="1"/>
    <col min="260" max="512" width="9" style="44"/>
    <col min="513" max="514" width="41.375" style="44" customWidth="1"/>
    <col min="515" max="515" width="39.25" style="44" customWidth="1"/>
    <col min="516" max="768" width="9" style="44"/>
    <col min="769" max="770" width="41.375" style="44" customWidth="1"/>
    <col min="771" max="771" width="39.25" style="44" customWidth="1"/>
    <col min="772" max="1024" width="9" style="44"/>
    <col min="1025" max="1026" width="41.375" style="44" customWidth="1"/>
    <col min="1027" max="1027" width="39.25" style="44" customWidth="1"/>
    <col min="1028" max="1280" width="9" style="44"/>
    <col min="1281" max="1282" width="41.375" style="44" customWidth="1"/>
    <col min="1283" max="1283" width="39.25" style="44" customWidth="1"/>
    <col min="1284" max="1536" width="9" style="44"/>
    <col min="1537" max="1538" width="41.375" style="44" customWidth="1"/>
    <col min="1539" max="1539" width="39.25" style="44" customWidth="1"/>
    <col min="1540" max="1792" width="9" style="44"/>
    <col min="1793" max="1794" width="41.375" style="44" customWidth="1"/>
    <col min="1795" max="1795" width="39.25" style="44" customWidth="1"/>
    <col min="1796" max="2048" width="9" style="44"/>
    <col min="2049" max="2050" width="41.375" style="44" customWidth="1"/>
    <col min="2051" max="2051" width="39.25" style="44" customWidth="1"/>
    <col min="2052" max="2304" width="9" style="44"/>
    <col min="2305" max="2306" width="41.375" style="44" customWidth="1"/>
    <col min="2307" max="2307" width="39.25" style="44" customWidth="1"/>
    <col min="2308" max="2560" width="9" style="44"/>
    <col min="2561" max="2562" width="41.375" style="44" customWidth="1"/>
    <col min="2563" max="2563" width="39.25" style="44" customWidth="1"/>
    <col min="2564" max="2816" width="9" style="44"/>
    <col min="2817" max="2818" width="41.375" style="44" customWidth="1"/>
    <col min="2819" max="2819" width="39.25" style="44" customWidth="1"/>
    <col min="2820" max="3072" width="9" style="44"/>
    <col min="3073" max="3074" width="41.375" style="44" customWidth="1"/>
    <col min="3075" max="3075" width="39.25" style="44" customWidth="1"/>
    <col min="3076" max="3328" width="9" style="44"/>
    <col min="3329" max="3330" width="41.375" style="44" customWidth="1"/>
    <col min="3331" max="3331" width="39.25" style="44" customWidth="1"/>
    <col min="3332" max="3584" width="9" style="44"/>
    <col min="3585" max="3586" width="41.375" style="44" customWidth="1"/>
    <col min="3587" max="3587" width="39.25" style="44" customWidth="1"/>
    <col min="3588" max="3840" width="9" style="44"/>
    <col min="3841" max="3842" width="41.375" style="44" customWidth="1"/>
    <col min="3843" max="3843" width="39.25" style="44" customWidth="1"/>
    <col min="3844" max="4096" width="9" style="44"/>
    <col min="4097" max="4098" width="41.375" style="44" customWidth="1"/>
    <col min="4099" max="4099" width="39.25" style="44" customWidth="1"/>
    <col min="4100" max="4352" width="9" style="44"/>
    <col min="4353" max="4354" width="41.375" style="44" customWidth="1"/>
    <col min="4355" max="4355" width="39.25" style="44" customWidth="1"/>
    <col min="4356" max="4608" width="9" style="44"/>
    <col min="4609" max="4610" width="41.375" style="44" customWidth="1"/>
    <col min="4611" max="4611" width="39.25" style="44" customWidth="1"/>
    <col min="4612" max="4864" width="9" style="44"/>
    <col min="4865" max="4866" width="41.375" style="44" customWidth="1"/>
    <col min="4867" max="4867" width="39.25" style="44" customWidth="1"/>
    <col min="4868" max="5120" width="9" style="44"/>
    <col min="5121" max="5122" width="41.375" style="44" customWidth="1"/>
    <col min="5123" max="5123" width="39.25" style="44" customWidth="1"/>
    <col min="5124" max="5376" width="9" style="44"/>
    <col min="5377" max="5378" width="41.375" style="44" customWidth="1"/>
    <col min="5379" max="5379" width="39.25" style="44" customWidth="1"/>
    <col min="5380" max="5632" width="9" style="44"/>
    <col min="5633" max="5634" width="41.375" style="44" customWidth="1"/>
    <col min="5635" max="5635" width="39.25" style="44" customWidth="1"/>
    <col min="5636" max="5888" width="9" style="44"/>
    <col min="5889" max="5890" width="41.375" style="44" customWidth="1"/>
    <col min="5891" max="5891" width="39.25" style="44" customWidth="1"/>
    <col min="5892" max="6144" width="9" style="44"/>
    <col min="6145" max="6146" width="41.375" style="44" customWidth="1"/>
    <col min="6147" max="6147" width="39.25" style="44" customWidth="1"/>
    <col min="6148" max="6400" width="9" style="44"/>
    <col min="6401" max="6402" width="41.375" style="44" customWidth="1"/>
    <col min="6403" max="6403" width="39.25" style="44" customWidth="1"/>
    <col min="6404" max="6656" width="9" style="44"/>
    <col min="6657" max="6658" width="41.375" style="44" customWidth="1"/>
    <col min="6659" max="6659" width="39.25" style="44" customWidth="1"/>
    <col min="6660" max="6912" width="9" style="44"/>
    <col min="6913" max="6914" width="41.375" style="44" customWidth="1"/>
    <col min="6915" max="6915" width="39.25" style="44" customWidth="1"/>
    <col min="6916" max="7168" width="9" style="44"/>
    <col min="7169" max="7170" width="41.375" style="44" customWidth="1"/>
    <col min="7171" max="7171" width="39.25" style="44" customWidth="1"/>
    <col min="7172" max="7424" width="9" style="44"/>
    <col min="7425" max="7426" width="41.375" style="44" customWidth="1"/>
    <col min="7427" max="7427" width="39.25" style="44" customWidth="1"/>
    <col min="7428" max="7680" width="9" style="44"/>
    <col min="7681" max="7682" width="41.375" style="44" customWidth="1"/>
    <col min="7683" max="7683" width="39.25" style="44" customWidth="1"/>
    <col min="7684" max="7936" width="9" style="44"/>
    <col min="7937" max="7938" width="41.375" style="44" customWidth="1"/>
    <col min="7939" max="7939" width="39.25" style="44" customWidth="1"/>
    <col min="7940" max="8192" width="9" style="44"/>
    <col min="8193" max="8194" width="41.375" style="44" customWidth="1"/>
    <col min="8195" max="8195" width="39.25" style="44" customWidth="1"/>
    <col min="8196" max="8448" width="9" style="44"/>
    <col min="8449" max="8450" width="41.375" style="44" customWidth="1"/>
    <col min="8451" max="8451" width="39.25" style="44" customWidth="1"/>
    <col min="8452" max="8704" width="9" style="44"/>
    <col min="8705" max="8706" width="41.375" style="44" customWidth="1"/>
    <col min="8707" max="8707" width="39.25" style="44" customWidth="1"/>
    <col min="8708" max="8960" width="9" style="44"/>
    <col min="8961" max="8962" width="41.375" style="44" customWidth="1"/>
    <col min="8963" max="8963" width="39.25" style="44" customWidth="1"/>
    <col min="8964" max="9216" width="9" style="44"/>
    <col min="9217" max="9218" width="41.375" style="44" customWidth="1"/>
    <col min="9219" max="9219" width="39.25" style="44" customWidth="1"/>
    <col min="9220" max="9472" width="9" style="44"/>
    <col min="9473" max="9474" width="41.375" style="44" customWidth="1"/>
    <col min="9475" max="9475" width="39.25" style="44" customWidth="1"/>
    <col min="9476" max="9728" width="9" style="44"/>
    <col min="9729" max="9730" width="41.375" style="44" customWidth="1"/>
    <col min="9731" max="9731" width="39.25" style="44" customWidth="1"/>
    <col min="9732" max="9984" width="9" style="44"/>
    <col min="9985" max="9986" width="41.375" style="44" customWidth="1"/>
    <col min="9987" max="9987" width="39.25" style="44" customWidth="1"/>
    <col min="9988" max="10240" width="9" style="44"/>
    <col min="10241" max="10242" width="41.375" style="44" customWidth="1"/>
    <col min="10243" max="10243" width="39.25" style="44" customWidth="1"/>
    <col min="10244" max="10496" width="9" style="44"/>
    <col min="10497" max="10498" width="41.375" style="44" customWidth="1"/>
    <col min="10499" max="10499" width="39.25" style="44" customWidth="1"/>
    <col min="10500" max="10752" width="9" style="44"/>
    <col min="10753" max="10754" width="41.375" style="44" customWidth="1"/>
    <col min="10755" max="10755" width="39.25" style="44" customWidth="1"/>
    <col min="10756" max="11008" width="9" style="44"/>
    <col min="11009" max="11010" width="41.375" style="44" customWidth="1"/>
    <col min="11011" max="11011" width="39.25" style="44" customWidth="1"/>
    <col min="11012" max="11264" width="9" style="44"/>
    <col min="11265" max="11266" width="41.375" style="44" customWidth="1"/>
    <col min="11267" max="11267" width="39.25" style="44" customWidth="1"/>
    <col min="11268" max="11520" width="9" style="44"/>
    <col min="11521" max="11522" width="41.375" style="44" customWidth="1"/>
    <col min="11523" max="11523" width="39.25" style="44" customWidth="1"/>
    <col min="11524" max="11776" width="9" style="44"/>
    <col min="11777" max="11778" width="41.375" style="44" customWidth="1"/>
    <col min="11779" max="11779" width="39.25" style="44" customWidth="1"/>
    <col min="11780" max="12032" width="9" style="44"/>
    <col min="12033" max="12034" width="41.375" style="44" customWidth="1"/>
    <col min="12035" max="12035" width="39.25" style="44" customWidth="1"/>
    <col min="12036" max="12288" width="9" style="44"/>
    <col min="12289" max="12290" width="41.375" style="44" customWidth="1"/>
    <col min="12291" max="12291" width="39.25" style="44" customWidth="1"/>
    <col min="12292" max="12544" width="9" style="44"/>
    <col min="12545" max="12546" width="41.375" style="44" customWidth="1"/>
    <col min="12547" max="12547" width="39.25" style="44" customWidth="1"/>
    <col min="12548" max="12800" width="9" style="44"/>
    <col min="12801" max="12802" width="41.375" style="44" customWidth="1"/>
    <col min="12803" max="12803" width="39.25" style="44" customWidth="1"/>
    <col min="12804" max="13056" width="9" style="44"/>
    <col min="13057" max="13058" width="41.375" style="44" customWidth="1"/>
    <col min="13059" max="13059" width="39.25" style="44" customWidth="1"/>
    <col min="13060" max="13312" width="9" style="44"/>
    <col min="13313" max="13314" width="41.375" style="44" customWidth="1"/>
    <col min="13315" max="13315" width="39.25" style="44" customWidth="1"/>
    <col min="13316" max="13568" width="9" style="44"/>
    <col min="13569" max="13570" width="41.375" style="44" customWidth="1"/>
    <col min="13571" max="13571" width="39.25" style="44" customWidth="1"/>
    <col min="13572" max="13824" width="9" style="44"/>
    <col min="13825" max="13826" width="41.375" style="44" customWidth="1"/>
    <col min="13827" max="13827" width="39.25" style="44" customWidth="1"/>
    <col min="13828" max="14080" width="9" style="44"/>
    <col min="14081" max="14082" width="41.375" style="44" customWidth="1"/>
    <col min="14083" max="14083" width="39.25" style="44" customWidth="1"/>
    <col min="14084" max="14336" width="9" style="44"/>
    <col min="14337" max="14338" width="41.375" style="44" customWidth="1"/>
    <col min="14339" max="14339" width="39.25" style="44" customWidth="1"/>
    <col min="14340" max="14592" width="9" style="44"/>
    <col min="14593" max="14594" width="41.375" style="44" customWidth="1"/>
    <col min="14595" max="14595" width="39.25" style="44" customWidth="1"/>
    <col min="14596" max="14848" width="9" style="44"/>
    <col min="14849" max="14850" width="41.375" style="44" customWidth="1"/>
    <col min="14851" max="14851" width="39.25" style="44" customWidth="1"/>
    <col min="14852" max="15104" width="9" style="44"/>
    <col min="15105" max="15106" width="41.375" style="44" customWidth="1"/>
    <col min="15107" max="15107" width="39.25" style="44" customWidth="1"/>
    <col min="15108" max="15360" width="9" style="44"/>
    <col min="15361" max="15362" width="41.375" style="44" customWidth="1"/>
    <col min="15363" max="15363" width="39.25" style="44" customWidth="1"/>
    <col min="15364" max="15616" width="9" style="44"/>
    <col min="15617" max="15618" width="41.375" style="44" customWidth="1"/>
    <col min="15619" max="15619" width="39.25" style="44" customWidth="1"/>
    <col min="15620" max="15872" width="9" style="44"/>
    <col min="15873" max="15874" width="41.375" style="44" customWidth="1"/>
    <col min="15875" max="15875" width="39.25" style="44" customWidth="1"/>
    <col min="15876" max="16128" width="9" style="44"/>
    <col min="16129" max="16130" width="41.375" style="44" customWidth="1"/>
    <col min="16131" max="16131" width="39.25" style="44" customWidth="1"/>
    <col min="16132" max="16384" width="9" style="44"/>
  </cols>
  <sheetData>
    <row r="1" ht="20.25" spans="1:2">
      <c r="A1" s="45" t="s">
        <v>13</v>
      </c>
      <c r="B1" s="45"/>
    </row>
    <row r="2" ht="36" customHeight="1" spans="1:3">
      <c r="A2" s="46" t="s">
        <v>14</v>
      </c>
      <c r="B2" s="46"/>
      <c r="C2" s="47"/>
    </row>
    <row r="3" spans="1:3">
      <c r="A3" s="48" t="s">
        <v>51</v>
      </c>
      <c r="B3" s="48"/>
      <c r="C3" s="48"/>
    </row>
    <row r="4" ht="30.75" customHeight="1" spans="1:3">
      <c r="A4" s="49" t="s">
        <v>677</v>
      </c>
      <c r="B4" s="49" t="s">
        <v>740</v>
      </c>
      <c r="C4" s="49" t="s">
        <v>73</v>
      </c>
    </row>
    <row r="5" ht="30.75" customHeight="1" spans="1:3">
      <c r="A5" s="50"/>
      <c r="B5" s="50"/>
      <c r="C5" s="51">
        <v>0</v>
      </c>
    </row>
    <row r="6" ht="35.1" customHeight="1" spans="1:3">
      <c r="A6" s="52" t="s">
        <v>739</v>
      </c>
      <c r="B6" s="52"/>
      <c r="C6" s="52"/>
    </row>
  </sheetData>
  <mergeCells count="3">
    <mergeCell ref="A2:C2"/>
    <mergeCell ref="A3:C3"/>
    <mergeCell ref="A6:C6"/>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topLeftCell="A25" workbookViewId="0">
      <selection activeCell="C43" sqref="A43:C44"/>
    </sheetView>
  </sheetViews>
  <sheetFormatPr defaultColWidth="9" defaultRowHeight="14.25" outlineLevelCol="3"/>
  <cols>
    <col min="1" max="1" width="11.5" style="30" customWidth="1"/>
    <col min="2" max="2" width="44.625" style="118" customWidth="1"/>
    <col min="3" max="3" width="14.375" style="30" customWidth="1"/>
    <col min="4" max="4" width="10.625" style="30" customWidth="1"/>
    <col min="5" max="16384" width="9" style="30"/>
  </cols>
  <sheetData>
    <row r="1" ht="30" customHeight="1" spans="1:1">
      <c r="A1" s="31" t="s">
        <v>15</v>
      </c>
    </row>
    <row r="2" ht="30" customHeight="1" spans="1:4">
      <c r="A2" s="32" t="s">
        <v>16</v>
      </c>
      <c r="B2" s="32"/>
      <c r="C2" s="32"/>
      <c r="D2" s="32"/>
    </row>
    <row r="3" ht="16.5" customHeight="1" spans="1:4">
      <c r="A3" s="119"/>
      <c r="B3" s="119"/>
      <c r="C3" s="120" t="s">
        <v>51</v>
      </c>
      <c r="D3" s="120"/>
    </row>
    <row r="4" spans="1:4">
      <c r="A4" s="121" t="s">
        <v>71</v>
      </c>
      <c r="B4" s="122" t="s">
        <v>72</v>
      </c>
      <c r="C4" s="121" t="s">
        <v>73</v>
      </c>
      <c r="D4" s="121" t="s">
        <v>54</v>
      </c>
    </row>
    <row r="5" spans="1:4">
      <c r="A5" s="123" t="s">
        <v>741</v>
      </c>
      <c r="B5" s="123" t="s">
        <v>742</v>
      </c>
      <c r="C5" s="124">
        <f>SUM(C6:C9)</f>
        <v>110193</v>
      </c>
      <c r="D5" s="125"/>
    </row>
    <row r="6" spans="1:4">
      <c r="A6" s="123" t="s">
        <v>743</v>
      </c>
      <c r="B6" s="123" t="s">
        <v>744</v>
      </c>
      <c r="C6" s="124">
        <v>40854</v>
      </c>
      <c r="D6" s="125"/>
    </row>
    <row r="7" spans="1:4">
      <c r="A7" s="123" t="s">
        <v>745</v>
      </c>
      <c r="B7" s="123" t="s">
        <v>746</v>
      </c>
      <c r="C7" s="124">
        <v>12502</v>
      </c>
      <c r="D7" s="125"/>
    </row>
    <row r="8" spans="1:4">
      <c r="A8" s="123" t="s">
        <v>747</v>
      </c>
      <c r="B8" s="123" t="s">
        <v>638</v>
      </c>
      <c r="C8" s="124">
        <v>6212</v>
      </c>
      <c r="D8" s="125"/>
    </row>
    <row r="9" spans="1:4">
      <c r="A9" s="123" t="s">
        <v>748</v>
      </c>
      <c r="B9" s="123" t="s">
        <v>640</v>
      </c>
      <c r="C9" s="124">
        <v>50625</v>
      </c>
      <c r="D9" s="125"/>
    </row>
    <row r="10" spans="1:4">
      <c r="A10" s="123" t="s">
        <v>749</v>
      </c>
      <c r="B10" s="123" t="s">
        <v>750</v>
      </c>
      <c r="C10" s="124">
        <f>SUM(C11:C20)</f>
        <v>159438</v>
      </c>
      <c r="D10" s="125"/>
    </row>
    <row r="11" spans="1:4">
      <c r="A11" s="123" t="s">
        <v>751</v>
      </c>
      <c r="B11" s="123" t="s">
        <v>752</v>
      </c>
      <c r="C11" s="124">
        <v>9019</v>
      </c>
      <c r="D11" s="125"/>
    </row>
    <row r="12" spans="1:4">
      <c r="A12" s="123" t="s">
        <v>753</v>
      </c>
      <c r="B12" s="123" t="s">
        <v>652</v>
      </c>
      <c r="C12" s="124">
        <v>79</v>
      </c>
      <c r="D12" s="125"/>
    </row>
    <row r="13" spans="1:4">
      <c r="A13" s="123" t="s">
        <v>754</v>
      </c>
      <c r="B13" s="123" t="s">
        <v>653</v>
      </c>
      <c r="C13" s="124">
        <v>886</v>
      </c>
      <c r="D13" s="125"/>
    </row>
    <row r="14" spans="1:4">
      <c r="A14" s="123" t="s">
        <v>755</v>
      </c>
      <c r="B14" s="123" t="s">
        <v>756</v>
      </c>
      <c r="C14" s="124">
        <v>120</v>
      </c>
      <c r="D14" s="125"/>
    </row>
    <row r="15" spans="1:4">
      <c r="A15" s="123" t="s">
        <v>757</v>
      </c>
      <c r="B15" s="123" t="s">
        <v>659</v>
      </c>
      <c r="C15" s="124">
        <v>6538</v>
      </c>
      <c r="D15" s="125"/>
    </row>
    <row r="16" spans="1:4">
      <c r="A16" s="123" t="s">
        <v>758</v>
      </c>
      <c r="B16" s="123" t="s">
        <v>654</v>
      </c>
      <c r="C16" s="124">
        <v>93</v>
      </c>
      <c r="D16" s="125"/>
    </row>
    <row r="17" spans="1:4">
      <c r="A17" s="123" t="s">
        <v>759</v>
      </c>
      <c r="B17" s="123" t="s">
        <v>649</v>
      </c>
      <c r="C17" s="124">
        <v>70</v>
      </c>
      <c r="D17" s="125"/>
    </row>
    <row r="18" spans="1:4">
      <c r="A18" s="123" t="s">
        <v>760</v>
      </c>
      <c r="B18" s="123" t="s">
        <v>662</v>
      </c>
      <c r="C18" s="124">
        <v>84</v>
      </c>
      <c r="D18" s="125"/>
    </row>
    <row r="19" spans="1:4">
      <c r="A19" s="123" t="s">
        <v>761</v>
      </c>
      <c r="B19" s="123" t="s">
        <v>650</v>
      </c>
      <c r="C19" s="124">
        <v>942</v>
      </c>
      <c r="D19" s="125"/>
    </row>
    <row r="20" spans="1:4">
      <c r="A20" s="123" t="s">
        <v>762</v>
      </c>
      <c r="B20" s="123" t="s">
        <v>664</v>
      </c>
      <c r="C20" s="124">
        <v>141607</v>
      </c>
      <c r="D20" s="125"/>
    </row>
    <row r="21" spans="1:4">
      <c r="A21" s="126">
        <v>503</v>
      </c>
      <c r="B21" s="126" t="s">
        <v>763</v>
      </c>
      <c r="C21" s="124">
        <f>SUM(C22:C23)</f>
        <v>256180</v>
      </c>
      <c r="D21" s="125"/>
    </row>
    <row r="22" spans="1:4">
      <c r="A22" s="126">
        <v>50306</v>
      </c>
      <c r="B22" s="126" t="s">
        <v>764</v>
      </c>
      <c r="C22" s="124">
        <v>321</v>
      </c>
      <c r="D22" s="125"/>
    </row>
    <row r="23" spans="1:4">
      <c r="A23" s="126">
        <v>50399</v>
      </c>
      <c r="B23" s="126" t="s">
        <v>674</v>
      </c>
      <c r="C23" s="124">
        <v>255859</v>
      </c>
      <c r="D23" s="125"/>
    </row>
    <row r="24" spans="1:4">
      <c r="A24" s="126">
        <v>504</v>
      </c>
      <c r="B24" s="126" t="s">
        <v>765</v>
      </c>
      <c r="C24" s="124">
        <f>SUM(C25:C27)</f>
        <v>17045</v>
      </c>
      <c r="D24" s="125"/>
    </row>
    <row r="25" spans="1:4">
      <c r="A25" s="126">
        <v>50402</v>
      </c>
      <c r="B25" s="126" t="s">
        <v>766</v>
      </c>
      <c r="C25" s="124">
        <v>10000</v>
      </c>
      <c r="D25" s="125"/>
    </row>
    <row r="26" spans="1:4">
      <c r="A26" s="126">
        <v>50404</v>
      </c>
      <c r="B26" s="126" t="s">
        <v>764</v>
      </c>
      <c r="C26" s="124">
        <v>45</v>
      </c>
      <c r="D26" s="125"/>
    </row>
    <row r="27" spans="1:4">
      <c r="A27" s="126">
        <v>50499</v>
      </c>
      <c r="B27" s="126" t="s">
        <v>674</v>
      </c>
      <c r="C27" s="124">
        <v>7000</v>
      </c>
      <c r="D27" s="125"/>
    </row>
    <row r="28" spans="1:4">
      <c r="A28" s="127">
        <v>505</v>
      </c>
      <c r="B28" s="126" t="s">
        <v>767</v>
      </c>
      <c r="C28" s="124">
        <f>C29+C30</f>
        <v>158387</v>
      </c>
      <c r="D28" s="125"/>
    </row>
    <row r="29" spans="1:4">
      <c r="A29" s="126">
        <v>50501</v>
      </c>
      <c r="B29" s="126" t="s">
        <v>768</v>
      </c>
      <c r="C29" s="124">
        <v>113650</v>
      </c>
      <c r="D29" s="125"/>
    </row>
    <row r="30" spans="1:4">
      <c r="A30" s="126">
        <v>50502</v>
      </c>
      <c r="B30" s="126" t="s">
        <v>769</v>
      </c>
      <c r="C30" s="124">
        <v>44737</v>
      </c>
      <c r="D30" s="125"/>
    </row>
    <row r="31" spans="1:4">
      <c r="A31" s="126">
        <v>506</v>
      </c>
      <c r="B31" s="126" t="s">
        <v>770</v>
      </c>
      <c r="C31" s="124">
        <f>C32+C33</f>
        <v>1341</v>
      </c>
      <c r="D31" s="125"/>
    </row>
    <row r="32" spans="1:4">
      <c r="A32" s="126">
        <v>50601</v>
      </c>
      <c r="B32" s="126" t="s">
        <v>771</v>
      </c>
      <c r="C32" s="124">
        <v>1198</v>
      </c>
      <c r="D32" s="125"/>
    </row>
    <row r="33" spans="1:4">
      <c r="A33" s="126">
        <v>50602</v>
      </c>
      <c r="B33" s="126" t="s">
        <v>772</v>
      </c>
      <c r="C33" s="124">
        <v>143</v>
      </c>
      <c r="D33" s="125"/>
    </row>
    <row r="34" spans="1:4">
      <c r="A34" s="126">
        <v>507</v>
      </c>
      <c r="B34" s="126" t="s">
        <v>773</v>
      </c>
      <c r="C34" s="124">
        <f>C35</f>
        <v>15339</v>
      </c>
      <c r="D34" s="125"/>
    </row>
    <row r="35" spans="1:4">
      <c r="A35" s="126">
        <v>50799</v>
      </c>
      <c r="B35" s="126" t="s">
        <v>774</v>
      </c>
      <c r="C35" s="124">
        <v>15339</v>
      </c>
      <c r="D35" s="125"/>
    </row>
    <row r="36" spans="1:4">
      <c r="A36" s="126">
        <v>508</v>
      </c>
      <c r="B36" s="126" t="s">
        <v>775</v>
      </c>
      <c r="C36" s="124">
        <f>C37</f>
        <v>181</v>
      </c>
      <c r="D36" s="125"/>
    </row>
    <row r="37" spans="1:4">
      <c r="A37" s="126">
        <v>50899</v>
      </c>
      <c r="B37" s="126" t="s">
        <v>776</v>
      </c>
      <c r="C37" s="124">
        <v>181</v>
      </c>
      <c r="D37" s="125"/>
    </row>
    <row r="38" spans="1:4">
      <c r="A38" s="126">
        <v>509</v>
      </c>
      <c r="B38" s="126" t="s">
        <v>665</v>
      </c>
      <c r="C38" s="124">
        <f>SUM(C39:C42)</f>
        <v>48906</v>
      </c>
      <c r="D38" s="125"/>
    </row>
    <row r="39" spans="1:4">
      <c r="A39" s="126">
        <v>50901</v>
      </c>
      <c r="B39" s="126" t="s">
        <v>777</v>
      </c>
      <c r="C39" s="124">
        <v>4297</v>
      </c>
      <c r="D39" s="125"/>
    </row>
    <row r="40" spans="1:4">
      <c r="A40" s="126">
        <v>50902</v>
      </c>
      <c r="B40" s="126" t="s">
        <v>778</v>
      </c>
      <c r="C40" s="124">
        <v>2106</v>
      </c>
      <c r="D40" s="125"/>
    </row>
    <row r="41" spans="1:4">
      <c r="A41" s="126">
        <v>50905</v>
      </c>
      <c r="B41" s="126" t="s">
        <v>779</v>
      </c>
      <c r="C41" s="124">
        <v>4196</v>
      </c>
      <c r="D41" s="125"/>
    </row>
    <row r="42" spans="1:4">
      <c r="A42" s="126">
        <v>50999</v>
      </c>
      <c r="B42" s="126" t="s">
        <v>780</v>
      </c>
      <c r="C42" s="124">
        <v>38307</v>
      </c>
      <c r="D42" s="125"/>
    </row>
    <row r="43" spans="1:4">
      <c r="A43" s="126">
        <v>510</v>
      </c>
      <c r="B43" s="126" t="s">
        <v>781</v>
      </c>
      <c r="C43" s="124">
        <f>C44</f>
        <v>25873</v>
      </c>
      <c r="D43" s="125"/>
    </row>
    <row r="44" spans="1:4">
      <c r="A44" s="126">
        <v>51002</v>
      </c>
      <c r="B44" s="126" t="s">
        <v>782</v>
      </c>
      <c r="C44" s="124">
        <v>25873</v>
      </c>
      <c r="D44" s="125"/>
    </row>
    <row r="45" spans="1:4">
      <c r="A45" s="126">
        <v>511</v>
      </c>
      <c r="B45" s="126" t="s">
        <v>783</v>
      </c>
      <c r="C45" s="124">
        <f>C46</f>
        <v>10990</v>
      </c>
      <c r="D45" s="125"/>
    </row>
    <row r="46" spans="1:4">
      <c r="A46" s="126">
        <v>51101</v>
      </c>
      <c r="B46" s="126" t="s">
        <v>784</v>
      </c>
      <c r="C46" s="124">
        <v>10990</v>
      </c>
      <c r="D46" s="125"/>
    </row>
    <row r="47" spans="1:4">
      <c r="A47" s="126">
        <v>514</v>
      </c>
      <c r="B47" s="126" t="s">
        <v>785</v>
      </c>
      <c r="C47" s="124">
        <f>C48</f>
        <v>7020</v>
      </c>
      <c r="D47" s="125"/>
    </row>
    <row r="48" spans="1:4">
      <c r="A48" s="126">
        <v>51401</v>
      </c>
      <c r="B48" s="126" t="s">
        <v>786</v>
      </c>
      <c r="C48" s="124">
        <v>7020</v>
      </c>
      <c r="D48" s="125"/>
    </row>
    <row r="49" spans="1:4">
      <c r="A49" s="126">
        <v>599</v>
      </c>
      <c r="B49" s="126" t="s">
        <v>787</v>
      </c>
      <c r="C49" s="124">
        <f>C50</f>
        <v>6107</v>
      </c>
      <c r="D49" s="125"/>
    </row>
    <row r="50" spans="1:4">
      <c r="A50" s="126">
        <v>59999</v>
      </c>
      <c r="B50" s="126" t="s">
        <v>788</v>
      </c>
      <c r="C50" s="124">
        <v>6107</v>
      </c>
      <c r="D50" s="125"/>
    </row>
    <row r="51" spans="1:4">
      <c r="A51" s="37" t="s">
        <v>789</v>
      </c>
      <c r="B51" s="38"/>
      <c r="C51" s="124">
        <f>C5+C10+C21+C24+C28+C31+C34+C36+C38+C43+C45+C47+C49</f>
        <v>817000</v>
      </c>
      <c r="D51" s="125"/>
    </row>
  </sheetData>
  <mergeCells count="3">
    <mergeCell ref="A2:D2"/>
    <mergeCell ref="C3:D3"/>
    <mergeCell ref="A51:B51"/>
  </mergeCells>
  <printOptions horizontalCentered="1"/>
  <pageMargins left="0.15748031496063" right="0.15748031496063" top="0.984251968503937" bottom="0.984251968503937" header="0.511811023622047" footer="0.511811023622047"/>
  <pageSetup paperSize="9" firstPageNumber="26" orientation="portrait" useFirstPageNumber="1"/>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26</vt:i4>
      </vt:variant>
    </vt:vector>
  </HeadingPairs>
  <TitlesOfParts>
    <vt:vector size="26" baseType="lpstr">
      <vt:lpstr>目录</vt:lpstr>
      <vt:lpstr>附件1</vt:lpstr>
      <vt:lpstr>附件2</vt:lpstr>
      <vt:lpstr>附件3</vt:lpstr>
      <vt:lpstr>附件4</vt:lpstr>
      <vt:lpstr>附件5 </vt:lpstr>
      <vt:lpstr>附件6</vt:lpstr>
      <vt:lpstr>附件6-1</vt:lpstr>
      <vt:lpstr>附件7</vt:lpstr>
      <vt:lpstr>附件8</vt:lpstr>
      <vt:lpstr>附件9</vt:lpstr>
      <vt:lpstr>附件9-1</vt:lpstr>
      <vt:lpstr>附件10</vt:lpstr>
      <vt:lpstr>附件10-1</vt:lpstr>
      <vt:lpstr>附件11</vt:lpstr>
      <vt:lpstr>附件12 </vt:lpstr>
      <vt:lpstr>附件12-1</vt:lpstr>
      <vt:lpstr>附件13 </vt:lpstr>
      <vt:lpstr>附件13-1 </vt:lpstr>
      <vt:lpstr>附件14</vt:lpstr>
      <vt:lpstr>附件15</vt:lpstr>
      <vt:lpstr>附件16</vt:lpstr>
      <vt:lpstr>附件17</vt:lpstr>
      <vt:lpstr>附件18</vt:lpstr>
      <vt:lpstr>附件19</vt:lpstr>
      <vt:lpstr>附件20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张喜盛</cp:lastModifiedBy>
  <dcterms:created xsi:type="dcterms:W3CDTF">2015-11-10T02:30:00Z</dcterms:created>
  <cp:lastPrinted>2022-11-19T08:19:00Z</cp:lastPrinted>
  <dcterms:modified xsi:type="dcterms:W3CDTF">2025-02-13T00:54:23Z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2052-11.1.0.12650</vt:lpwstr>
  </property>
  <property fmtid="{D5CDD505-2E9C-101B-9397-08002B2CF9AE}" pid="3" name="ICV">
    <vt:lpwstr>AC9213BE8683498CAC5A57B4627576F9</vt:lpwstr>
  </property>
  <property fmtid="{D5CDD505-2E9C-101B-9397-08002B2CF9AE}" pid="4" name="KSOReadingLayout">
    <vt:bool>true</vt:bool>
  </property>
</Properties>
</file>