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090" tabRatio="722"/>
  </bookViews>
  <sheets>
    <sheet name="目录" sheetId="26" r:id="rId1"/>
    <sheet name="附件1" sheetId="21" r:id="rId2"/>
    <sheet name="附件2" sheetId="18" r:id="rId3"/>
    <sheet name="附件3" sheetId="19" r:id="rId4"/>
    <sheet name="附件3-1" sheetId="27" r:id="rId5"/>
    <sheet name="附件3-2" sheetId="28" r:id="rId6"/>
    <sheet name="附件3-3" sheetId="54" r:id="rId7"/>
    <sheet name="附件4 " sheetId="17" r:id="rId8"/>
    <sheet name="附件5" sheetId="16" r:id="rId9"/>
    <sheet name="附件6" sheetId="15" r:id="rId10"/>
    <sheet name="附件7" sheetId="25" r:id="rId11"/>
    <sheet name="附件8" sheetId="14" r:id="rId12"/>
    <sheet name="附件9" sheetId="13" r:id="rId13"/>
    <sheet name="附件10" sheetId="20" r:id="rId14"/>
    <sheet name="附件11" sheetId="12" r:id="rId15"/>
    <sheet name="附件12" sheetId="11" r:id="rId16"/>
    <sheet name="附件13" sheetId="33" r:id="rId17"/>
    <sheet name="附件14" sheetId="34" r:id="rId18"/>
    <sheet name="附件15" sheetId="46" r:id="rId19"/>
    <sheet name="附件16" sheetId="45" r:id="rId20"/>
    <sheet name="附件17" sheetId="36" r:id="rId21"/>
    <sheet name="附件18" sheetId="37" r:id="rId22"/>
    <sheet name="附件18-1" sheetId="48" r:id="rId23"/>
    <sheet name="附件19" sheetId="35" r:id="rId24"/>
    <sheet name="附件20" sheetId="38" r:id="rId25"/>
    <sheet name="附件20-1" sheetId="55" r:id="rId26"/>
    <sheet name="附件21" sheetId="39" r:id="rId27"/>
    <sheet name="附件22" sheetId="40" r:id="rId28"/>
    <sheet name="附件22-1" sheetId="47" r:id="rId29"/>
    <sheet name="附件23" sheetId="53" r:id="rId30"/>
    <sheet name="附件23-1" sheetId="50" r:id="rId31"/>
    <sheet name="附件24" sheetId="41" r:id="rId32"/>
    <sheet name="附件25" sheetId="42" r:id="rId33"/>
    <sheet name="附件26" sheetId="30" r:id="rId34"/>
    <sheet name="附件27" sheetId="31" r:id="rId35"/>
    <sheet name="附件28" sheetId="29" r:id="rId36"/>
    <sheet name="附件29" sheetId="32" r:id="rId37"/>
    <sheet name="附件30" sheetId="43" r:id="rId38"/>
  </sheets>
  <externalReferences>
    <externalReference r:id="rId39"/>
  </externalReferences>
  <definedNames>
    <definedName name="_xlnm._FilterDatabase" localSheetId="18" hidden="1">附件15!$A$4:$C$332</definedName>
    <definedName name="_xlnm._FilterDatabase" localSheetId="19" hidden="1">附件16!$A$4:$XEP$89</definedName>
    <definedName name="_xlnm._FilterDatabase" localSheetId="21" hidden="1">附件18!$A$4:$C$279</definedName>
    <definedName name="_xlnm._FilterDatabase" localSheetId="22" hidden="1">'附件18-1'!$A$4:$C$275</definedName>
    <definedName name="_xlnm.Print_Area" localSheetId="14">附件11!$A$1:$H$17</definedName>
    <definedName name="_xlnm.Print_Area" localSheetId="15">附件12!$A$1:$F$17</definedName>
    <definedName name="_xlnm.Print_Area" localSheetId="31">附件24!$A$1:$K$11</definedName>
    <definedName name="_xlnm.Print_Area" localSheetId="32">附件25!$A$1:$K$9</definedName>
    <definedName name="_xlnm.Print_Area" localSheetId="35">附件28!$A$1:$I$12</definedName>
    <definedName name="_xlnm.Print_Area" localSheetId="3">附件3!$A$1:$D$38</definedName>
    <definedName name="_xlnm.Print_Area" localSheetId="37">附件30!$A$1:$G$7</definedName>
    <definedName name="_xlnm.Print_Area" localSheetId="4">'附件3-1'!$A$1:$B$29</definedName>
    <definedName name="_xlnm.Print_Area" localSheetId="7">'附件4 '!$A$1:$D$19</definedName>
    <definedName name="_xlnm.Print_Area" localSheetId="8">附件5!$A$1:$K$17</definedName>
    <definedName name="_xlnm.Print_Area" localSheetId="9">附件6!$A$1:$F$17</definedName>
    <definedName name="_xlnm.Print_Area" localSheetId="10">附件7!$A$1:$B$23</definedName>
    <definedName name="_xlnm.Print_Area" localSheetId="11">附件8!$A$1:$C$20</definedName>
    <definedName name="_xlnm.Print_Titles" localSheetId="19">附件16!$2:$4</definedName>
  </definedNames>
  <calcPr calcId="124519"/>
</workbook>
</file>

<file path=xl/calcChain.xml><?xml version="1.0" encoding="utf-8"?>
<calcChain xmlns="http://schemas.openxmlformats.org/spreadsheetml/2006/main">
  <c r="C6" i="53"/>
  <c r="C275" i="48"/>
  <c r="C268"/>
  <c r="C255"/>
  <c r="C254" s="1"/>
  <c r="C237"/>
  <c r="C236" s="1"/>
  <c r="C219"/>
  <c r="C218" s="1"/>
  <c r="C206"/>
  <c r="C197"/>
  <c r="C193"/>
  <c r="C189"/>
  <c r="C188"/>
  <c r="C184"/>
  <c r="C183" s="1"/>
  <c r="C179"/>
  <c r="C175"/>
  <c r="C172"/>
  <c r="C163"/>
  <c r="C156"/>
  <c r="C147"/>
  <c r="C142"/>
  <c r="C137"/>
  <c r="C132"/>
  <c r="C126"/>
  <c r="C123"/>
  <c r="C118"/>
  <c r="C113"/>
  <c r="C108"/>
  <c r="C107" s="1"/>
  <c r="C98"/>
  <c r="C95"/>
  <c r="C89"/>
  <c r="C85"/>
  <c r="C81"/>
  <c r="C77"/>
  <c r="C71"/>
  <c r="C47"/>
  <c r="C42"/>
  <c r="C38"/>
  <c r="C34"/>
  <c r="C26"/>
  <c r="C20"/>
  <c r="C6"/>
  <c r="C5" s="1"/>
  <c r="K9" i="42"/>
  <c r="J9"/>
  <c r="I9"/>
  <c r="E9"/>
  <c r="K7"/>
  <c r="J7"/>
  <c r="I7"/>
  <c r="H7"/>
  <c r="E7"/>
  <c r="K6"/>
  <c r="J6"/>
  <c r="I6"/>
  <c r="H6"/>
  <c r="G6"/>
  <c r="E6"/>
  <c r="D6"/>
  <c r="K11" i="41"/>
  <c r="J11"/>
  <c r="I11"/>
  <c r="H11"/>
  <c r="E11"/>
  <c r="K10"/>
  <c r="J10"/>
  <c r="I10"/>
  <c r="E10"/>
  <c r="K9"/>
  <c r="J9"/>
  <c r="I9"/>
  <c r="H9"/>
  <c r="E9"/>
  <c r="K8"/>
  <c r="J8"/>
  <c r="I8"/>
  <c r="H8"/>
  <c r="E8"/>
  <c r="K7"/>
  <c r="J7"/>
  <c r="I7"/>
  <c r="H7"/>
  <c r="E7"/>
  <c r="K6"/>
  <c r="J6"/>
  <c r="I6"/>
  <c r="H6"/>
  <c r="G6"/>
  <c r="E6"/>
  <c r="D6"/>
  <c r="C34" i="40"/>
  <c r="C30"/>
  <c r="C28"/>
  <c r="C19"/>
  <c r="C9"/>
  <c r="C8"/>
  <c r="C6"/>
  <c r="C5"/>
  <c r="C55" i="39"/>
  <c r="C50"/>
  <c r="C44"/>
  <c r="C39"/>
  <c r="C7"/>
  <c r="C6"/>
  <c r="C5"/>
  <c r="C10" i="38"/>
  <c r="C268" i="37"/>
  <c r="C255"/>
  <c r="C254"/>
  <c r="C237"/>
  <c r="C236"/>
  <c r="C219"/>
  <c r="C218"/>
  <c r="C206"/>
  <c r="C197"/>
  <c r="C193"/>
  <c r="C192"/>
  <c r="C189"/>
  <c r="C188"/>
  <c r="C184"/>
  <c r="C183"/>
  <c r="C179"/>
  <c r="C175"/>
  <c r="C172"/>
  <c r="C163"/>
  <c r="C156"/>
  <c r="C147"/>
  <c r="C142"/>
  <c r="C137"/>
  <c r="C132"/>
  <c r="C131"/>
  <c r="C126"/>
  <c r="C123"/>
  <c r="C118"/>
  <c r="C113"/>
  <c r="C108"/>
  <c r="C107"/>
  <c r="C98"/>
  <c r="C95"/>
  <c r="C89"/>
  <c r="C85"/>
  <c r="C81"/>
  <c r="C77"/>
  <c r="C71"/>
  <c r="C66"/>
  <c r="C53"/>
  <c r="C52"/>
  <c r="C47"/>
  <c r="C42"/>
  <c r="C41"/>
  <c r="C38"/>
  <c r="C34"/>
  <c r="C30"/>
  <c r="C29"/>
  <c r="C26"/>
  <c r="C20"/>
  <c r="C14"/>
  <c r="C13"/>
  <c r="C6"/>
  <c r="C5"/>
  <c r="C1348" i="34"/>
  <c r="C1343"/>
  <c r="C1340"/>
  <c r="C1338"/>
  <c r="C1337"/>
  <c r="C1330"/>
  <c r="C1326"/>
  <c r="C1313"/>
  <c r="C1305"/>
  <c r="C1299"/>
  <c r="C1293"/>
  <c r="C1281"/>
  <c r="C1280"/>
  <c r="C1267"/>
  <c r="C1261"/>
  <c r="C1256"/>
  <c r="C1242"/>
  <c r="C1227"/>
  <c r="C1226"/>
  <c r="C1222"/>
  <c r="C1218"/>
  <c r="C1207"/>
  <c r="C1206"/>
  <c r="C1204"/>
  <c r="C1189"/>
  <c r="C1162"/>
  <c r="C1161"/>
  <c r="C1151"/>
  <c r="C1148"/>
  <c r="C1145"/>
  <c r="C1139"/>
  <c r="C1129"/>
  <c r="C1122"/>
  <c r="C1121"/>
  <c r="C1118"/>
  <c r="C1112"/>
  <c r="C1102"/>
  <c r="C1101"/>
  <c r="C1095"/>
  <c r="C1087"/>
  <c r="C1080"/>
  <c r="C1066"/>
  <c r="C1061"/>
  <c r="C1045"/>
  <c r="C1035"/>
  <c r="C1034"/>
  <c r="C1031"/>
  <c r="C1026"/>
  <c r="C1019"/>
  <c r="C1014"/>
  <c r="C1004"/>
  <c r="C994"/>
  <c r="C971"/>
  <c r="C970"/>
  <c r="C967"/>
  <c r="C964"/>
  <c r="C957"/>
  <c r="C950"/>
  <c r="C939"/>
  <c r="C911"/>
  <c r="C886"/>
  <c r="C860"/>
  <c r="C859"/>
  <c r="C857"/>
  <c r="C855"/>
  <c r="C853"/>
  <c r="C850"/>
  <c r="C848"/>
  <c r="C837"/>
  <c r="C836"/>
  <c r="C834"/>
  <c r="C819"/>
  <c r="C817"/>
  <c r="C815"/>
  <c r="C809"/>
  <c r="C807"/>
  <c r="C805"/>
  <c r="C802"/>
  <c r="C799"/>
  <c r="C793"/>
  <c r="C786"/>
  <c r="C781"/>
  <c r="C773"/>
  <c r="C769"/>
  <c r="C759"/>
  <c r="C758"/>
  <c r="C756"/>
  <c r="C754"/>
  <c r="C745"/>
  <c r="C742"/>
  <c r="C738"/>
  <c r="C734"/>
  <c r="C729"/>
  <c r="C725"/>
  <c r="C722"/>
  <c r="C710"/>
  <c r="C706"/>
  <c r="C692"/>
  <c r="C687"/>
  <c r="C686"/>
  <c r="C684"/>
  <c r="C681"/>
  <c r="C673"/>
  <c r="C668"/>
  <c r="C664"/>
  <c r="C661"/>
  <c r="C658"/>
  <c r="C655"/>
  <c r="C652"/>
  <c r="C649"/>
  <c r="C644"/>
  <c r="C635"/>
  <c r="C627"/>
  <c r="C620"/>
  <c r="C612"/>
  <c r="C602"/>
  <c r="C598"/>
  <c r="C590"/>
  <c r="C588"/>
  <c r="C580"/>
  <c r="C566"/>
  <c r="C565"/>
  <c r="C561"/>
  <c r="C553"/>
  <c r="C544"/>
  <c r="C533"/>
  <c r="C525"/>
  <c r="C509"/>
  <c r="C508"/>
  <c r="C503"/>
  <c r="C499"/>
  <c r="C495"/>
  <c r="C488"/>
  <c r="C483"/>
  <c r="C478"/>
  <c r="C474"/>
  <c r="C468"/>
  <c r="C460"/>
  <c r="C455"/>
  <c r="C454"/>
  <c r="C452"/>
  <c r="C445"/>
  <c r="C439"/>
  <c r="C435"/>
  <c r="C431"/>
  <c r="C427"/>
  <c r="C421"/>
  <c r="C415"/>
  <c r="C406"/>
  <c r="C401"/>
  <c r="C400"/>
  <c r="C398"/>
  <c r="C392"/>
  <c r="C384"/>
  <c r="C374"/>
  <c r="C364"/>
  <c r="C348"/>
  <c r="C339"/>
  <c r="C331"/>
  <c r="C324"/>
  <c r="C313"/>
  <c r="C310"/>
  <c r="C309"/>
  <c r="C307"/>
  <c r="C297"/>
  <c r="C295"/>
  <c r="C293"/>
  <c r="C291"/>
  <c r="C290"/>
  <c r="C288"/>
  <c r="C282"/>
  <c r="C277"/>
  <c r="C275"/>
  <c r="C270"/>
  <c r="C264"/>
  <c r="C261"/>
  <c r="C258"/>
  <c r="C251"/>
  <c r="C250"/>
  <c r="C247"/>
  <c r="C232"/>
  <c r="C225"/>
  <c r="C219"/>
  <c r="C213"/>
  <c r="C205"/>
  <c r="C198"/>
  <c r="C191"/>
  <c r="C184"/>
  <c r="C177"/>
  <c r="C170"/>
  <c r="C164"/>
  <c r="C156"/>
  <c r="C149"/>
  <c r="C136"/>
  <c r="C125"/>
  <c r="C116"/>
  <c r="C106"/>
  <c r="C93"/>
  <c r="C84"/>
  <c r="C72"/>
  <c r="C61"/>
  <c r="C50"/>
  <c r="C39"/>
  <c r="C28"/>
  <c r="C19"/>
  <c r="C7"/>
  <c r="C6"/>
  <c r="C5"/>
  <c r="C688" i="33"/>
  <c r="C682"/>
  <c r="C679"/>
  <c r="C674"/>
  <c r="C665"/>
  <c r="C659"/>
  <c r="C655"/>
  <c r="C648"/>
  <c r="C643"/>
  <c r="C634"/>
  <c r="C631"/>
  <c r="C630"/>
  <c r="C624"/>
  <c r="C621"/>
  <c r="C619"/>
  <c r="C616"/>
  <c r="C612"/>
  <c r="C611"/>
  <c r="C604"/>
  <c r="C582"/>
  <c r="C581"/>
  <c r="C579"/>
  <c r="C576"/>
  <c r="C573"/>
  <c r="C571"/>
  <c r="C569"/>
  <c r="C567"/>
  <c r="C564"/>
  <c r="C559"/>
  <c r="C554"/>
  <c r="C550"/>
  <c r="C546"/>
  <c r="C542"/>
  <c r="C533"/>
  <c r="C529"/>
  <c r="C526"/>
  <c r="C519"/>
  <c r="C514"/>
  <c r="C507"/>
  <c r="C504"/>
  <c r="C500"/>
  <c r="C494"/>
  <c r="C488"/>
  <c r="C482"/>
  <c r="C479"/>
  <c r="C477"/>
  <c r="C473"/>
  <c r="C468"/>
  <c r="C465"/>
  <c r="C460"/>
  <c r="C457"/>
  <c r="C455"/>
  <c r="C453"/>
  <c r="C451"/>
  <c r="C449"/>
  <c r="C446"/>
  <c r="C435"/>
  <c r="C433"/>
  <c r="C430"/>
  <c r="C427"/>
  <c r="C424"/>
  <c r="C422"/>
  <c r="C420"/>
  <c r="C417"/>
  <c r="C415"/>
  <c r="C410"/>
  <c r="C407"/>
  <c r="C403"/>
  <c r="C386"/>
  <c r="C385"/>
  <c r="C382"/>
  <c r="C371"/>
  <c r="C361"/>
  <c r="C360"/>
  <c r="C359"/>
  <c r="C356"/>
  <c r="C353"/>
  <c r="C350"/>
  <c r="C347"/>
  <c r="C343"/>
  <c r="C337"/>
  <c r="C333"/>
  <c r="C332"/>
  <c r="C329"/>
  <c r="C326"/>
  <c r="C323"/>
  <c r="C314"/>
  <c r="C305"/>
  <c r="C300"/>
  <c r="C299"/>
  <c r="C290"/>
  <c r="C277"/>
  <c r="C276"/>
  <c r="C271"/>
  <c r="C264"/>
  <c r="C263"/>
  <c r="C257"/>
  <c r="C252"/>
  <c r="C238"/>
  <c r="C229"/>
  <c r="C225"/>
  <c r="C221"/>
  <c r="C198"/>
  <c r="C194"/>
  <c r="C189"/>
  <c r="C184"/>
  <c r="C179"/>
  <c r="C174"/>
  <c r="C169"/>
  <c r="C164"/>
  <c r="C159"/>
  <c r="C154"/>
  <c r="C149"/>
  <c r="C144"/>
  <c r="C139"/>
  <c r="C121"/>
  <c r="C111"/>
  <c r="C105"/>
  <c r="C101"/>
  <c r="C92"/>
  <c r="C75"/>
  <c r="C68"/>
  <c r="C56"/>
  <c r="C55"/>
  <c r="C52"/>
  <c r="C40"/>
  <c r="C37"/>
  <c r="C33"/>
  <c r="C8"/>
  <c r="C7"/>
  <c r="C6"/>
  <c r="C5"/>
  <c r="H17" i="12"/>
  <c r="G17"/>
  <c r="H16"/>
  <c r="G16"/>
  <c r="G15"/>
  <c r="H14"/>
  <c r="H13"/>
  <c r="G13"/>
  <c r="H12"/>
  <c r="G12"/>
  <c r="H11"/>
  <c r="G11"/>
  <c r="H10"/>
  <c r="G10"/>
  <c r="H9"/>
  <c r="G9"/>
  <c r="H8"/>
  <c r="G8"/>
  <c r="H7"/>
  <c r="G7"/>
  <c r="H6"/>
  <c r="G6"/>
  <c r="F20" i="20"/>
  <c r="E20"/>
  <c r="C20"/>
  <c r="B20"/>
  <c r="B9"/>
  <c r="F6"/>
  <c r="E6"/>
  <c r="D22" i="13"/>
  <c r="C22"/>
  <c r="D19"/>
  <c r="D18"/>
  <c r="D16"/>
  <c r="D15"/>
  <c r="D10"/>
  <c r="D9"/>
  <c r="D7"/>
  <c r="D5"/>
  <c r="B21" i="25"/>
  <c r="B18"/>
  <c r="B15"/>
  <c r="B12"/>
  <c r="B5"/>
  <c r="J17" i="16"/>
  <c r="I17"/>
  <c r="J16"/>
  <c r="I16"/>
  <c r="G16"/>
  <c r="D16"/>
  <c r="K15"/>
  <c r="J15"/>
  <c r="I15"/>
  <c r="E15"/>
  <c r="K13"/>
  <c r="J13"/>
  <c r="I13"/>
  <c r="H13"/>
  <c r="E13"/>
  <c r="K12"/>
  <c r="J12"/>
  <c r="I12"/>
  <c r="H12"/>
  <c r="G12"/>
  <c r="E12"/>
  <c r="D12"/>
  <c r="K11"/>
  <c r="J11"/>
  <c r="I11"/>
  <c r="H11"/>
  <c r="E11"/>
  <c r="K10"/>
  <c r="J10"/>
  <c r="I10"/>
  <c r="E10"/>
  <c r="K9"/>
  <c r="J9"/>
  <c r="I9"/>
  <c r="H9"/>
  <c r="E9"/>
  <c r="K8"/>
  <c r="J8"/>
  <c r="I8"/>
  <c r="H8"/>
  <c r="E8"/>
  <c r="K7"/>
  <c r="J7"/>
  <c r="I7"/>
  <c r="H7"/>
  <c r="E7"/>
  <c r="K6"/>
  <c r="J6"/>
  <c r="I6"/>
  <c r="H6"/>
  <c r="G6"/>
  <c r="E6"/>
  <c r="D6"/>
  <c r="B5" i="17"/>
  <c r="C23" i="28"/>
  <c r="J28" i="18"/>
  <c r="I28"/>
  <c r="H28"/>
  <c r="G28"/>
  <c r="F28"/>
  <c r="E28"/>
  <c r="D28"/>
  <c r="C28"/>
  <c r="J27"/>
  <c r="I27"/>
  <c r="J25"/>
  <c r="I25"/>
  <c r="J23"/>
  <c r="I23"/>
  <c r="J20"/>
  <c r="I20"/>
  <c r="I19"/>
  <c r="J18"/>
  <c r="I18"/>
  <c r="J17"/>
  <c r="I17"/>
  <c r="I16"/>
  <c r="J15"/>
  <c r="I15"/>
  <c r="J14"/>
  <c r="I14"/>
  <c r="J13"/>
  <c r="I13"/>
  <c r="J12"/>
  <c r="I12"/>
  <c r="J11"/>
  <c r="I11"/>
  <c r="J10"/>
  <c r="I10"/>
  <c r="I9"/>
  <c r="J8"/>
  <c r="I8"/>
  <c r="F21" i="21"/>
  <c r="E21"/>
  <c r="F20"/>
  <c r="F19"/>
  <c r="E19"/>
  <c r="F18"/>
  <c r="E18"/>
  <c r="F17"/>
  <c r="E17"/>
  <c r="F16"/>
  <c r="E16"/>
  <c r="F15"/>
  <c r="E15"/>
  <c r="F14"/>
  <c r="F13"/>
  <c r="E13"/>
  <c r="F12"/>
  <c r="E12"/>
  <c r="F11"/>
  <c r="E11"/>
  <c r="F10"/>
  <c r="E10"/>
  <c r="F9"/>
  <c r="E9"/>
  <c r="F8"/>
  <c r="E8"/>
  <c r="F7"/>
  <c r="E7"/>
  <c r="F6"/>
  <c r="E6"/>
  <c r="C41" i="48" l="1"/>
  <c r="C131"/>
  <c r="C192"/>
</calcChain>
</file>

<file path=xl/sharedStrings.xml><?xml version="1.0" encoding="utf-8"?>
<sst xmlns="http://schemas.openxmlformats.org/spreadsheetml/2006/main" count="3972" uniqueCount="2557">
  <si>
    <t>目     录</t>
  </si>
  <si>
    <t>附件1</t>
  </si>
  <si>
    <t>附件2</t>
  </si>
  <si>
    <t>2020年天心区一般公共预算支出决算表</t>
  </si>
  <si>
    <t>附件3</t>
  </si>
  <si>
    <t>2020年天心区一般公共预算收支决算总表</t>
  </si>
  <si>
    <t>附件3-1</t>
  </si>
  <si>
    <t>2020年天心区一般公共预算税收返还和转移支付表</t>
  </si>
  <si>
    <t>附件3-2</t>
  </si>
  <si>
    <t>附件4</t>
  </si>
  <si>
    <t>2020年天心区政府性基金收支决算总表</t>
  </si>
  <si>
    <t>附件5</t>
  </si>
  <si>
    <t>2020年天心区社保基金收支决算总表</t>
  </si>
  <si>
    <t>附件6</t>
  </si>
  <si>
    <t>2020年天心区国有资本经营收支决算总表</t>
  </si>
  <si>
    <t>附件7</t>
  </si>
  <si>
    <t>2020年天心区地方政府债务决算情况表</t>
  </si>
  <si>
    <t>附件8</t>
  </si>
  <si>
    <t>附件9</t>
  </si>
  <si>
    <t>2021年上半年本级一般公共预算支出执行情况表</t>
  </si>
  <si>
    <t>附件10</t>
  </si>
  <si>
    <t>2021年上半年政府性基金收支执行情况表</t>
  </si>
  <si>
    <t>附件11</t>
  </si>
  <si>
    <t>2021年上半年社保基金收支执行情况表</t>
  </si>
  <si>
    <t>附件12</t>
  </si>
  <si>
    <t>2021年上半年国有资本经营预算收支执行情况表</t>
  </si>
  <si>
    <t>附件13</t>
  </si>
  <si>
    <t>2020年天心区一般公共预算收入决算表</t>
  </si>
  <si>
    <t>附件14</t>
  </si>
  <si>
    <t>2020年天心区一般公共预算支出决算功能分类表</t>
  </si>
  <si>
    <t>附件15</t>
  </si>
  <si>
    <t>2020年天心区一般公共预算本级支出决算功能分类表</t>
  </si>
  <si>
    <t>附件16</t>
  </si>
  <si>
    <t>2020年天心区一般公共预算本级基本支出决算表</t>
  </si>
  <si>
    <t>附件17</t>
  </si>
  <si>
    <t>2020年天心区政府性基金转移支付表</t>
  </si>
  <si>
    <t>附件18</t>
  </si>
  <si>
    <t>2020年天心区政府性基金收入决算表</t>
  </si>
  <si>
    <t>附件19</t>
  </si>
  <si>
    <t>2020年天心区政府性基金支出决算表</t>
  </si>
  <si>
    <t>2020年天心区国有资本经营收入决算表</t>
  </si>
  <si>
    <t>2020年天心区国有资本经营支出决算表</t>
  </si>
  <si>
    <t>2020年天心区社会保险基金收入决算表</t>
  </si>
  <si>
    <t>2020年天心区社会保险基金支出决算表</t>
  </si>
  <si>
    <t>附件24</t>
  </si>
  <si>
    <t>2020年天心区政府一般债务限额及余额情况表</t>
  </si>
  <si>
    <t>附件25</t>
  </si>
  <si>
    <t>2020年天心区政府专项债务限额和余额情况表</t>
  </si>
  <si>
    <t>附件26</t>
  </si>
  <si>
    <t>2020年天心区地方政府债券使用情况表</t>
  </si>
  <si>
    <t>附件27</t>
  </si>
  <si>
    <t>2020年天心区地方政府债务发行及还本付息情况表</t>
  </si>
  <si>
    <t>附件28</t>
  </si>
  <si>
    <t>2020年天心区“三公”经费决算表</t>
  </si>
  <si>
    <t>附件1：</t>
  </si>
  <si>
    <t>单位：万元</t>
  </si>
  <si>
    <t>预算科目</t>
  </si>
  <si>
    <t>2019年决算数</t>
  </si>
  <si>
    <t>2020年</t>
  </si>
  <si>
    <t>调整预算数</t>
  </si>
  <si>
    <t>决算数</t>
  </si>
  <si>
    <t>决算数为调整预算数</t>
  </si>
  <si>
    <t>决算数较上年增长</t>
  </si>
  <si>
    <t>一、税收收入</t>
  </si>
  <si>
    <t xml:space="preserve">    增值税</t>
  </si>
  <si>
    <t xml:space="preserve">    企业所得税</t>
  </si>
  <si>
    <t xml:space="preserve">    个人所得税</t>
  </si>
  <si>
    <t xml:space="preserve">    房产税</t>
  </si>
  <si>
    <t xml:space="preserve">    印花税</t>
  </si>
  <si>
    <t xml:space="preserve">    土地增值税</t>
  </si>
  <si>
    <t xml:space="preserve">    耕地占用税</t>
  </si>
  <si>
    <t xml:space="preserve">    其他税收收入</t>
  </si>
  <si>
    <t>二、非税收入</t>
  </si>
  <si>
    <t xml:space="preserve">    专项收入</t>
  </si>
  <si>
    <t xml:space="preserve">    行政事业性收费收入</t>
  </si>
  <si>
    <t xml:space="preserve">    罚没收入</t>
  </si>
  <si>
    <t xml:space="preserve">    国有资源（资产）有偿使用收入 </t>
  </si>
  <si>
    <t xml:space="preserve">    其他收入</t>
  </si>
  <si>
    <t>合   计</t>
  </si>
  <si>
    <t>附件2：</t>
  </si>
  <si>
    <r>
      <rPr>
        <sz val="22"/>
        <color theme="1"/>
        <rFont val="方正小标宋简体"/>
        <family val="3"/>
        <charset val="134"/>
      </rPr>
      <t>20</t>
    </r>
    <r>
      <rPr>
        <sz val="22"/>
        <color theme="1"/>
        <rFont val="方正小标宋简体"/>
        <family val="3"/>
        <charset val="134"/>
      </rPr>
      <t>20</t>
    </r>
    <r>
      <rPr>
        <sz val="22"/>
        <color theme="1"/>
        <rFont val="方正小标宋简体"/>
        <family val="3"/>
        <charset val="134"/>
      </rPr>
      <t>年天心区一般公共预算支出决算表</t>
    </r>
  </si>
  <si>
    <t>功能科目</t>
  </si>
  <si>
    <t>功能科目名称</t>
  </si>
  <si>
    <r>
      <rPr>
        <b/>
        <sz val="8"/>
        <color theme="1"/>
        <rFont val="宋体"/>
        <family val="3"/>
        <charset val="134"/>
      </rPr>
      <t>2019</t>
    </r>
    <r>
      <rPr>
        <b/>
        <sz val="8"/>
        <color theme="1"/>
        <rFont val="宋体"/>
        <family val="3"/>
        <charset val="134"/>
      </rPr>
      <t>年区本级决算数</t>
    </r>
  </si>
  <si>
    <r>
      <rPr>
        <b/>
        <sz val="8"/>
        <color theme="1"/>
        <rFont val="宋体"/>
        <family val="3"/>
        <charset val="134"/>
      </rPr>
      <t>20</t>
    </r>
    <r>
      <rPr>
        <b/>
        <sz val="8"/>
        <color theme="1"/>
        <rFont val="宋体"/>
        <family val="3"/>
        <charset val="134"/>
      </rPr>
      <t>20</t>
    </r>
    <r>
      <rPr>
        <b/>
        <sz val="8"/>
        <color theme="1"/>
        <rFont val="宋体"/>
        <family val="3"/>
        <charset val="134"/>
      </rPr>
      <t>年</t>
    </r>
  </si>
  <si>
    <t>其中：</t>
  </si>
  <si>
    <t>区本级决算数为调整预算数</t>
  </si>
  <si>
    <t>区本级决算数较上年增长</t>
  </si>
  <si>
    <t>上级专项</t>
  </si>
  <si>
    <t>上年结转</t>
  </si>
  <si>
    <t>区本级决算数</t>
  </si>
  <si>
    <t>一般公共服务支出</t>
  </si>
  <si>
    <t>国防支出</t>
  </si>
  <si>
    <t>同口径持平</t>
  </si>
  <si>
    <t>公共安全支出</t>
  </si>
  <si>
    <t>教育支出</t>
  </si>
  <si>
    <t>科学技术支出</t>
  </si>
  <si>
    <t>文化旅游体育与传媒支出</t>
  </si>
  <si>
    <t>社会保障和就业支出</t>
  </si>
  <si>
    <t>卫生健康支出</t>
  </si>
  <si>
    <t>节能环保支出</t>
  </si>
  <si>
    <t>同口径增长7.1%</t>
  </si>
  <si>
    <t>城乡社区支出</t>
  </si>
  <si>
    <t>农林水支出</t>
  </si>
  <si>
    <t>交通运输支出</t>
  </si>
  <si>
    <t>同口径增长2.0%</t>
  </si>
  <si>
    <t>资源勘探工业信息等支出</t>
  </si>
  <si>
    <t>商业服务业等支出</t>
  </si>
  <si>
    <t>金融支出</t>
  </si>
  <si>
    <t>住房保障支出</t>
  </si>
  <si>
    <t>粮油物资储备支出</t>
  </si>
  <si>
    <t>灾害防治及应急管理支出</t>
  </si>
  <si>
    <t>其他支出</t>
  </si>
  <si>
    <t>债务付息支出</t>
  </si>
  <si>
    <t xml:space="preserve">合        计 </t>
  </si>
  <si>
    <t xml:space="preserve">说明：1.教育支出增长10.0%，主要是提高教师待遇水平、学校建设等教育投入增加。2.卫生健康支出增长14.5%，主要是疫情防控经费等支出增加。3.节能环保支出同口径增长7.1％，主要剔除绿心地区工业企业退出一次性支出影响。4.城乡社区支出增长25.7%，主要是市政道路、有机更新、老旧小区改造等重大民生基础设施建设投入增加。5.农林水支出增长14.7%，主要是乡村振兴、脱贫攻坚等支出增加。6.资源勘探工业信息等支出增长262.8%，主要是落实支持区域经济发展相关政策。7.债务付息支出增长14.0%，主要是政府债券余额增加，付息支出相应增长。        
</t>
  </si>
  <si>
    <t>附件3：</t>
  </si>
  <si>
    <t>决 算 数</t>
  </si>
  <si>
    <t>一般公共预算收入</t>
  </si>
  <si>
    <t>一般公共预算支出</t>
  </si>
  <si>
    <t>上级补助收入</t>
  </si>
  <si>
    <t>上解上级支出</t>
  </si>
  <si>
    <t xml:space="preserve">  返还性收入</t>
  </si>
  <si>
    <t xml:space="preserve">  体制上解支出</t>
  </si>
  <si>
    <t xml:space="preserve">    所得税基数返还收入</t>
  </si>
  <si>
    <t xml:space="preserve">  专项上解支出</t>
  </si>
  <si>
    <t xml:space="preserve">    增值税税收返还收入</t>
  </si>
  <si>
    <t xml:space="preserve">    增值税“五五分享”税收返还收入</t>
  </si>
  <si>
    <t xml:space="preserve">    其他税收返还收入</t>
  </si>
  <si>
    <t xml:space="preserve">  一般性转移支付收入</t>
  </si>
  <si>
    <t xml:space="preserve">    均衡性转移支付收入</t>
  </si>
  <si>
    <t xml:space="preserve">    县级基本财力保障机制奖补资金收入</t>
  </si>
  <si>
    <t xml:space="preserve">    结算补助收入</t>
  </si>
  <si>
    <t xml:space="preserve">    企业事业单位划转补助收入</t>
  </si>
  <si>
    <t xml:space="preserve">    产粮（油）大县奖励资金收入</t>
  </si>
  <si>
    <t xml:space="preserve">    固定数额补助收入</t>
  </si>
  <si>
    <t xml:space="preserve">    贫困地区转移支付收入</t>
  </si>
  <si>
    <t xml:space="preserve">    公共安全共同财政事权转移支付收入  </t>
  </si>
  <si>
    <t xml:space="preserve">    教育共同财政事权转移支付收入  </t>
  </si>
  <si>
    <t xml:space="preserve">    文化旅游体育与传媒共同财政事权转移支付收入  </t>
  </si>
  <si>
    <t xml:space="preserve">    社会保障和就业共同财政事权转移支付收入  </t>
  </si>
  <si>
    <t xml:space="preserve">    医疗卫生共同财政事权转移支付收入  </t>
  </si>
  <si>
    <t xml:space="preserve">    节能环保共同财政事权转移支付收入  </t>
  </si>
  <si>
    <t xml:space="preserve">    农林水共同财政事权转移支付收入  </t>
  </si>
  <si>
    <t xml:space="preserve">    住房保障共同财政事权转移支付收入  </t>
  </si>
  <si>
    <t xml:space="preserve">    灾害防治及应急管理共同财政事权转移支付收入  </t>
  </si>
  <si>
    <t xml:space="preserve">    其他一般性转移支付收入</t>
  </si>
  <si>
    <t xml:space="preserve">  专项转移支付收入</t>
  </si>
  <si>
    <t>债务还本支出</t>
  </si>
  <si>
    <t>债务转贷收入</t>
  </si>
  <si>
    <t xml:space="preserve">  地方政府一般债券还本支出</t>
  </si>
  <si>
    <t>上年结余</t>
  </si>
  <si>
    <t>安排预算稳定调节基金</t>
  </si>
  <si>
    <t xml:space="preserve">调入资金   </t>
  </si>
  <si>
    <t xml:space="preserve">  从政府性基金调入</t>
  </si>
  <si>
    <t xml:space="preserve">  从国有资本经营调入</t>
  </si>
  <si>
    <t>年终结余</t>
  </si>
  <si>
    <t xml:space="preserve">  从其他资金调入</t>
  </si>
  <si>
    <t>减:结转下年的支出</t>
  </si>
  <si>
    <t>动用预算稳定调节基金</t>
  </si>
  <si>
    <t>净结余</t>
  </si>
  <si>
    <t>收  入  总  计</t>
  </si>
  <si>
    <t>支  出  总  计</t>
  </si>
  <si>
    <t>备注：天心区对街道均按部门预算单位进行管理，天心区无对下级税收返还和转移支付。</t>
  </si>
  <si>
    <t>附件3-1：</t>
  </si>
  <si>
    <t xml:space="preserve">  一、返还性收入</t>
  </si>
  <si>
    <t xml:space="preserve">    1、所得税基数返还收入</t>
  </si>
  <si>
    <t xml:space="preserve">    2、增值税税收返还收入</t>
  </si>
  <si>
    <t xml:space="preserve">    3、增值税“五五分享”税收返还收入</t>
  </si>
  <si>
    <t xml:space="preserve">    4、其他税收返还收入</t>
  </si>
  <si>
    <t xml:space="preserve">  二、一般性转移支付收入</t>
  </si>
  <si>
    <t xml:space="preserve">    1、均衡性转移支付收入</t>
  </si>
  <si>
    <t xml:space="preserve">    2、县级基本财力保障机制奖补资金收入</t>
  </si>
  <si>
    <t xml:space="preserve">    3、结算补助收入</t>
  </si>
  <si>
    <t xml:space="preserve">    4、企业事业单位划转补助收入</t>
  </si>
  <si>
    <t xml:space="preserve">    5、产粮（油）大县奖励资金收入</t>
  </si>
  <si>
    <t xml:space="preserve">    6、固定数额补助收入</t>
  </si>
  <si>
    <t xml:space="preserve">    7、贫困地区转移支付收入</t>
  </si>
  <si>
    <t xml:space="preserve">    8、公共安全共同财政事权转移支付收入  </t>
  </si>
  <si>
    <t xml:space="preserve">    9、教育共同财政事权转移支付收入  </t>
  </si>
  <si>
    <t xml:space="preserve">    10、文化旅游体育与传媒共同财政事权转移支付收入  </t>
  </si>
  <si>
    <t xml:space="preserve">    11、社会保障和就业共同财政事权转移支付收入  </t>
  </si>
  <si>
    <t xml:space="preserve">    12、医疗卫生共同财政事权转移支付收入  </t>
  </si>
  <si>
    <t xml:space="preserve">    13、节能环保共同财政事权转移支付收入  </t>
  </si>
  <si>
    <t xml:space="preserve">    14、农林水共同财政事权转移支付收入  </t>
  </si>
  <si>
    <t xml:space="preserve">    15、住房保障共同财政事权转移支付收入  </t>
  </si>
  <si>
    <t xml:space="preserve">    16、灾害防治及应急管理共同财政事权转移支付收入  </t>
  </si>
  <si>
    <t xml:space="preserve">    17、其他一般性转移支付收入</t>
  </si>
  <si>
    <t xml:space="preserve">  三、专项转移支付收入</t>
  </si>
  <si>
    <t>上级补助收入合计</t>
  </si>
  <si>
    <r>
      <rPr>
        <sz val="16"/>
        <color theme="1"/>
        <rFont val="仿宋_GB2312"/>
        <family val="3"/>
        <charset val="134"/>
      </rPr>
      <t>附件</t>
    </r>
    <r>
      <rPr>
        <sz val="16"/>
        <color rgb="FF000000"/>
        <rFont val="仿宋_GB2312"/>
        <family val="3"/>
        <charset val="134"/>
      </rPr>
      <t>3-2：</t>
    </r>
  </si>
  <si>
    <t>科目</t>
  </si>
  <si>
    <t>科目名称</t>
  </si>
  <si>
    <t>金额</t>
  </si>
  <si>
    <t>合  计</t>
  </si>
  <si>
    <r>
      <rPr>
        <sz val="16"/>
        <color theme="1"/>
        <rFont val="仿宋_GB2312"/>
        <family val="3"/>
        <charset val="134"/>
      </rPr>
      <t>附件</t>
    </r>
    <r>
      <rPr>
        <sz val="16"/>
        <color theme="1"/>
        <rFont val="仿宋_GB2312"/>
        <family val="3"/>
        <charset val="134"/>
      </rPr>
      <t>4：</t>
    </r>
  </si>
  <si>
    <t>项目</t>
  </si>
  <si>
    <t>政府性基金收入</t>
  </si>
  <si>
    <t>抗疫特别国债安排的支出</t>
  </si>
  <si>
    <t>本 年 收 入 合 计</t>
  </si>
  <si>
    <t>本 年 支 出 合 计</t>
  </si>
  <si>
    <t>政府性基金上级补助收入</t>
  </si>
  <si>
    <t xml:space="preserve">  其中：政府性基金转移支付收入</t>
  </si>
  <si>
    <t xml:space="preserve">        抗疫特别国债转移支付收入</t>
  </si>
  <si>
    <t>政府性基金预算调入资金</t>
  </si>
  <si>
    <t>收　　入　　总　　计　</t>
  </si>
  <si>
    <t>支　　出　　总　　计　</t>
  </si>
  <si>
    <t>附件5：</t>
  </si>
  <si>
    <t>项      目</t>
  </si>
  <si>
    <t>城乡居民基本养老保险基金</t>
  </si>
  <si>
    <t>机关事业养老保险基金</t>
  </si>
  <si>
    <t>合计</t>
  </si>
  <si>
    <t>年初预算数</t>
  </si>
  <si>
    <t>为年初预算%</t>
  </si>
  <si>
    <t>一、收入</t>
  </si>
  <si>
    <t>1、保险费收入</t>
  </si>
  <si>
    <t>2、利息收入</t>
  </si>
  <si>
    <t>3、财政补贴收入</t>
  </si>
  <si>
    <t>4、其他收入</t>
  </si>
  <si>
    <t>5、转移收入</t>
  </si>
  <si>
    <t>二、支出</t>
  </si>
  <si>
    <t>1、社会保险待遇支出</t>
  </si>
  <si>
    <t>2、其他支出</t>
  </si>
  <si>
    <t>3、转移支出</t>
  </si>
  <si>
    <t>三、本年收支结余</t>
  </si>
  <si>
    <t>四、年末滚存结余</t>
  </si>
  <si>
    <t>附件6：</t>
  </si>
  <si>
    <t>收入</t>
  </si>
  <si>
    <t>支出</t>
  </si>
  <si>
    <t>一、利润收入</t>
  </si>
  <si>
    <t>一、社会保障和就业支出</t>
  </si>
  <si>
    <t>二、股利、股息收入</t>
  </si>
  <si>
    <t>二、国有资本经营预算支出</t>
  </si>
  <si>
    <t>三、产权转让收入</t>
  </si>
  <si>
    <t>1、解决历史遗留问题及改革成本支出</t>
  </si>
  <si>
    <t>四、清算收入</t>
  </si>
  <si>
    <t>2、国有企业资本金注入</t>
  </si>
  <si>
    <t>五、其他国有资本经营预算收入</t>
  </si>
  <si>
    <t>3、国有企业政策性补贴</t>
  </si>
  <si>
    <t>4、金融国有资本经营预算支出</t>
  </si>
  <si>
    <t>5、其他国有资本经营预算支出</t>
  </si>
  <si>
    <t>国有资本经营预算收入</t>
  </si>
  <si>
    <t>国有资本经营预算支出</t>
  </si>
  <si>
    <t>国有资本经营预算上级补助收入</t>
  </si>
  <si>
    <t>国有资本经营预算调出资金</t>
  </si>
  <si>
    <t>收入总计</t>
  </si>
  <si>
    <t>支出总计</t>
  </si>
  <si>
    <t>附件7：</t>
  </si>
  <si>
    <t>本地区</t>
  </si>
  <si>
    <t>一、2020年地方政府债务发行决算数</t>
  </si>
  <si>
    <t xml:space="preserve">     新增一般债券发行额</t>
  </si>
  <si>
    <t xml:space="preserve">     再融资一般债券发行额</t>
  </si>
  <si>
    <t xml:space="preserve">     新增专项债券发行额</t>
  </si>
  <si>
    <t xml:space="preserve">     再融资专项债券发行额</t>
  </si>
  <si>
    <t xml:space="preserve">     置换一般债券发行额</t>
  </si>
  <si>
    <t xml:space="preserve">     置换专项债券发行额</t>
  </si>
  <si>
    <t>二、2020年地方政府债务还本决算数</t>
  </si>
  <si>
    <t xml:space="preserve">     一般债务</t>
  </si>
  <si>
    <t xml:space="preserve">     专项债务</t>
  </si>
  <si>
    <t>三、2020年地方政府债务付息决算数</t>
  </si>
  <si>
    <t>四、2020年地方政府债务限额</t>
  </si>
  <si>
    <t>五、2020年地方政府债务余额</t>
  </si>
  <si>
    <t>附件8：</t>
  </si>
  <si>
    <t>上半年完成数</t>
  </si>
  <si>
    <t>-</t>
  </si>
  <si>
    <t xml:space="preserve">    国有资源（资产）有偿使用收入</t>
  </si>
  <si>
    <t>合     计</t>
  </si>
  <si>
    <t>附件9：</t>
  </si>
  <si>
    <t>预备费</t>
  </si>
  <si>
    <t>合        计</t>
  </si>
  <si>
    <t xml:space="preserve"> </t>
  </si>
  <si>
    <t>附件10：</t>
  </si>
  <si>
    <t>预算数</t>
  </si>
  <si>
    <t>一、政府性基金收入</t>
  </si>
  <si>
    <t>一、政府性基金预算支出</t>
  </si>
  <si>
    <t>二、政府性基金预算上级补助收入</t>
  </si>
  <si>
    <t>1、文化旅游体育与传媒支出</t>
  </si>
  <si>
    <t>三、政府性基金上年结余</t>
  </si>
  <si>
    <t>2、社会保障和就业支出</t>
  </si>
  <si>
    <t>四、政府性基金调入资金</t>
  </si>
  <si>
    <t>3、城乡社区支出</t>
  </si>
  <si>
    <t xml:space="preserve">   一般公共预算调入</t>
  </si>
  <si>
    <t>4、其他支出</t>
  </si>
  <si>
    <t xml:space="preserve">   调入专项收入</t>
  </si>
  <si>
    <t>5、债务付息支出</t>
  </si>
  <si>
    <t xml:space="preserve">   其他调入</t>
  </si>
  <si>
    <t>6、抗疫特别国债安排的支出</t>
  </si>
  <si>
    <t>五、债务转贷收入</t>
  </si>
  <si>
    <t>二、政府性基金调出资金</t>
  </si>
  <si>
    <t xml:space="preserve">  地方政府专项债务转贷收入</t>
  </si>
  <si>
    <t>三、债务还本支出</t>
  </si>
  <si>
    <t xml:space="preserve">  地方政府专项债务还本支出</t>
  </si>
  <si>
    <t>四、转移性支出</t>
  </si>
  <si>
    <t>结转下年</t>
  </si>
  <si>
    <t>附件11：</t>
  </si>
  <si>
    <t>四、期末滚存结余</t>
  </si>
  <si>
    <t>附件12：</t>
  </si>
  <si>
    <t>收入项目</t>
  </si>
  <si>
    <t>支出项目</t>
  </si>
  <si>
    <t>注：2021年上半年国有资本经营预算收支为0。</t>
  </si>
  <si>
    <t>附件13：</t>
  </si>
  <si>
    <r>
      <rPr>
        <b/>
        <sz val="18"/>
        <rFont val="宋体"/>
        <family val="3"/>
        <charset val="134"/>
      </rPr>
      <t>2020年天心区一般公共预算收入决算表</t>
    </r>
    <r>
      <rPr>
        <b/>
        <sz val="18"/>
        <rFont val="Arial"/>
        <family val="2"/>
      </rPr>
      <t xml:space="preserve">		</t>
    </r>
  </si>
  <si>
    <t>单位:万元</t>
  </si>
  <si>
    <t>科目编码</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</si>
  <si>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</si>
  <si>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</si>
  <si>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</si>
  <si>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</si>
  <si>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</si>
  <si>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</si>
  <si>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</si>
  <si>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</si>
  <si>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</si>
  <si>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</si>
  <si>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</si>
  <si>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</si>
  <si>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</si>
  <si>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</si>
  <si>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核电站增值税退税</t>
  </si>
  <si>
    <t xml:space="preserve">      资源综合利用增值税退税</t>
  </si>
  <si>
    <t xml:space="preserve">      成品油增值税退税</t>
  </si>
  <si>
    <t xml:space="preserve">      黄金增值税退税</t>
  </si>
  <si>
    <t xml:space="preserve">      光伏发电增值税退税</t>
  </si>
  <si>
    <t xml:space="preserve">      风力发电增值税退税</t>
  </si>
  <si>
    <t xml:space="preserve">      增值税留抵退税</t>
  </si>
  <si>
    <t xml:space="preserve">      增值税留抵退税省级调库</t>
  </si>
  <si>
    <t xml:space="preserve">      增值税留抵退税省级以下调库</t>
  </si>
  <si>
    <t xml:space="preserve">      其他增值税退税</t>
  </si>
  <si>
    <t xml:space="preserve">      免抵调增增值税</t>
  </si>
  <si>
    <t xml:space="preserve">      成品油价格和税费改革增值税划出</t>
  </si>
  <si>
    <t xml:space="preserve">      成品油价格和税费改革增值税划入</t>
  </si>
  <si>
    <t xml:space="preserve">    进口货物增值税(项)</t>
  </si>
  <si>
    <t xml:space="preserve">      进口货物增值税(目)</t>
  </si>
  <si>
    <t xml:space="preserve">      进口货物增值税税款滞纳金、罚款收入</t>
  </si>
  <si>
    <t xml:space="preserve">      进口货物退增值税</t>
  </si>
  <si>
    <t xml:space="preserve">    出口货物退增值税(项)</t>
  </si>
  <si>
    <t xml:space="preserve">      出口货物退增值税(目)</t>
  </si>
  <si>
    <t xml:space="preserve">      免抵调减增值税</t>
  </si>
  <si>
    <t xml:space="preserve">    改征增值税(项)</t>
  </si>
  <si>
    <t xml:space="preserve">      改征增值税(目)</t>
  </si>
  <si>
    <t xml:space="preserve">      中国铁路总公司改征增值税待分配收入</t>
  </si>
  <si>
    <t xml:space="preserve">      中国铁路总公司改征增值税收入</t>
  </si>
  <si>
    <t xml:space="preserve">      改征增值税税款滞纳金、罚款收入</t>
  </si>
  <si>
    <t xml:space="preserve">      管道运输增值税退税</t>
  </si>
  <si>
    <t xml:space="preserve">      融资租赁增值税退税</t>
  </si>
  <si>
    <t xml:space="preserve">      改征增值税留抵退税</t>
  </si>
  <si>
    <t xml:space="preserve">      改征增值税留抵退税省级调库</t>
  </si>
  <si>
    <t xml:space="preserve">      改征增值税留抵退税省级以下调库</t>
  </si>
  <si>
    <t xml:space="preserve">      其他改征增值税国内退税</t>
  </si>
  <si>
    <t xml:space="preserve">      免抵调增改征增值税</t>
  </si>
  <si>
    <t xml:space="preserve">    改征增值税出口退税(项)</t>
  </si>
  <si>
    <t xml:space="preserve">      改征增值税出口退税(目)</t>
  </si>
  <si>
    <t xml:space="preserve">      免抵调减改征增值税</t>
  </si>
  <si>
    <t xml:space="preserve">  消费税</t>
  </si>
  <si>
    <t xml:space="preserve">    国内消费税</t>
  </si>
  <si>
    <t xml:space="preserve">      国有企业消费税</t>
  </si>
  <si>
    <t xml:space="preserve">      集体企业消费税</t>
  </si>
  <si>
    <t xml:space="preserve">      股份制企业消费税</t>
  </si>
  <si>
    <t xml:space="preserve">      联营企业消费税</t>
  </si>
  <si>
    <t xml:space="preserve">      港澳台和外商投资企业消费税</t>
  </si>
  <si>
    <t xml:space="preserve">      私营企业消费税</t>
  </si>
  <si>
    <t xml:space="preserve">      成品油消费税</t>
  </si>
  <si>
    <t xml:space="preserve">      其他消费税</t>
  </si>
  <si>
    <t xml:space="preserve">      消费税税款滞纳金、罚款收入</t>
  </si>
  <si>
    <t xml:space="preserve">      成品油消费税退税</t>
  </si>
  <si>
    <t xml:space="preserve">      其他消费税退税</t>
  </si>
  <si>
    <t xml:space="preserve">    进口消费品消费税</t>
  </si>
  <si>
    <t xml:space="preserve">      进口成品油消费税</t>
  </si>
  <si>
    <t xml:space="preserve">      进口其他消费品消费税</t>
  </si>
  <si>
    <t xml:space="preserve">      进口消费品消费税税款滞纳金、罚款收入</t>
  </si>
  <si>
    <t xml:space="preserve">      进口成品油消费税退税</t>
  </si>
  <si>
    <t xml:space="preserve">      进口其他消费品退消费税</t>
  </si>
  <si>
    <t xml:space="preserve">    出口消费品退消费税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</si>
  <si>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</si>
  <si>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</si>
  <si>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</si>
  <si>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</si>
  <si>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</si>
  <si>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</si>
  <si>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</si>
  <si>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</si>
  <si>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</si>
  <si>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</si>
  <si>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</si>
  <si>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</si>
  <si>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</si>
  <si>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</si>
  <si>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</si>
  <si>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</si>
  <si>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</si>
  <si>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</si>
  <si>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中国铁路总公司集中缴纳的铁路运输企业所得税</t>
  </si>
  <si>
    <t xml:space="preserve">      中国铁路总公司集中缴纳的铁路运输企业所得税待分配收入</t>
  </si>
  <si>
    <t xml:space="preserve">      其他国有铁道企业所得税</t>
  </si>
  <si>
    <t xml:space="preserve">    国有交通企业所得税</t>
  </si>
  <si>
    <t xml:space="preserve">    国有邮政企业所得税</t>
  </si>
  <si>
    <t xml:space="preserve">    国有民航企业所得税</t>
  </si>
  <si>
    <t xml:space="preserve">    国有海洋石油天然气企业所得税</t>
  </si>
  <si>
    <t xml:space="preserve">    国有外贸企业所得税</t>
  </si>
  <si>
    <t xml:space="preserve">    国有银行所得税</t>
  </si>
  <si>
    <t xml:space="preserve">      中国进出口银行所得税</t>
  </si>
  <si>
    <t xml:space="preserve">      中国农业发展银行所得税</t>
  </si>
  <si>
    <t xml:space="preserve">      其他国有银行所得税</t>
  </si>
  <si>
    <t xml:space="preserve">    国有非银行金融企业所得税</t>
  </si>
  <si>
    <t xml:space="preserve">      中国建银投资有限责任公司所得税</t>
  </si>
  <si>
    <t xml:space="preserve">      中国投资有限责任公司所得税</t>
  </si>
  <si>
    <t xml:space="preserve">      中投公司所属其他公司所得税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</si>
  <si>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</si>
  <si>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</si>
  <si>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</si>
  <si>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</si>
  <si>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</si>
  <si>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</si>
  <si>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</si>
  <si>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</si>
  <si>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</si>
  <si>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</si>
  <si>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</si>
  <si>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</si>
  <si>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</si>
  <si>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股份制海洋石油天然气企业所得税</t>
  </si>
  <si>
    <t xml:space="preserve">      中国石油天然气股份有限公司所得税</t>
  </si>
  <si>
    <t xml:space="preserve">      中国石油化工股份有限公司所得税</t>
  </si>
  <si>
    <t xml:space="preserve">      中国工商银行股份有限公司所得税</t>
  </si>
  <si>
    <t xml:space="preserve">      中国建设银行股份有限公司所得税</t>
  </si>
  <si>
    <t xml:space="preserve">      中国银行股份有限公司所得税</t>
  </si>
  <si>
    <t xml:space="preserve">      长江电力股份有限公司所得税</t>
  </si>
  <si>
    <t xml:space="preserve">      中国农业银行股份有限公司所得税</t>
  </si>
  <si>
    <t xml:space="preserve">      国家开发银行股份有限公司所得税</t>
  </si>
  <si>
    <t xml:space="preserve">      中国邮政储蓄银行股份有限公司所得税</t>
  </si>
  <si>
    <t xml:space="preserve">      中国信达资产管理股份有限公司所得税</t>
  </si>
  <si>
    <t xml:space="preserve">      跨省合资铁路企业所得税</t>
  </si>
  <si>
    <t xml:space="preserve">      中国华融资产管理股份有限公司所得税</t>
  </si>
  <si>
    <t xml:space="preserve">      中国长城资产管理公司所得税</t>
  </si>
  <si>
    <t xml:space="preserve">      中国东方资产管理公司所得税</t>
  </si>
  <si>
    <t xml:space="preserve">      其他股份制企业所得税</t>
  </si>
  <si>
    <t xml:space="preserve">    联营企业所得税</t>
  </si>
  <si>
    <t xml:space="preserve">    港澳台和外商投资企业所得税</t>
  </si>
  <si>
    <t xml:space="preserve">      港澳台和外商投资海上石油天然气企业所得税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</si>
  <si>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</si>
  <si>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</si>
  <si>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</si>
  <si>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</si>
  <si>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</si>
  <si>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</si>
  <si>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</si>
  <si>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</si>
  <si>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</si>
  <si>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</si>
  <si>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</si>
  <si>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</si>
  <si>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</si>
  <si>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</si>
  <si>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</si>
  <si>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</si>
  <si>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</si>
  <si>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</si>
  <si>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企业所得税待分配收入</t>
  </si>
  <si>
    <t xml:space="preserve">      国有企业所得税待分配收入</t>
  </si>
  <si>
    <t xml:space="preserve">      股份制企业所得税待分配收入</t>
  </si>
  <si>
    <t xml:space="preserve">      港澳台和外商投资企业所得税待分配收入</t>
  </si>
  <si>
    <t xml:space="preserve">      其他企业所得税待分配收入</t>
  </si>
  <si>
    <t xml:space="preserve">    跨市县分支机构预缴所得税</t>
  </si>
  <si>
    <t xml:space="preserve">    跨市县总机构预缴所得税</t>
  </si>
  <si>
    <t xml:space="preserve">    跨市县总机构汇算清缴所得税</t>
  </si>
  <si>
    <t xml:space="preserve">    省以下企业所得税待分配收入</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</si>
  <si>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</si>
  <si>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</si>
  <si>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</si>
  <si>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</si>
  <si>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</si>
  <si>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</si>
  <si>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</si>
  <si>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</si>
  <si>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</si>
  <si>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中央企业所得税税款滞纳金、罚款、加收利息收入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</si>
  <si>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</si>
  <si>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</si>
  <si>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</si>
  <si>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</si>
  <si>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</si>
  <si>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</si>
  <si>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</si>
  <si>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</si>
  <si>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</si>
  <si>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</si>
  <si>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</si>
  <si>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</si>
  <si>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</si>
  <si>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</si>
  <si>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</si>
  <si>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</si>
  <si>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</si>
  <si>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</si>
  <si>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</si>
  <si>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</si>
  <si>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</si>
  <si>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</si>
  <si>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</si>
  <si>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</si>
  <si>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中国进出口银行所得税退税</t>
  </si>
  <si>
    <t xml:space="preserve">      中国农业发展银行所得税退税</t>
  </si>
  <si>
    <t xml:space="preserve">      其他国有银行所得税退税</t>
  </si>
  <si>
    <t xml:space="preserve">    国有非银行金融企业所得税退税</t>
  </si>
  <si>
    <t xml:space="preserve">      中国投资有限责任公司所得税退税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</si>
  <si>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</si>
  <si>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</si>
  <si>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</si>
  <si>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</si>
  <si>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</si>
  <si>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</si>
  <si>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</si>
  <si>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</si>
  <si>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</si>
  <si>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</si>
  <si>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</si>
  <si>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</si>
  <si>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中国工商银行股份有限公司所得税退税</t>
  </si>
  <si>
    <t xml:space="preserve">      中国建设银行股份有限公司所得税退税</t>
  </si>
  <si>
    <t xml:space="preserve">      中国银行股份有限公司所得税退税</t>
  </si>
  <si>
    <t xml:space="preserve">      中国农业银行股份有限公司所得税退税</t>
  </si>
  <si>
    <t xml:space="preserve">      国家开发银行股份有限公司所得税退税</t>
  </si>
  <si>
    <t xml:space="preserve">      中国邮政储蓄银行股份有限公司所得税退税</t>
  </si>
  <si>
    <t xml:space="preserve">      中国信达资产管理股份有限公司所得税退税</t>
  </si>
  <si>
    <t xml:space="preserve">      中国华融资产管理股份有限公司所得税退税</t>
  </si>
  <si>
    <t xml:space="preserve">      中国长城资产管理公司所得税退税</t>
  </si>
  <si>
    <t xml:space="preserve">      中国东方资产管理公司所得税退税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</si>
  <si>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</si>
  <si>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</si>
  <si>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</si>
  <si>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</si>
  <si>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</si>
  <si>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</si>
  <si>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</si>
  <si>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</si>
  <si>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</si>
  <si>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</si>
  <si>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</si>
  <si>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</si>
  <si>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</si>
  <si>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</si>
  <si>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</si>
  <si>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</si>
  <si>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</si>
  <si>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军队个人所得税</t>
  </si>
  <si>
    <t xml:space="preserve">      其他个人所得税</t>
  </si>
  <si>
    <t xml:space="preserve">    个人所得税汇算清缴退税</t>
  </si>
  <si>
    <t xml:space="preserve">    个人所得税代扣代缴手续费退库</t>
  </si>
  <si>
    <t xml:space="preserve">    个人所得税税款滞纳金、罚款、加收利息收入</t>
  </si>
  <si>
    <t xml:space="preserve">  资源税</t>
  </si>
  <si>
    <t xml:space="preserve">    海洋石油资源税</t>
  </si>
  <si>
    <t xml:space="preserve">    水资源税收入</t>
  </si>
  <si>
    <t xml:space="preserve">    其他资源税</t>
  </si>
  <si>
    <t xml:space="preserve">    资源税税款滞纳金、罚款收入</t>
  </si>
  <si>
    <t xml:space="preserve">  城市维护建设税</t>
  </si>
  <si>
    <t xml:space="preserve">    国有企业城市维护建设税</t>
  </si>
  <si>
    <t xml:space="preserve">      中国铁路总公司集中缴纳的铁路运输企业城市维护建设税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</si>
  <si>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</si>
  <si>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</si>
  <si>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</si>
  <si>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</si>
  <si>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</si>
  <si>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</si>
  <si>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中国铁路总公司集中缴纳的铁路运输企业城市维护建设税待分配收入</t>
  </si>
  <si>
    <t xml:space="preserve">    其他城市维护建设税</t>
  </si>
  <si>
    <t xml:space="preserve">    城市维护建设税税款滞纳金、罚款收入</t>
  </si>
  <si>
    <t xml:space="preserve">    成品油价格和税费改革城市维护建设税划出</t>
  </si>
  <si>
    <t xml:space="preserve">    成品油价格和税费改革城市维护建设税划入</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</si>
  <si>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</si>
  <si>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</si>
  <si>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</si>
  <si>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</si>
  <si>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</si>
  <si>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</si>
  <si>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</si>
  <si>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</si>
  <si>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</si>
  <si>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</si>
  <si>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证券交易印花税(项)</t>
  </si>
  <si>
    <t xml:space="preserve">      证券交易印花税(目)</t>
  </si>
  <si>
    <t xml:space="preserve">      证券交易印花税退税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</si>
  <si>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</si>
  <si>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</si>
  <si>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</si>
  <si>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</si>
  <si>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</si>
  <si>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</si>
  <si>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</si>
  <si>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</si>
  <si>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</si>
  <si>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</si>
  <si>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</si>
  <si>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</si>
  <si>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</si>
  <si>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</si>
  <si>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</si>
  <si>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</si>
  <si>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</si>
  <si>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</si>
  <si>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</si>
  <si>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</si>
  <si>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</si>
  <si>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</si>
  <si>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</si>
  <si>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船舶吨税(款)</t>
  </si>
  <si>
    <t xml:space="preserve">    船舶吨税(项)</t>
  </si>
  <si>
    <t xml:space="preserve">    船舶吨税税款滞纳金、罚款收入</t>
  </si>
  <si>
    <t xml:space="preserve">  车辆购置税(款)</t>
  </si>
  <si>
    <t xml:space="preserve">    车辆购置税(项)</t>
  </si>
  <si>
    <t xml:space="preserve">    车辆购置税税款滞纳金、罚款收入</t>
  </si>
  <si>
    <t xml:space="preserve">  关税(款)</t>
  </si>
  <si>
    <t xml:space="preserve">    关税(项)</t>
  </si>
  <si>
    <t xml:space="preserve">      进口关税</t>
  </si>
  <si>
    <t xml:space="preserve">      出口关税</t>
  </si>
  <si>
    <t xml:space="preserve">      进境物品进口税</t>
  </si>
  <si>
    <t xml:space="preserve">    特别关税</t>
  </si>
  <si>
    <t xml:space="preserve">      反倾销税</t>
  </si>
  <si>
    <t xml:space="preserve">      反补贴税</t>
  </si>
  <si>
    <t xml:space="preserve">      保障措施关税</t>
  </si>
  <si>
    <t xml:space="preserve">    关税和特别关税税款滞纳金、罚款收入</t>
  </si>
  <si>
    <t xml:space="preserve">    关税退税</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</si>
  <si>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</si>
  <si>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</si>
  <si>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</si>
  <si>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</si>
  <si>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</si>
  <si>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</si>
  <si>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</si>
  <si>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</si>
  <si>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</si>
  <si>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</si>
  <si>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</si>
  <si>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</si>
  <si>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</si>
  <si>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其他税收收入(款)</t>
  </si>
  <si>
    <t xml:space="preserve">    其他税收收入(项)</t>
  </si>
  <si>
    <t xml:space="preserve">    其他税收收入税款滞纳金、罚款收入</t>
  </si>
  <si>
    <t>非税收入</t>
  </si>
  <si>
    <t xml:space="preserve">  专项收入</t>
  </si>
  <si>
    <t xml:space="preserve">    教育费附加收入(项)</t>
  </si>
  <si>
    <t xml:space="preserve">      教育费附加收入(目)</t>
  </si>
  <si>
    <t xml:space="preserve">      成品油价格和税费改革教育费附加收入划出</t>
  </si>
  <si>
    <t xml:space="preserve">      成品油价格和税费改革教育费附加收入划入</t>
  </si>
  <si>
    <t xml:space="preserve">      中国铁路总公司集中缴纳的铁路运输企业教育费附加</t>
  </si>
  <si>
    <t xml:space="preserve">      中国铁路总公司集中缴纳的铁路运输企业教育费附加待分配收入</t>
  </si>
  <si>
    <t xml:space="preserve">      教育费附加滞纳金、罚款收入</t>
  </si>
  <si>
    <t xml:space="preserve">    铀产品出售收入</t>
  </si>
  <si>
    <t xml:space="preserve">    三峡库区移民专项收入</t>
  </si>
  <si>
    <t xml:space="preserve">    场外核应急准备收入</t>
  </si>
  <si>
    <t xml:space="preserve">    地方教育附加收入(项)</t>
  </si>
  <si>
    <t xml:space="preserve">      地方教育附加收入(目)</t>
  </si>
  <si>
    <t xml:space="preserve">      地方教育附加滞纳金、罚款收入</t>
  </si>
  <si>
    <t xml:space="preserve">    文化事业建设费收入</t>
  </si>
  <si>
    <t xml:space="preserve">    残疾人就业保障金收入</t>
  </si>
  <si>
    <t xml:space="preserve">    教育资金收入</t>
  </si>
  <si>
    <t xml:space="preserve">    农田水利建设资金收入</t>
  </si>
  <si>
    <t xml:space="preserve">    森林植被恢复费</t>
  </si>
  <si>
    <t xml:space="preserve">    水利建设专项收入</t>
  </si>
  <si>
    <t xml:space="preserve">    油价调控风险准备金收入</t>
  </si>
  <si>
    <t xml:space="preserve">    专项收益上缴收入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</si>
  <si>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</si>
  <si>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</si>
  <si>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</si>
  <si>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</si>
  <si>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</si>
  <si>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</si>
  <si>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</si>
  <si>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</si>
  <si>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</si>
  <si>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</si>
  <si>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</si>
  <si>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</si>
  <si>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</si>
  <si>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</si>
  <si>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</si>
  <si>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</si>
  <si>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</si>
  <si>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</si>
  <si>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</si>
  <si>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消防职业技能鉴定考务考试费</t>
  </si>
  <si>
    <t xml:space="preserve">      其他缴入国库的公安行政事业性收费</t>
  </si>
  <si>
    <t xml:space="preserve">    法院行政事业性收费收入</t>
  </si>
  <si>
    <t xml:space="preserve">      诉讼费</t>
  </si>
  <si>
    <t xml:space="preserve">      资料工本费和住宿费</t>
  </si>
  <si>
    <t xml:space="preserve">      其他缴入国库的法院行政事业性收费</t>
  </si>
  <si>
    <t xml:space="preserve">    司法行政事业性收费收入</t>
  </si>
  <si>
    <t xml:space="preserve">      法律职业资格考试考务费</t>
  </si>
  <si>
    <t xml:space="preserve">      其他缴入国库的司法行政事业性收费</t>
  </si>
  <si>
    <t xml:space="preserve">    外交行政事业性收费收入</t>
  </si>
  <si>
    <t xml:space="preserve">      认证费</t>
  </si>
  <si>
    <t xml:space="preserve">      签证费</t>
  </si>
  <si>
    <t xml:space="preserve">      驻外使领馆收费</t>
  </si>
  <si>
    <t xml:space="preserve">      其他缴入国库的外交行政事业性收费</t>
  </si>
  <si>
    <t xml:space="preserve">    商贸行政事业性收费收入</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</si>
  <si>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</si>
  <si>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</si>
  <si>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</si>
  <si>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</si>
  <si>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</si>
  <si>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缴入国库的税务行政事业性收费</t>
  </si>
  <si>
    <t xml:space="preserve">    海关行政事业性收费收入</t>
  </si>
  <si>
    <t xml:space="preserve">      缴入国库的海关行政事业性收费</t>
  </si>
  <si>
    <t xml:space="preserve">    审计行政事业性收费收入</t>
  </si>
  <si>
    <t xml:space="preserve">      其他缴入国库的审计行政事业性收费</t>
  </si>
  <si>
    <t xml:space="preserve">    国管局行政事业性收费收入</t>
  </si>
  <si>
    <t xml:space="preserve">      工人技术等级鉴定考核费</t>
  </si>
  <si>
    <t xml:space="preserve">      其他缴入国库的国管局行政事业性收费</t>
  </si>
  <si>
    <t xml:space="preserve">    科技行政事业性收费收入</t>
  </si>
  <si>
    <t xml:space="preserve">      中国国际化人才外语考试考务费</t>
  </si>
  <si>
    <t xml:space="preserve">      其他缴入国库的科技行政事业性收费</t>
  </si>
  <si>
    <t xml:space="preserve">    保密行政事业性收费收入</t>
  </si>
  <si>
    <t xml:space="preserve">      其他缴入国库的保密行政事业性收费</t>
  </si>
  <si>
    <t xml:space="preserve">    市场监管行政事业性收费收入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</si>
  <si>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</si>
  <si>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</si>
  <si>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</si>
  <si>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</si>
  <si>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</si>
  <si>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锅炉、压力容器检验费</t>
  </si>
  <si>
    <t xml:space="preserve">      滞纳金</t>
  </si>
  <si>
    <t xml:space="preserve">      特种设备检验检测费</t>
  </si>
  <si>
    <t xml:space="preserve">      其他缴入国库的市场监管行政事业性收费</t>
  </si>
  <si>
    <t xml:space="preserve">    广播电视行政事业性收费收入</t>
  </si>
  <si>
    <t xml:space="preserve">      其他缴入国库的广播电视行政事业性收费</t>
  </si>
  <si>
    <t xml:space="preserve">    应急管理行政事业性收费收入</t>
  </si>
  <si>
    <t xml:space="preserve">      缴入国库的应急管理行政事业性收费</t>
  </si>
  <si>
    <t xml:space="preserve">    档案行政事业性收费收入</t>
  </si>
  <si>
    <t xml:space="preserve">      其他缴入国库的档案行政事业性收费</t>
  </si>
  <si>
    <t xml:space="preserve">    港澳办行政事业性收费收入</t>
  </si>
  <si>
    <t xml:space="preserve">      缴入国库的港澳办行政事业性收费</t>
  </si>
  <si>
    <t xml:space="preserve">    贸促会行政事业性收费收入</t>
  </si>
  <si>
    <t xml:space="preserve">      其他缴入国库的贸促会行政事业性收费</t>
  </si>
  <si>
    <t xml:space="preserve">    人防办行政事业性收费收入</t>
  </si>
  <si>
    <t xml:space="preserve">      防空地下室易地建设费</t>
  </si>
  <si>
    <t xml:space="preserve">      其他缴入国库的人防办行政事业性收费</t>
  </si>
  <si>
    <t xml:space="preserve">    中直管理局行政事业性收费收入</t>
  </si>
  <si>
    <t xml:space="preserve">      工人培训考核费</t>
  </si>
  <si>
    <t xml:space="preserve">      住宿费</t>
  </si>
  <si>
    <t xml:space="preserve">      学费</t>
  </si>
  <si>
    <t xml:space="preserve">      其他缴入国库的中直管理局行政事业性收费</t>
  </si>
  <si>
    <t xml:space="preserve">    文化和旅游行政事业性收费收入</t>
  </si>
  <si>
    <t xml:space="preserve">      导游人员资格考试费和等级考核费</t>
  </si>
  <si>
    <t xml:space="preserve">      其他缴入国库的文化和旅游行政事业性收费</t>
  </si>
  <si>
    <t xml:space="preserve">    教育行政事业性收费收入</t>
  </si>
  <si>
    <t xml:space="preserve">      普通话水平测试费</t>
  </si>
  <si>
    <t xml:space="preserve">      其他缴入国库的教育行政事业性收费</t>
  </si>
  <si>
    <t xml:space="preserve">      公办幼儿园保育费</t>
  </si>
  <si>
    <t xml:space="preserve">      公办幼儿园住宿费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</si>
  <si>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</si>
  <si>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</si>
  <si>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</si>
  <si>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</si>
  <si>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</si>
  <si>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</si>
  <si>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</si>
  <si>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</si>
  <si>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</si>
  <si>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自然资源行政事业性收费收入</t>
  </si>
  <si>
    <t xml:space="preserve">      土地复垦费</t>
  </si>
  <si>
    <t xml:space="preserve">      土地闲置费</t>
  </si>
  <si>
    <t xml:space="preserve">      耕地开垦费</t>
  </si>
  <si>
    <t xml:space="preserve">      不动产登记费</t>
  </si>
  <si>
    <t xml:space="preserve">      其他缴入国库的自然资源行政事业性收费</t>
  </si>
  <si>
    <t xml:space="preserve">    建设行政事业性收费收入</t>
  </si>
  <si>
    <t xml:space="preserve">      城市道路占用挖掘费</t>
  </si>
  <si>
    <t xml:space="preserve">      人力资源开发中心收费</t>
  </si>
  <si>
    <t xml:space="preserve">      城镇垃圾处理费</t>
  </si>
  <si>
    <t xml:space="preserve">      其他缴入国库的建设行政事业性收费</t>
  </si>
  <si>
    <t xml:space="preserve">    知识产权行政事业性收费收入</t>
  </si>
  <si>
    <t xml:space="preserve">      专利收费</t>
  </si>
  <si>
    <t xml:space="preserve">      专利代理人资格考试考务费</t>
  </si>
  <si>
    <t xml:space="preserve">      集成电路布图设计保护收费</t>
  </si>
  <si>
    <t xml:space="preserve">      商标注册收费</t>
  </si>
  <si>
    <t xml:space="preserve">      其他缴入国库的知识产权行政事业性收费</t>
  </si>
  <si>
    <t xml:space="preserve">    生态环境行政事业性收费收入</t>
  </si>
  <si>
    <t xml:space="preserve">      海洋废弃物收费</t>
  </si>
  <si>
    <t xml:space="preserve">      其他缴入国库的生态环境行政事业性收费</t>
  </si>
  <si>
    <t xml:space="preserve">    铁路行政事业性收费收入</t>
  </si>
  <si>
    <t xml:space="preserve">      其他缴入国库的铁路行政事业性收费</t>
  </si>
  <si>
    <t xml:space="preserve">    交通运输行政事业性收费收入</t>
  </si>
  <si>
    <t xml:space="preserve">      航空业务权补偿费</t>
  </si>
  <si>
    <t xml:space="preserve">      适航审查费</t>
  </si>
  <si>
    <t xml:space="preserve">      长江口航道维护费</t>
  </si>
  <si>
    <t xml:space="preserve">      长江干线船舶引航收费</t>
  </si>
  <si>
    <t xml:space="preserve">      其他缴入国库的交通运输行政事业性收费</t>
  </si>
  <si>
    <t xml:space="preserve">    工业和信息产业行政事业性收费收入</t>
  </si>
  <si>
    <t xml:space="preserve">      电信网码号资源占用费</t>
  </si>
  <si>
    <t xml:space="preserve">      无线电频率占用费</t>
  </si>
  <si>
    <t xml:space="preserve">      其他缴入国库的工业和信息产业行政事业性收费</t>
  </si>
  <si>
    <t xml:space="preserve">    农业农村行政事业性收费收入</t>
  </si>
  <si>
    <t xml:space="preserve">      渔业资源增殖保护费</t>
  </si>
  <si>
    <t xml:space="preserve">      海洋渔业船舶船员考试费</t>
  </si>
  <si>
    <t xml:space="preserve">      工人技术等级考核或职业技能鉴定费</t>
  </si>
  <si>
    <t xml:space="preserve">      农药实验费</t>
  </si>
  <si>
    <t xml:space="preserve">      执业兽医资格考试考务费</t>
  </si>
  <si>
    <t xml:space="preserve">      其他缴入国库的农业农村行政事业性收费</t>
  </si>
  <si>
    <t xml:space="preserve">    林业草原行政事业性收费收入</t>
  </si>
  <si>
    <t xml:space="preserve">      草原植被恢复费收入</t>
  </si>
  <si>
    <t xml:space="preserve">      其他缴入国库的林业草原行政事业性收费</t>
  </si>
  <si>
    <t xml:space="preserve">    水利行政事业性收费收入</t>
  </si>
  <si>
    <t xml:space="preserve">      水土保持补偿费</t>
  </si>
  <si>
    <t xml:space="preserve">      其他缴入国库的水利行政事业性收费</t>
  </si>
  <si>
    <t xml:space="preserve">    卫生健康行政事业性收费收入</t>
  </si>
  <si>
    <t xml:space="preserve">      预防接种劳务费</t>
  </si>
  <si>
    <t xml:space="preserve">      医疗事故鉴定费</t>
  </si>
  <si>
    <t xml:space="preserve">      预防接种异常反应鉴定费</t>
  </si>
  <si>
    <t xml:space="preserve">      造血干细胞配型费</t>
  </si>
  <si>
    <t xml:space="preserve">      职业病诊断鉴定费</t>
  </si>
  <si>
    <t xml:space="preserve">      社会抚养费</t>
  </si>
  <si>
    <t xml:space="preserve">      其他缴入国库的卫生健康行政事业性收费</t>
  </si>
  <si>
    <t xml:space="preserve">    药品监管行政事业性收费收入</t>
  </si>
  <si>
    <t xml:space="preserve">      药品注册费</t>
  </si>
  <si>
    <t xml:space="preserve">      医疗器械产品注册费</t>
  </si>
  <si>
    <t xml:space="preserve">      其他缴入国库的药品监管行政事业性收费</t>
  </si>
  <si>
    <t xml:space="preserve">    民政行政事业性收费收入</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</si>
  <si>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</si>
  <si>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</si>
  <si>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</si>
  <si>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</si>
  <si>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</si>
  <si>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</si>
  <si>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证监会行政事业性收费收入</t>
  </si>
  <si>
    <t xml:space="preserve">      证券市场监管费</t>
  </si>
  <si>
    <t xml:space="preserve">      期货市场监管费</t>
  </si>
  <si>
    <t xml:space="preserve">      证券、期货、基金从业人员资格报名考试费</t>
  </si>
  <si>
    <t xml:space="preserve">      其他缴入国库的证监会行政事业性收费</t>
  </si>
  <si>
    <t xml:space="preserve">    银行保险行政事业性收费收入</t>
  </si>
  <si>
    <t xml:space="preserve">      机构监管费</t>
  </si>
  <si>
    <t xml:space="preserve">      业务监管费</t>
  </si>
  <si>
    <t xml:space="preserve">      其他缴入国库的银行保险行政事业性收费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</si>
  <si>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</si>
  <si>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</si>
  <si>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</si>
  <si>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</si>
  <si>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缴入国库的编办行政事业性收费</t>
  </si>
  <si>
    <t xml:space="preserve">    党校行政事业性收费收入</t>
  </si>
  <si>
    <t xml:space="preserve">      缴入国库的党校行政事业性收费</t>
  </si>
  <si>
    <t xml:space="preserve">    监察行政事业性收费收入</t>
  </si>
  <si>
    <t xml:space="preserve">      缴入国库的监察行政事业性收费</t>
  </si>
  <si>
    <t xml:space="preserve">    外文局行政事业性收费收入</t>
  </si>
  <si>
    <t xml:space="preserve">      其他缴入国库的外文局行政事业性收费</t>
  </si>
  <si>
    <t xml:space="preserve">    国资委行政事业性收费收入</t>
  </si>
  <si>
    <t xml:space="preserve">      其他缴入国库的国资委行政事业性收费</t>
  </si>
  <si>
    <t xml:space="preserve">    其他行政事业性收费收入</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</si>
  <si>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</si>
  <si>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</si>
  <si>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</si>
  <si>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</si>
  <si>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</si>
  <si>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</si>
  <si>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新闻出版罚没收入</t>
  </si>
  <si>
    <t xml:space="preserve">      税务部门罚没收入</t>
  </si>
  <si>
    <t xml:space="preserve">      海关罚没收入</t>
  </si>
  <si>
    <t xml:space="preserve">      药品监督罚没收入</t>
  </si>
  <si>
    <t xml:space="preserve">      卫生罚没收入</t>
  </si>
  <si>
    <t xml:space="preserve">      检验检疫罚没收入</t>
  </si>
  <si>
    <t xml:space="preserve">      证监会罚没收入</t>
  </si>
  <si>
    <t xml:space="preserve">      银行保险罚没收入</t>
  </si>
  <si>
    <t xml:space="preserve">      交通罚没收入</t>
  </si>
  <si>
    <t xml:space="preserve">      铁道罚没收入</t>
  </si>
  <si>
    <t xml:space="preserve">      审计罚没收入</t>
  </si>
  <si>
    <t xml:space="preserve">      渔政罚没收入</t>
  </si>
  <si>
    <t xml:space="preserve">      民航罚没收入</t>
  </si>
  <si>
    <t xml:space="preserve">      电力监管罚没收入</t>
  </si>
  <si>
    <t xml:space="preserve">      交强险罚没收入</t>
  </si>
  <si>
    <t xml:space="preserve">      物价罚没收入</t>
  </si>
  <si>
    <t xml:space="preserve">      市场监管罚没收入</t>
  </si>
  <si>
    <t xml:space="preserve">      其他一般罚没收入</t>
  </si>
  <si>
    <t xml:space="preserve">    缉私罚没收入</t>
  </si>
  <si>
    <t xml:space="preserve">      公安缉私罚没收入</t>
  </si>
  <si>
    <t xml:space="preserve">      市场缉私罚没收入</t>
  </si>
  <si>
    <t xml:space="preserve">      海关缉私罚没收入</t>
  </si>
  <si>
    <t xml:space="preserve">      其他部门缉私罚没收入</t>
  </si>
  <si>
    <t xml:space="preserve">    缉毒罚没收入</t>
  </si>
  <si>
    <t xml:space="preserve">    罚没收入退库</t>
  </si>
  <si>
    <t xml:space="preserve">  国有资本经营收入</t>
  </si>
  <si>
    <t xml:space="preserve">    利润收入</t>
  </si>
  <si>
    <t xml:space="preserve">      中国人民银行上缴收入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</si>
  <si>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</si>
  <si>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</si>
  <si>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</si>
  <si>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</si>
  <si>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</si>
  <si>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</si>
  <si>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</si>
  <si>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</si>
  <si>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</si>
  <si>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</si>
  <si>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</si>
  <si>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</si>
  <si>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</si>
  <si>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</si>
  <si>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烟草企业上缴专项收入</t>
  </si>
  <si>
    <t xml:space="preserve">    其他国有资本经营收入</t>
  </si>
  <si>
    <t xml:space="preserve">  国有资源(资产)有偿使用收入</t>
  </si>
  <si>
    <t xml:space="preserve">    海域使用金收入</t>
  </si>
  <si>
    <t xml:space="preserve">      中央海域使用金收入</t>
  </si>
  <si>
    <t xml:space="preserve">      地方海域使用金收入</t>
  </si>
  <si>
    <t xml:space="preserve">    场地和矿区使用费收入</t>
  </si>
  <si>
    <t xml:space="preserve">      陆上石油矿区使用费</t>
  </si>
  <si>
    <t xml:space="preserve">      海上石油矿区使用费</t>
  </si>
  <si>
    <t xml:space="preserve">      中央合资合作企业场地使用费收入</t>
  </si>
  <si>
    <t xml:space="preserve">      中央和地方合资合作企业场地使用费收入</t>
  </si>
  <si>
    <t xml:space="preserve">      地方合资合作企业场地使用费收入</t>
  </si>
  <si>
    <t xml:space="preserve">      港澳台和外商独资企业场地使用费收入</t>
  </si>
  <si>
    <t xml:space="preserve">    特种矿产品出售收入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</si>
  <si>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</si>
  <si>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</si>
  <si>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</si>
  <si>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</si>
  <si>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</si>
  <si>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</si>
  <si>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</si>
  <si>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</si>
  <si>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</si>
  <si>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</si>
  <si>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</si>
  <si>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</si>
  <si>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</si>
  <si>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</si>
  <si>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中央无居民海岛使用金收入</t>
  </si>
  <si>
    <t xml:space="preserve">      地方无居民海岛使用金收入</t>
  </si>
  <si>
    <t xml:space="preserve">    转让政府还贷道路收费权收入</t>
  </si>
  <si>
    <t xml:space="preserve">    石油特别收益金专项收入(项)</t>
  </si>
  <si>
    <t xml:space="preserve">      石油特别收益金专项收入(目)</t>
  </si>
  <si>
    <t xml:space="preserve">      石油特别收益金退库</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</si>
  <si>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</si>
  <si>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</si>
  <si>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</si>
  <si>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</si>
  <si>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</si>
  <si>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探矿权、采矿权使用费收入</t>
  </si>
  <si>
    <t xml:space="preserve">      矿业权出让收益</t>
  </si>
  <si>
    <t xml:space="preserve">      矿业权占用费收入</t>
  </si>
  <si>
    <t xml:space="preserve">    排污权出让收入</t>
  </si>
  <si>
    <t xml:space="preserve">    航班时刻拍卖和使用费收入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</si>
  <si>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</si>
  <si>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</si>
  <si>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</si>
  <si>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</si>
  <si>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</si>
  <si>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国家留成油上缴收入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</si>
  <si>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</si>
  <si>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</si>
  <si>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</si>
  <si>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</si>
  <si>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</si>
  <si>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</si>
  <si>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</si>
  <si>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</si>
  <si>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</si>
  <si>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</si>
  <si>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</si>
  <si>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</si>
  <si>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免税商品特许经营费收入</t>
  </si>
  <si>
    <t xml:space="preserve">    基本建设收入</t>
  </si>
  <si>
    <t xml:space="preserve">    差别电价收入</t>
  </si>
  <si>
    <t xml:space="preserve">    债务管理收入</t>
  </si>
  <si>
    <t xml:space="preserve">    南水北调工程基金收入</t>
  </si>
  <si>
    <t xml:space="preserve">    其他收入(项)</t>
  </si>
  <si>
    <t>附件14：</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</si>
  <si>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</si>
  <si>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</si>
  <si>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</si>
  <si>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</si>
  <si>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</si>
  <si>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</si>
  <si>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</si>
  <si>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</si>
  <si>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</si>
  <si>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</si>
  <si>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</si>
  <si>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</si>
  <si>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</si>
  <si>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</si>
  <si>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</si>
  <si>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</si>
  <si>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</si>
  <si>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</si>
  <si>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</si>
  <si>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</si>
  <si>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</si>
  <si>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</si>
  <si>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</si>
  <si>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</si>
  <si>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</si>
  <si>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</si>
  <si>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</si>
  <si>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</si>
  <si>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</si>
  <si>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</si>
  <si>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</si>
  <si>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</si>
  <si>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</si>
  <si>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</si>
  <si>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</si>
  <si>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</si>
  <si>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</si>
  <si>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</si>
  <si>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</si>
  <si>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</si>
  <si>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</si>
  <si>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</si>
  <si>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</si>
  <si>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</si>
  <si>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</si>
  <si>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</si>
  <si>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</si>
  <si>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发票管理及税务登记</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</si>
  <si>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</si>
  <si>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</si>
  <si>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</si>
  <si>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</si>
  <si>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</si>
  <si>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</si>
  <si>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</si>
  <si>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</si>
  <si>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</si>
  <si>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</si>
  <si>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</si>
  <si>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</si>
  <si>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</si>
  <si>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</si>
  <si>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</si>
  <si>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</si>
  <si>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</si>
  <si>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</si>
  <si>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</si>
  <si>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</si>
  <si>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</si>
  <si>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</si>
  <si>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</si>
  <si>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</si>
  <si>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</si>
  <si>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</si>
  <si>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</si>
  <si>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</si>
  <si>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</si>
  <si>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</si>
  <si>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</si>
  <si>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</si>
  <si>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</si>
  <si>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</si>
  <si>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</si>
  <si>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</si>
  <si>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</si>
  <si>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</si>
  <si>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</si>
  <si>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</si>
  <si>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</si>
  <si>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</si>
  <si>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</si>
  <si>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</si>
  <si>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</si>
  <si>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</si>
  <si>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</si>
  <si>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</si>
  <si>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</si>
  <si>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</si>
  <si>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</si>
  <si>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</si>
  <si>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</si>
  <si>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</si>
  <si>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</si>
  <si>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</si>
  <si>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</si>
  <si>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</si>
  <si>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</si>
  <si>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</si>
  <si>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</si>
  <si>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</si>
  <si>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</si>
  <si>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</si>
  <si>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</si>
  <si>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</si>
  <si>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</si>
  <si>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</si>
  <si>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</si>
  <si>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</si>
  <si>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</si>
  <si>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</si>
  <si>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</si>
  <si>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</si>
  <si>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</si>
  <si>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</si>
  <si>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</si>
  <si>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</si>
  <si>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</si>
  <si>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</si>
  <si>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</si>
  <si>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</si>
  <si>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</si>
  <si>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</si>
  <si>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</si>
  <si>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</si>
  <si>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</si>
  <si>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</si>
  <si>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</si>
  <si>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</si>
  <si>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</si>
  <si>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</si>
  <si>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</si>
  <si>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</si>
  <si>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</si>
  <si>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</si>
  <si>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</si>
  <si>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</si>
  <si>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</si>
  <si>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</si>
  <si>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</si>
  <si>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</si>
  <si>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</si>
  <si>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</si>
  <si>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</si>
  <si>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</si>
  <si>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</si>
  <si>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</si>
  <si>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</si>
  <si>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</si>
  <si>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</si>
  <si>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</si>
  <si>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</si>
  <si>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</si>
  <si>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</si>
  <si>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</si>
  <si>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</si>
  <si>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</si>
  <si>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</si>
  <si>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</si>
  <si>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</si>
  <si>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</si>
  <si>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</si>
  <si>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</si>
  <si>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</si>
  <si>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</si>
  <si>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</si>
  <si>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</si>
  <si>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</si>
  <si>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</si>
  <si>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</si>
  <si>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</si>
  <si>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</si>
  <si>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</si>
  <si>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</si>
  <si>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</si>
  <si>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</si>
  <si>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</si>
  <si>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</si>
  <si>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</si>
  <si>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</si>
  <si>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</si>
  <si>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</si>
  <si>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</si>
  <si>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</si>
  <si>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</si>
  <si>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</si>
  <si>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</si>
  <si>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</si>
  <si>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</si>
  <si>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</si>
  <si>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</si>
  <si>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</si>
  <si>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</si>
  <si>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</si>
  <si>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</si>
  <si>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</si>
  <si>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</si>
  <si>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</si>
  <si>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</si>
  <si>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</si>
  <si>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</si>
  <si>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</si>
  <si>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</si>
  <si>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</si>
  <si>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</si>
  <si>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</si>
  <si>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</si>
  <si>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</si>
  <si>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</si>
  <si>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法治建设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</si>
  <si>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</si>
  <si>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</si>
  <si>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</si>
  <si>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</si>
  <si>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</si>
  <si>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</si>
  <si>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</si>
  <si>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</si>
  <si>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</si>
  <si>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</si>
  <si>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</si>
  <si>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</si>
  <si>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</si>
  <si>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</si>
  <si>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</si>
  <si>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</si>
  <si>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</si>
  <si>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</si>
  <si>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</si>
  <si>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其他公共安全支出(项)</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</si>
  <si>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</si>
  <si>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</si>
  <si>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</si>
  <si>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</si>
  <si>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</si>
  <si>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</si>
  <si>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</si>
  <si>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</si>
  <si>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</si>
  <si>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</si>
  <si>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</si>
  <si>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</si>
  <si>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</si>
  <si>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</si>
  <si>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</si>
  <si>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</si>
  <si>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</si>
  <si>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</si>
  <si>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</si>
  <si>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</si>
  <si>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</si>
  <si>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</si>
  <si>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</si>
  <si>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</si>
  <si>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</si>
  <si>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</si>
  <si>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</si>
  <si>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</si>
  <si>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</si>
  <si>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</si>
  <si>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</si>
  <si>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</si>
  <si>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</si>
  <si>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</si>
  <si>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</si>
  <si>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</si>
  <si>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</si>
  <si>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</si>
  <si>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</si>
  <si>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</si>
  <si>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</si>
  <si>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</si>
  <si>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</si>
  <si>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</si>
  <si>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</si>
  <si>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</si>
  <si>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</si>
  <si>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</si>
  <si>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</si>
  <si>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</si>
  <si>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 xml:space="preserve">  科学技术管理事务</t>
  </si>
  <si>
    <t xml:space="preserve">    其他科学技术管理事务支出</t>
  </si>
  <si>
    <t xml:space="preserve">  基础研究</t>
  </si>
  <si>
    <t xml:space="preserve">    机构运行</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</si>
  <si>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</si>
  <si>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</si>
  <si>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</si>
  <si>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</si>
  <si>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</si>
  <si>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</si>
  <si>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</si>
  <si>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</si>
  <si>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</si>
  <si>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</si>
  <si>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</si>
  <si>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</si>
  <si>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</si>
  <si>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</si>
  <si>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</si>
  <si>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</si>
  <si>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</si>
  <si>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</si>
  <si>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</si>
  <si>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</si>
  <si>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</si>
  <si>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</si>
  <si>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</si>
  <si>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</si>
  <si>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</si>
  <si>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</si>
  <si>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</si>
  <si>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</si>
  <si>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</si>
  <si>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</si>
  <si>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</si>
  <si>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</si>
  <si>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</si>
  <si>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</si>
  <si>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</si>
  <si>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</si>
  <si>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</si>
  <si>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</si>
  <si>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</si>
  <si>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</si>
  <si>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</si>
  <si>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</si>
  <si>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</si>
  <si>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</si>
  <si>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</si>
  <si>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</si>
  <si>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</si>
  <si>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</si>
  <si>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</si>
  <si>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</si>
  <si>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</si>
  <si>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</si>
  <si>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</si>
  <si>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</si>
  <si>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</si>
  <si>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</si>
  <si>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</si>
  <si>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</si>
  <si>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</si>
  <si>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</si>
  <si>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</si>
  <si>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</si>
  <si>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</si>
  <si>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</si>
  <si>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</si>
  <si>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</si>
  <si>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</si>
  <si>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</si>
  <si>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</si>
  <si>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</si>
  <si>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</si>
  <si>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</si>
  <si>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</si>
  <si>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</si>
  <si>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</si>
  <si>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</si>
  <si>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</si>
  <si>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监测监管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</si>
  <si>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</si>
  <si>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</si>
  <si>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</si>
  <si>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</si>
  <si>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</si>
  <si>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</si>
  <si>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</si>
  <si>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</si>
  <si>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</si>
  <si>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</si>
  <si>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</si>
  <si>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</si>
  <si>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</si>
  <si>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</si>
  <si>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</si>
  <si>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</si>
  <si>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</si>
  <si>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</si>
  <si>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</si>
  <si>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</si>
  <si>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</si>
  <si>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</si>
  <si>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</si>
  <si>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</si>
  <si>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</si>
  <si>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</si>
  <si>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</si>
  <si>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</si>
  <si>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</si>
  <si>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</si>
  <si>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</si>
  <si>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</si>
  <si>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</si>
  <si>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</si>
  <si>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</si>
  <si>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</si>
  <si>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</si>
  <si>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</si>
  <si>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</si>
  <si>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</si>
  <si>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</si>
  <si>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</si>
  <si>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</si>
  <si>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</si>
  <si>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</si>
  <si>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</si>
  <si>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</si>
  <si>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</si>
  <si>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</si>
  <si>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</si>
  <si>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</si>
  <si>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</si>
  <si>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</si>
  <si>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</si>
  <si>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</si>
  <si>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</si>
  <si>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</si>
  <si>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</si>
  <si>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</si>
  <si>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</si>
  <si>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</si>
  <si>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</si>
  <si>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</si>
  <si>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</si>
  <si>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</si>
  <si>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</si>
  <si>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</si>
  <si>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</si>
  <si>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</si>
  <si>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</si>
  <si>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</si>
  <si>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</si>
  <si>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</si>
  <si>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</si>
  <si>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</si>
  <si>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</si>
  <si>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</si>
  <si>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</si>
  <si>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</si>
  <si>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</si>
  <si>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</si>
  <si>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</si>
  <si>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</si>
  <si>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</si>
  <si>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</si>
  <si>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</si>
  <si>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</si>
  <si>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</si>
  <si>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</si>
  <si>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</si>
  <si>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</si>
  <si>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</si>
  <si>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</si>
  <si>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</si>
  <si>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</si>
  <si>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</si>
  <si>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</si>
  <si>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</si>
  <si>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</si>
  <si>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</si>
  <si>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</si>
  <si>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</si>
  <si>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</si>
  <si>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</si>
  <si>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</si>
  <si>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</si>
  <si>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</si>
  <si>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</si>
  <si>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</si>
  <si>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</si>
  <si>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</si>
  <si>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</si>
  <si>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</si>
  <si>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</si>
  <si>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</si>
  <si>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</si>
  <si>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</si>
  <si>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</si>
  <si>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</si>
  <si>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</si>
  <si>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</si>
  <si>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</si>
  <si>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</si>
  <si>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</si>
  <si>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</si>
  <si>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</si>
  <si>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</si>
  <si>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</si>
  <si>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</si>
  <si>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</si>
  <si>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</si>
  <si>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</si>
  <si>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</si>
  <si>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</si>
  <si>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</si>
  <si>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</si>
  <si>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</si>
  <si>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</si>
  <si>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</si>
  <si>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</si>
  <si>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</si>
  <si>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</si>
  <si>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</si>
  <si>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</si>
  <si>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</si>
  <si>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</si>
  <si>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</si>
  <si>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</si>
  <si>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</si>
  <si>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</si>
  <si>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</si>
  <si>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</si>
  <si>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</si>
  <si>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</si>
  <si>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</si>
  <si>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</si>
  <si>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</si>
  <si>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</si>
  <si>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</si>
  <si>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</si>
  <si>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</si>
  <si>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</si>
  <si>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</si>
  <si>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</si>
  <si>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</si>
  <si>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</si>
  <si>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</si>
  <si>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</si>
  <si>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</si>
  <si>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</si>
  <si>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</si>
  <si>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</si>
  <si>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</si>
  <si>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</si>
  <si>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</si>
  <si>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</si>
  <si>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</si>
  <si>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</si>
  <si>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</si>
  <si>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</si>
  <si>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</si>
  <si>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</si>
  <si>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</si>
  <si>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</si>
  <si>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</si>
  <si>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</si>
  <si>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</si>
  <si>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</si>
  <si>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</si>
  <si>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</si>
  <si>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</si>
  <si>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</si>
  <si>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</si>
  <si>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</si>
  <si>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</si>
  <si>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</si>
  <si>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</si>
  <si>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</si>
  <si>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</si>
  <si>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</si>
  <si>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</si>
  <si>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</si>
  <si>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</si>
  <si>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</si>
  <si>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</si>
  <si>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</si>
  <si>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</si>
  <si>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</si>
  <si>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</si>
  <si>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</si>
  <si>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</si>
  <si>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</si>
  <si>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</si>
  <si>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</si>
  <si>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</si>
  <si>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</si>
  <si>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</si>
  <si>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</si>
  <si>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</si>
  <si>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</si>
  <si>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</si>
  <si>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</si>
  <si>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</si>
  <si>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</si>
  <si>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</si>
  <si>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</si>
  <si>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</si>
  <si>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</si>
  <si>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</si>
  <si>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</si>
  <si>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</si>
  <si>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</si>
  <si>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</si>
  <si>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</si>
  <si>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</si>
  <si>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</si>
  <si>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</si>
  <si>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</si>
  <si>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</si>
  <si>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</si>
  <si>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</si>
  <si>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</si>
  <si>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</si>
  <si>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</si>
  <si>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</si>
  <si>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</si>
  <si>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</si>
  <si>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</si>
  <si>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</si>
  <si>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</si>
  <si>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</si>
  <si>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</si>
  <si>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</si>
  <si>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</si>
  <si>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</si>
  <si>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</si>
  <si>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</si>
  <si>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</si>
  <si>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</si>
  <si>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</si>
  <si>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</si>
  <si>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</si>
  <si>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</si>
  <si>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</si>
  <si>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</si>
  <si>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</si>
  <si>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</si>
  <si>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</si>
  <si>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</si>
  <si>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</si>
  <si>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</si>
  <si>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</si>
  <si>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</si>
  <si>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</si>
  <si>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</si>
  <si>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</si>
  <si>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</si>
  <si>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</si>
  <si>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</si>
  <si>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</si>
  <si>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</si>
  <si>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</si>
  <si>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</si>
  <si>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</si>
  <si>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</si>
  <si>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</si>
  <si>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</si>
  <si>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</si>
  <si>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</si>
  <si>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</si>
  <si>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</si>
  <si>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</si>
  <si>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</si>
  <si>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</si>
  <si>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</si>
  <si>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</si>
  <si>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</si>
  <si>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</si>
  <si>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</si>
  <si>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</si>
  <si>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</si>
  <si>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</si>
  <si>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</si>
  <si>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</si>
  <si>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</si>
  <si>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</si>
  <si>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</si>
  <si>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</si>
  <si>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</si>
  <si>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</si>
  <si>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</si>
  <si>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</si>
  <si>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</si>
  <si>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</si>
  <si>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</si>
  <si>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</si>
  <si>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</si>
  <si>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</si>
  <si>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</si>
  <si>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</si>
  <si>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</si>
  <si>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</si>
  <si>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</si>
  <si>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</si>
  <si>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</si>
  <si>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</si>
  <si>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</si>
  <si>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</si>
  <si>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</si>
  <si>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</si>
  <si>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</si>
  <si>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</si>
  <si>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</si>
  <si>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</si>
  <si>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</si>
  <si>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</si>
  <si>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</si>
  <si>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</si>
  <si>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</si>
  <si>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</si>
  <si>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</si>
  <si>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</si>
  <si>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</si>
  <si>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</si>
  <si>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</si>
  <si>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</si>
  <si>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</si>
  <si>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</si>
  <si>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</si>
  <si>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</si>
  <si>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</si>
  <si>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</si>
  <si>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</si>
  <si>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</si>
  <si>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</si>
  <si>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</si>
  <si>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</si>
  <si>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</si>
  <si>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</si>
  <si>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</si>
  <si>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</si>
  <si>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</si>
  <si>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</si>
  <si>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</si>
  <si>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</si>
  <si>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</si>
  <si>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</si>
  <si>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</si>
  <si>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</si>
  <si>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</si>
  <si>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</si>
  <si>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</si>
  <si>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</si>
  <si>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</si>
  <si>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</si>
  <si>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</si>
  <si>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</si>
  <si>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</si>
  <si>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</si>
  <si>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</si>
  <si>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</si>
  <si>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</si>
  <si>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</si>
  <si>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</si>
  <si>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</si>
  <si>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</si>
  <si>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</si>
  <si>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</si>
  <si>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</si>
  <si>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</si>
  <si>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</si>
  <si>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</si>
  <si>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</si>
  <si>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</si>
  <si>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</si>
  <si>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</si>
  <si>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</si>
  <si>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</si>
  <si>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</si>
  <si>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</si>
  <si>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</si>
  <si>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</si>
  <si>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</si>
  <si>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</si>
  <si>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</si>
  <si>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</si>
  <si>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</si>
  <si>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</si>
  <si>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</si>
  <si>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</si>
  <si>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</si>
  <si>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</si>
  <si>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</si>
  <si>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</si>
  <si>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</si>
  <si>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</si>
  <si>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</si>
  <si>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</si>
  <si>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</si>
  <si>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</si>
  <si>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</si>
  <si>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</si>
  <si>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</si>
  <si>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</si>
  <si>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</si>
  <si>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</si>
  <si>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</si>
  <si>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</si>
  <si>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</si>
  <si>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</si>
  <si>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</si>
  <si>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</si>
  <si>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</si>
  <si>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</si>
  <si>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</si>
  <si>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</si>
  <si>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</si>
  <si>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</si>
  <si>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</si>
  <si>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</si>
  <si>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</si>
  <si>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</si>
  <si>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</si>
  <si>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</si>
  <si>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</si>
  <si>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</si>
  <si>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</si>
  <si>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</si>
  <si>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</si>
  <si>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</si>
  <si>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</si>
  <si>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</si>
  <si>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</si>
  <si>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</si>
  <si>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</si>
  <si>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</si>
  <si>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</si>
  <si>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</si>
  <si>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</si>
  <si>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</si>
  <si>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</si>
  <si>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</si>
  <si>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</si>
  <si>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</si>
  <si>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</si>
  <si>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</si>
  <si>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</si>
  <si>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</si>
  <si>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</si>
  <si>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</si>
  <si>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</si>
  <si>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</si>
  <si>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</si>
  <si>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</si>
  <si>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</si>
  <si>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</si>
  <si>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</si>
  <si>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</si>
  <si>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</si>
  <si>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</si>
  <si>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</si>
  <si>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</si>
  <si>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</si>
  <si>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</si>
  <si>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</si>
  <si>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</si>
  <si>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</si>
  <si>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 xml:space="preserve">    重点企业贷款贴息</t>
  </si>
  <si>
    <t>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</si>
  <si>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</si>
  <si>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</si>
  <si>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</si>
  <si>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</si>
  <si>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</si>
  <si>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</si>
  <si>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</si>
  <si>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</si>
  <si>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</si>
  <si>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</si>
  <si>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</si>
  <si>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</si>
  <si>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</si>
  <si>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</si>
  <si>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</si>
  <si>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</si>
  <si>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</si>
  <si>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</si>
  <si>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</si>
  <si>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</si>
  <si>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</si>
  <si>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</si>
  <si>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</si>
  <si>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</si>
  <si>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</si>
  <si>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</si>
  <si>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</si>
  <si>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</si>
  <si>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</si>
  <si>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</si>
  <si>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</si>
  <si>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</si>
  <si>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</si>
  <si>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</si>
  <si>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</si>
  <si>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</si>
  <si>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</si>
  <si>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</si>
  <si>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</si>
  <si>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</si>
  <si>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</si>
  <si>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</si>
  <si>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</si>
  <si>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</si>
  <si>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</si>
  <si>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</si>
  <si>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</si>
  <si>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</si>
  <si>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</si>
  <si>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</si>
  <si>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</si>
  <si>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</si>
  <si>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</si>
  <si>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</si>
  <si>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</si>
  <si>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</si>
  <si>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</si>
  <si>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</si>
  <si>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</si>
  <si>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</si>
  <si>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</si>
  <si>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</si>
  <si>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</si>
  <si>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</si>
  <si>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</si>
  <si>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</si>
  <si>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</si>
  <si>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</si>
  <si>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</si>
  <si>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</si>
  <si>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</si>
  <si>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</si>
  <si>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</si>
  <si>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</si>
  <si>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</si>
  <si>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</si>
  <si>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</si>
  <si>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</si>
  <si>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</si>
  <si>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</si>
  <si>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</si>
  <si>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</si>
  <si>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</si>
  <si>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</si>
  <si>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</si>
  <si>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</si>
  <si>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</si>
  <si>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</si>
  <si>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</si>
  <si>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</si>
  <si>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</si>
  <si>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</si>
  <si>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</si>
  <si>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</si>
  <si>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</si>
  <si>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</si>
  <si>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</si>
  <si>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</si>
  <si>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</si>
  <si>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</si>
  <si>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</si>
  <si>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</si>
  <si>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</si>
  <si>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</si>
  <si>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</si>
  <si>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</si>
  <si>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</si>
  <si>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</si>
  <si>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</si>
  <si>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</si>
  <si>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</si>
  <si>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</si>
  <si>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</si>
  <si>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</si>
  <si>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</si>
  <si>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</si>
  <si>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</si>
  <si>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</si>
  <si>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</si>
  <si>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</si>
  <si>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</si>
  <si>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</si>
  <si>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</si>
  <si>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</si>
  <si>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</si>
  <si>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</si>
  <si>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</si>
  <si>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</si>
  <si>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</si>
  <si>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</si>
  <si>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</si>
  <si>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</si>
  <si>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</si>
  <si>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</si>
  <si>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</si>
  <si>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</si>
  <si>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</si>
  <si>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</si>
  <si>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</si>
  <si>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</si>
  <si>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</si>
  <si>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</si>
  <si>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</si>
  <si>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</si>
  <si>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</si>
  <si>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</si>
  <si>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</si>
  <si>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</si>
  <si>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其他自然灾害救灾及恢复重建支出</t>
  </si>
  <si>
    <t xml:space="preserve">  其他灾害防治及应急管理支出</t>
  </si>
  <si>
    <t>其他支出(类)</t>
  </si>
  <si>
    <t xml:space="preserve">  其他支出(款)</t>
  </si>
  <si>
    <t xml:space="preserve">    其他支出(项)</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</si>
  <si>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</si>
  <si>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</si>
  <si>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</si>
  <si>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</si>
  <si>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</si>
  <si>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</si>
  <si>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</si>
  <si>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</si>
  <si>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</si>
  <si>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</si>
  <si>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</si>
  <si>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附件15：</t>
  </si>
  <si>
    <t>区本级支出</t>
  </si>
  <si>
    <t>附件16：</t>
  </si>
  <si>
    <t>合    计</t>
  </si>
  <si>
    <t>工资福利支出</t>
  </si>
  <si>
    <t>30101</t>
  </si>
  <si>
    <t>基本工资</t>
  </si>
  <si>
    <t>30102</t>
  </si>
  <si>
    <t>津贴补贴</t>
  </si>
  <si>
    <t>30103</t>
  </si>
  <si>
    <t>奖金</t>
  </si>
  <si>
    <t>30106</t>
  </si>
  <si>
    <t>伙食补助费</t>
  </si>
  <si>
    <t>30107</t>
  </si>
  <si>
    <t>绩效工资</t>
  </si>
  <si>
    <t>30108</t>
  </si>
  <si>
    <t>机关事业单位基本养老保险缴费</t>
  </si>
  <si>
    <t>30109</t>
  </si>
  <si>
    <t>职业年金缴费</t>
  </si>
  <si>
    <t>30110</t>
  </si>
  <si>
    <t>职工基本医疗保险缴费</t>
  </si>
  <si>
    <t>30111</t>
  </si>
  <si>
    <t>公务员医疗补助缴费</t>
  </si>
  <si>
    <t>30112</t>
  </si>
  <si>
    <t>其他社会保障缴费</t>
  </si>
  <si>
    <t>30113</t>
  </si>
  <si>
    <t>住房公积金</t>
  </si>
  <si>
    <t>30114</t>
  </si>
  <si>
    <t>医疗费</t>
  </si>
  <si>
    <t>30199</t>
  </si>
  <si>
    <t>其他工资福利支出</t>
  </si>
  <si>
    <t>商品和服务支出</t>
  </si>
  <si>
    <t>30201</t>
  </si>
  <si>
    <t>办公费</t>
  </si>
  <si>
    <t>30202</t>
  </si>
  <si>
    <t>印刷费</t>
  </si>
  <si>
    <t>30203</t>
  </si>
  <si>
    <t>咨询费</t>
  </si>
  <si>
    <t>30204</t>
  </si>
  <si>
    <t>手续费</t>
  </si>
  <si>
    <t>30205</t>
  </si>
  <si>
    <t>水费</t>
  </si>
  <si>
    <t>30206</t>
  </si>
  <si>
    <t>电费</t>
  </si>
  <si>
    <t>30207</t>
  </si>
  <si>
    <t>邮电费</t>
  </si>
  <si>
    <t>30208</t>
  </si>
  <si>
    <t>取暖费</t>
  </si>
  <si>
    <t>30209</t>
  </si>
  <si>
    <t>物业管理费</t>
  </si>
  <si>
    <t>30211</t>
  </si>
  <si>
    <t>差旅费</t>
  </si>
  <si>
    <t>30212</t>
  </si>
  <si>
    <t>因公出国（境）费用</t>
  </si>
  <si>
    <t>30213</t>
  </si>
  <si>
    <t>维修（护）费</t>
  </si>
  <si>
    <t>30214</t>
  </si>
  <si>
    <t>租赁费</t>
  </si>
  <si>
    <t>30215</t>
  </si>
  <si>
    <t>会议费</t>
  </si>
  <si>
    <t>30216</t>
  </si>
  <si>
    <t>培训费</t>
  </si>
  <si>
    <t>30217</t>
  </si>
  <si>
    <t>公务接待费</t>
  </si>
  <si>
    <t>30218</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</si>
  <si>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</si>
  <si>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</si>
  <si>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</si>
  <si>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</si>
  <si>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</si>
  <si>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</si>
  <si>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</si>
  <si>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</si>
  <si>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</si>
  <si>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</si>
  <si>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</si>
  <si>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对个人和家庭的补助</t>
  </si>
  <si>
    <t>30301</t>
  </si>
  <si>
    <t>离休费</t>
  </si>
  <si>
    <t>30302</t>
  </si>
  <si>
    <t>退休费</t>
  </si>
  <si>
    <t>30303</t>
  </si>
  <si>
    <t>退职（役）费</t>
  </si>
  <si>
    <t>30304</t>
  </si>
  <si>
    <t>抚恤金</t>
  </si>
  <si>
    <t>30305</t>
  </si>
  <si>
    <t>生活补助</t>
  </si>
  <si>
    <t>30306</t>
  </si>
  <si>
    <t>救济费</t>
  </si>
  <si>
    <t>30307</t>
  </si>
  <si>
    <t>医疗费补助</t>
  </si>
  <si>
    <t>30308</t>
  </si>
  <si>
    <t>助学金</t>
  </si>
  <si>
    <t>30309</t>
  </si>
  <si>
    <t>奖励金</t>
  </si>
  <si>
    <t>30310</t>
  </si>
  <si>
    <t>个人农业生产补贴</t>
  </si>
  <si>
    <t>代缴社会保险费</t>
  </si>
  <si>
    <t>30399</t>
  </si>
  <si>
    <t>其他对个人和家庭的补助</t>
  </si>
  <si>
    <t>资本性支出</t>
  </si>
  <si>
    <t>31001</t>
  </si>
  <si>
    <t>房屋建筑物购建</t>
  </si>
  <si>
    <t>31002</t>
  </si>
  <si>
    <t>办公设备购置</t>
  </si>
  <si>
    <t>31003</t>
  </si>
  <si>
    <t>专用设备购置</t>
  </si>
  <si>
    <t>31005</t>
  </si>
  <si>
    <t>基础设施建设</t>
  </si>
  <si>
    <t>31006</t>
  </si>
  <si>
    <t>大型修缮</t>
  </si>
  <si>
    <t>31007</t>
  </si>
  <si>
    <t>信息网络及软件购置更新</t>
  </si>
  <si>
    <t>31008</t>
  </si>
  <si>
    <t>物资储备</t>
  </si>
  <si>
    <t>31009</t>
  </si>
  <si>
    <t>土地补偿</t>
  </si>
  <si>
    <t>31010</t>
  </si>
  <si>
    <t>安置补助</t>
  </si>
  <si>
    <t>31011</t>
  </si>
  <si>
    <t>地上附着物和青苗补偿</t>
  </si>
  <si>
    <t>31012</t>
  </si>
  <si>
    <t>拆迁补偿</t>
  </si>
  <si>
    <t>31013</t>
  </si>
  <si>
    <t>公务用车购置</t>
  </si>
  <si>
    <t>31019</t>
  </si>
  <si>
    <t>其他交通工具购置</t>
  </si>
  <si>
    <t>文物和陈列品购置</t>
  </si>
  <si>
    <t>无形资产购置</t>
  </si>
  <si>
    <t>31099</t>
  </si>
  <si>
    <t>其他资本性支出</t>
  </si>
  <si>
    <t>对企业补助</t>
  </si>
  <si>
    <t>资本金注入</t>
  </si>
  <si>
    <t>政府投资基金股权投资</t>
  </si>
  <si>
    <t>费用补贴</t>
  </si>
  <si>
    <t>利息补贴</t>
  </si>
  <si>
    <t>其他对企业补助</t>
  </si>
  <si>
    <t>39906</t>
  </si>
  <si>
    <t>赠与</t>
  </si>
  <si>
    <t>39907</t>
  </si>
  <si>
    <t>国家赔偿费用支出</t>
  </si>
  <si>
    <t>39908</t>
  </si>
  <si>
    <t>对民间非营利组织和群众性自治组织补贴</t>
  </si>
  <si>
    <t/>
  </si>
  <si>
    <t>项          目</t>
  </si>
  <si>
    <t>调出资金</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</si>
  <si>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</si>
  <si>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</si>
  <si>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</si>
  <si>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</si>
  <si>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</si>
  <si>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</si>
  <si>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</si>
  <si>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</si>
  <si>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</si>
  <si>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</si>
  <si>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</si>
  <si>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</si>
  <si>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</si>
  <si>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</si>
  <si>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</si>
  <si>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</si>
  <si>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</si>
  <si>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</si>
  <si>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</si>
  <si>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</si>
  <si>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</si>
  <si>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</si>
  <si>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</si>
  <si>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</si>
  <si>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</si>
  <si>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</si>
  <si>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</si>
  <si>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</si>
  <si>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</si>
  <si>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</si>
  <si>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</si>
  <si>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</si>
  <si>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</si>
  <si>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</si>
  <si>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</si>
  <si>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</si>
  <si>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</si>
  <si>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</si>
  <si>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</si>
  <si>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</si>
  <si>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</si>
  <si>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</si>
  <si>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</si>
  <si>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</si>
  <si>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</si>
  <si>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</si>
  <si>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</si>
  <si>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</si>
  <si>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</si>
  <si>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</si>
  <si>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</si>
  <si>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</si>
  <si>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</si>
  <si>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</si>
  <si>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</si>
  <si>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</si>
  <si>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</si>
  <si>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</si>
  <si>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</si>
  <si>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</si>
  <si>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</si>
  <si>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</si>
  <si>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</si>
  <si>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</si>
  <si>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</si>
  <si>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</si>
  <si>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</si>
  <si>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</si>
  <si>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</si>
  <si>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</si>
  <si>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</si>
  <si>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</si>
  <si>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</si>
  <si>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</si>
  <si>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</si>
  <si>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</si>
  <si>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</si>
  <si>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</si>
  <si>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</si>
  <si>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</si>
  <si>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</si>
  <si>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</si>
  <si>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</si>
  <si>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</si>
  <si>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</si>
  <si>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</si>
  <si>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</si>
  <si>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</si>
  <si>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</si>
  <si>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</si>
  <si>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</si>
  <si>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</si>
  <si>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</si>
  <si>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</si>
  <si>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</si>
  <si>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</si>
  <si>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</si>
  <si>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</si>
  <si>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</si>
  <si>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</si>
  <si>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</si>
  <si>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</si>
  <si>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</si>
  <si>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</si>
  <si>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</si>
  <si>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</si>
  <si>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</si>
  <si>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</si>
  <si>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</si>
  <si>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</si>
  <si>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</si>
  <si>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</si>
  <si>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</si>
  <si>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</si>
  <si>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</si>
  <si>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</si>
  <si>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</si>
  <si>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</si>
  <si>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</si>
  <si>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</si>
  <si>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</si>
  <si>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</si>
  <si>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</si>
  <si>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</si>
  <si>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</si>
  <si>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</si>
  <si>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</si>
  <si>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</si>
  <si>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</si>
  <si>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</si>
  <si>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</si>
  <si>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</si>
  <si>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</si>
  <si>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</si>
  <si>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</si>
  <si>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</si>
  <si>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</si>
  <si>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</si>
  <si>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</si>
  <si>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</si>
  <si>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</si>
  <si>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</si>
  <si>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</si>
  <si>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</si>
  <si>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</si>
  <si>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</si>
  <si>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</si>
  <si>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</si>
  <si>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</si>
  <si>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</si>
  <si>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</si>
  <si>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</si>
  <si>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</si>
  <si>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</si>
  <si>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</si>
  <si>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</si>
  <si>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</si>
  <si>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</si>
  <si>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</si>
  <si>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</si>
  <si>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</si>
  <si>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</si>
  <si>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</si>
  <si>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</si>
  <si>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</si>
  <si>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</si>
  <si>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</si>
  <si>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</si>
  <si>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</si>
  <si>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</si>
  <si>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</si>
  <si>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</si>
  <si>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</si>
  <si>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</si>
  <si>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</si>
  <si>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</si>
  <si>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</si>
  <si>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</si>
  <si>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</si>
  <si>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</si>
  <si>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</si>
  <si>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</si>
  <si>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</si>
  <si>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</si>
  <si>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</si>
  <si>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</si>
  <si>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</si>
  <si>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</si>
  <si>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</si>
  <si>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</si>
  <si>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</si>
  <si>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</si>
  <si>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</si>
  <si>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</si>
  <si>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</si>
  <si>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</si>
  <si>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</si>
  <si>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</si>
  <si>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</si>
  <si>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</si>
  <si>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</si>
  <si>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</si>
  <si>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</si>
  <si>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</si>
  <si>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</si>
  <si>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</si>
  <si>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</si>
  <si>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</si>
  <si>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</si>
  <si>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</si>
  <si>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</si>
  <si>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</si>
  <si>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</si>
  <si>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</si>
  <si>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</si>
  <si>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</si>
  <si>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</si>
  <si>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</si>
  <si>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</si>
  <si>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</si>
  <si>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</si>
  <si>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</si>
  <si>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</si>
  <si>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</si>
  <si>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</si>
  <si>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</si>
  <si>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</si>
  <si>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</si>
  <si>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</si>
  <si>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</si>
  <si>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援企稳岗补贴</t>
  </si>
  <si>
    <t xml:space="preserve">    困难群众基本生活补助</t>
  </si>
  <si>
    <t xml:space="preserve">    其他抗疫相关支出</t>
  </si>
  <si>
    <t>政府性基金支出</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</si>
  <si>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</si>
  <si>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</si>
  <si>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</si>
  <si>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</si>
  <si>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</si>
  <si>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</si>
  <si>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</si>
  <si>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</si>
  <si>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</si>
  <si>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</si>
  <si>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</si>
  <si>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</si>
  <si>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</si>
  <si>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</si>
  <si>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</si>
  <si>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</si>
  <si>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</si>
  <si>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</si>
  <si>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</si>
  <si>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</si>
  <si>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</si>
  <si>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</si>
  <si>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</si>
  <si>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</si>
  <si>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</si>
  <si>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</si>
  <si>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</si>
  <si>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</si>
  <si>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</si>
  <si>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其他国有资本经营预算企业利润收入</t>
  </si>
  <si>
    <t xml:space="preserve">      国有控股公司股利、股息收入</t>
  </si>
  <si>
    <t xml:space="preserve">      国有参股公司股利、股息收入</t>
  </si>
  <si>
    <t xml:space="preserve">      金融企业股利、股息收入</t>
  </si>
  <si>
    <t xml:space="preserve">      其他国有资本经营预算企业股利、股息收入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</si>
  <si>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</si>
  <si>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</si>
  <si>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</si>
  <si>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</si>
  <si>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</si>
  <si>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国有股权、股份清算收入</t>
  </si>
  <si>
    <t xml:space="preserve">      国有独资企业清算收入</t>
  </si>
  <si>
    <t xml:space="preserve">      其他国有资本经营预算企业清算收入</t>
  </si>
  <si>
    <t xml:space="preserve">    其他国有资本经营预算收入</t>
  </si>
  <si>
    <t xml:space="preserve">    国有资本经营预算补充社保基金支出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</si>
  <si>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</si>
  <si>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</si>
  <si>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</si>
  <si>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</si>
  <si>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</si>
  <si>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</si>
  <si>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</si>
  <si>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</si>
  <si>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</si>
  <si>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</si>
  <si>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</si>
  <si>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</si>
  <si>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</si>
  <si>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</si>
  <si>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</si>
  <si>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</si>
  <si>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</si>
  <si>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</si>
  <si>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</si>
  <si>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国有企业政策性补贴(款)</t>
  </si>
  <si>
    <t xml:space="preserve">    国有企业政策性补贴(项)</t>
  </si>
  <si>
    <t xml:space="preserve">  金融国有资本经营预算支出</t>
  </si>
  <si>
    <t xml:space="preserve">    资本性支出</t>
  </si>
  <si>
    <t xml:space="preserve">    改革性支出</t>
  </si>
  <si>
    <t xml:space="preserve">    其他金融国有资本经营预算支出</t>
  </si>
  <si>
    <t xml:space="preserve">  其他国有资本经营预算支出(款)</t>
  </si>
  <si>
    <t xml:space="preserve">    其他国有资本经营预算支出(项)</t>
  </si>
  <si>
    <t>2020年天心区社保基金收入决算表</t>
  </si>
  <si>
    <t>2020年天心区社保基金支出决算表</t>
  </si>
  <si>
    <t>单位：亿元</t>
  </si>
  <si>
    <t>限额</t>
  </si>
  <si>
    <t>余额</t>
  </si>
  <si>
    <t>地区</t>
  </si>
  <si>
    <t>项目名称</t>
  </si>
  <si>
    <t>项目编号</t>
  </si>
  <si>
    <t>项目领域</t>
  </si>
  <si>
    <t>项目主管部门</t>
  </si>
  <si>
    <t>项目实施单位</t>
  </si>
  <si>
    <t>债券性质</t>
  </si>
  <si>
    <t>债券规模</t>
  </si>
  <si>
    <t>发行时间（年/月）</t>
  </si>
  <si>
    <t>天心区</t>
  </si>
  <si>
    <t>湖南暮云经济开发区绿色发展一期项目</t>
  </si>
  <si>
    <t>P19430103-0014</t>
  </si>
  <si>
    <t>产业园区基础设施</t>
  </si>
  <si>
    <t>长沙天心经济开发区管理委员会</t>
  </si>
  <si>
    <t>湖南天长置业有限责任公司</t>
  </si>
  <si>
    <t>其他自平衡专项债券</t>
  </si>
  <si>
    <t>2020-02</t>
  </si>
  <si>
    <t>天心区2020年乡村振兴重点工程</t>
  </si>
  <si>
    <t>P20430103-0020</t>
  </si>
  <si>
    <t>农村人居环境整治</t>
  </si>
  <si>
    <t>天心区人民政府</t>
  </si>
  <si>
    <t>长沙市天心区南托街道办事处</t>
  </si>
  <si>
    <t>一般债券</t>
  </si>
  <si>
    <t>2020-03</t>
  </si>
  <si>
    <t>湖南长沙“天心数谷”产业园开发配套基础设施建设项目</t>
  </si>
  <si>
    <t>P19430103-0015</t>
  </si>
  <si>
    <t>2020-05</t>
  </si>
  <si>
    <t>长沙市天心区养老中心建设项目</t>
  </si>
  <si>
    <t>P14430103-0007</t>
  </si>
  <si>
    <t>养老服务机构</t>
  </si>
  <si>
    <t>天心区民政局</t>
  </si>
  <si>
    <t>雅礼书院中学改扩建项目（2020）</t>
  </si>
  <si>
    <t>P13430103-0002</t>
  </si>
  <si>
    <t>普通高中</t>
  </si>
  <si>
    <t>天心区公共工程建设中心</t>
  </si>
  <si>
    <t>2020-08</t>
  </si>
  <si>
    <t>湖南暮云经济开发区绿色发展一期项目（2020-2)）</t>
  </si>
  <si>
    <t>P19430103-0020</t>
  </si>
  <si>
    <t>2020-09</t>
  </si>
  <si>
    <t>大托铺街道社区卫生服务中心建设项目</t>
  </si>
  <si>
    <t>P15430103-0008</t>
  </si>
  <si>
    <t>城市社区卫生机构</t>
  </si>
  <si>
    <t>天心区卫健局</t>
  </si>
  <si>
    <t>2020-10</t>
  </si>
  <si>
    <t>长沙市天心区幼儿园提质改造项目</t>
  </si>
  <si>
    <t>P20430103-0026</t>
  </si>
  <si>
    <t>学龄前教育</t>
  </si>
  <si>
    <t>天心区教育局</t>
  </si>
  <si>
    <t>湖南大数据交易中心及相关配套设施建设项目</t>
  </si>
  <si>
    <t>P20430103-0022</t>
  </si>
  <si>
    <t>湖南天南实业有限责任公司</t>
  </si>
  <si>
    <t xml:space="preserve">     国际金融组织和外国政府贷款</t>
  </si>
  <si>
    <t>单位名称</t>
  </si>
  <si>
    <t>“三公”经费支出决算数</t>
  </si>
  <si>
    <t>小计</t>
  </si>
  <si>
    <t>因公出国（境）费</t>
  </si>
  <si>
    <t>公务用车购置及运行费</t>
  </si>
  <si>
    <t>其中：公务用车购置</t>
  </si>
  <si>
    <t>其中：公务用车运行维护费</t>
  </si>
  <si>
    <t>长沙市天心区</t>
  </si>
  <si>
    <t>说明：2020年全区行政事业单位一般公共预算拨款“三公经费”实际支出461万元，比预算数减少465万元。其中：公务接待费38万元，比预算数减少226万元；公务用车购置及运行维护费423万元，比预算数减少201万元；因公出国（境）费0万元，比预算数减少38万元。2020年“三公”经费下降的主要原因是深入贯彻落实中央关于“厉行节约 反对浪费”的指示精神，牢固树立过“紧日子”思想，从严控制“三公”经费，反对铺张浪费，确保只减不增。</t>
    <phoneticPr fontId="106" type="noConversion"/>
  </si>
  <si>
    <r>
      <t>附件3</t>
    </r>
    <r>
      <rPr>
        <sz val="16"/>
        <rFont val="仿宋_GB2312"/>
        <family val="3"/>
        <charset val="134"/>
      </rPr>
      <t>0</t>
    </r>
    <r>
      <rPr>
        <sz val="16"/>
        <rFont val="仿宋_GB2312"/>
        <family val="3"/>
        <charset val="134"/>
      </rPr>
      <t>：</t>
    </r>
    <phoneticPr fontId="106" type="noConversion"/>
  </si>
  <si>
    <r>
      <t>附件2</t>
    </r>
    <r>
      <rPr>
        <sz val="16"/>
        <rFont val="仿宋_GB2312"/>
        <family val="3"/>
        <charset val="134"/>
      </rPr>
      <t>9</t>
    </r>
    <r>
      <rPr>
        <sz val="16"/>
        <rFont val="仿宋_GB2312"/>
        <family val="3"/>
        <charset val="134"/>
      </rPr>
      <t>：</t>
    </r>
    <phoneticPr fontId="106" type="noConversion"/>
  </si>
  <si>
    <r>
      <t>附件2</t>
    </r>
    <r>
      <rPr>
        <sz val="16"/>
        <rFont val="仿宋_GB2312"/>
        <family val="3"/>
        <charset val="134"/>
      </rPr>
      <t>8</t>
    </r>
    <r>
      <rPr>
        <sz val="16"/>
        <rFont val="仿宋_GB2312"/>
        <family val="3"/>
        <charset val="134"/>
      </rPr>
      <t>：</t>
    </r>
    <phoneticPr fontId="106" type="noConversion"/>
  </si>
  <si>
    <r>
      <t>附件2</t>
    </r>
    <r>
      <rPr>
        <sz val="16"/>
        <rFont val="仿宋_GB2312"/>
        <family val="3"/>
        <charset val="134"/>
      </rPr>
      <t>7</t>
    </r>
    <r>
      <rPr>
        <sz val="16"/>
        <rFont val="仿宋_GB2312"/>
        <family val="3"/>
        <charset val="134"/>
      </rPr>
      <t>：</t>
    </r>
    <phoneticPr fontId="106" type="noConversion"/>
  </si>
  <si>
    <r>
      <t>附件2</t>
    </r>
    <r>
      <rPr>
        <sz val="16"/>
        <rFont val="仿宋_GB2312"/>
        <family val="3"/>
        <charset val="134"/>
      </rPr>
      <t>6</t>
    </r>
    <r>
      <rPr>
        <sz val="16"/>
        <rFont val="仿宋_GB2312"/>
        <family val="3"/>
        <charset val="134"/>
      </rPr>
      <t>：</t>
    </r>
    <phoneticPr fontId="106" type="noConversion"/>
  </si>
  <si>
    <r>
      <t>附件2</t>
    </r>
    <r>
      <rPr>
        <sz val="16"/>
        <color theme="1"/>
        <rFont val="仿宋_GB2312"/>
        <family val="3"/>
        <charset val="134"/>
      </rPr>
      <t>5</t>
    </r>
    <r>
      <rPr>
        <sz val="16"/>
        <color theme="1"/>
        <rFont val="仿宋_GB2312"/>
        <family val="3"/>
        <charset val="134"/>
      </rPr>
      <t>：</t>
    </r>
    <phoneticPr fontId="106" type="noConversion"/>
  </si>
  <si>
    <r>
      <t>附件2</t>
    </r>
    <r>
      <rPr>
        <sz val="16"/>
        <color theme="1"/>
        <rFont val="仿宋_GB2312"/>
        <family val="3"/>
        <charset val="134"/>
      </rPr>
      <t>4</t>
    </r>
    <r>
      <rPr>
        <sz val="16"/>
        <color theme="1"/>
        <rFont val="仿宋_GB2312"/>
        <family val="3"/>
        <charset val="134"/>
      </rPr>
      <t>：</t>
    </r>
    <phoneticPr fontId="106" type="noConversion"/>
  </si>
  <si>
    <r>
      <t>附件2</t>
    </r>
    <r>
      <rPr>
        <sz val="12"/>
        <rFont val="宋体"/>
        <family val="3"/>
        <charset val="134"/>
      </rPr>
      <t>2</t>
    </r>
    <r>
      <rPr>
        <sz val="12"/>
        <rFont val="宋体"/>
        <family val="3"/>
        <charset val="134"/>
      </rPr>
      <t>：</t>
    </r>
    <phoneticPr fontId="106" type="noConversion"/>
  </si>
  <si>
    <r>
      <t>附件22-1</t>
    </r>
    <r>
      <rPr>
        <sz val="12"/>
        <rFont val="宋体"/>
        <family val="3"/>
        <charset val="134"/>
      </rPr>
      <t>：</t>
    </r>
    <phoneticPr fontId="106" type="noConversion"/>
  </si>
  <si>
    <t>2020年天心区国有资本经营预算收入决算表</t>
    <phoneticPr fontId="106" type="noConversion"/>
  </si>
  <si>
    <t>2020年天心区国有资本经营预算支出决算表</t>
    <phoneticPr fontId="106" type="noConversion"/>
  </si>
  <si>
    <t>2020年天心区国有资本经营预算本级支出决算表</t>
    <phoneticPr fontId="106" type="noConversion"/>
  </si>
  <si>
    <t>政府性基金支出合计</t>
    <phoneticPr fontId="106" type="noConversion"/>
  </si>
  <si>
    <t>地区</t>
    <phoneticPr fontId="84" type="noConversion"/>
  </si>
  <si>
    <t>注：天心区对街道均按部门预算单位进行管理，天心区无对下级税收返还和转移支付。</t>
    <phoneticPr fontId="84" type="noConversion"/>
  </si>
  <si>
    <t>附件21：</t>
    <phoneticPr fontId="106" type="noConversion"/>
  </si>
  <si>
    <t>附件23：</t>
    <phoneticPr fontId="106" type="noConversion"/>
  </si>
  <si>
    <t xml:space="preserve">2020年天心区国有资本经营预算专项转移支付分项目决算表
</t>
    <phoneticPr fontId="106" type="noConversion"/>
  </si>
  <si>
    <t>解决历史遗留问题及改革成本支出</t>
  </si>
  <si>
    <t>2020年天心区国有资本经营预算专项转移支付分地区决算表</t>
    <phoneticPr fontId="84" type="noConversion"/>
  </si>
  <si>
    <t>决算数</t>
    <phoneticPr fontId="84" type="noConversion"/>
  </si>
  <si>
    <t>合计</t>
    <phoneticPr fontId="106" type="noConversion"/>
  </si>
  <si>
    <t>附件23-1：</t>
    <phoneticPr fontId="84" type="noConversion"/>
  </si>
  <si>
    <t>附件3-3：</t>
    <phoneticPr fontId="84" type="noConversion"/>
  </si>
  <si>
    <t>2020年天心区一般公共预算专项转移支付分地区决算表</t>
    <phoneticPr fontId="84" type="noConversion"/>
  </si>
  <si>
    <t>2020年天心区一般公共预算专项转移支付分项目决算表</t>
    <phoneticPr fontId="106" type="noConversion"/>
  </si>
  <si>
    <t>附件17：</t>
    <phoneticPr fontId="106" type="noConversion"/>
  </si>
  <si>
    <t>附件18：</t>
    <phoneticPr fontId="106" type="noConversion"/>
  </si>
  <si>
    <r>
      <t>附件1</t>
    </r>
    <r>
      <rPr>
        <sz val="12"/>
        <rFont val="宋体"/>
        <family val="3"/>
        <charset val="134"/>
      </rPr>
      <t>8-1：</t>
    </r>
    <phoneticPr fontId="106" type="noConversion"/>
  </si>
  <si>
    <t>附件19：</t>
    <phoneticPr fontId="106" type="noConversion"/>
  </si>
  <si>
    <t>2020年天心区政府性基金预算专项转移支付分项目决算表</t>
    <phoneticPr fontId="106" type="noConversion"/>
  </si>
  <si>
    <t>附件20：</t>
    <phoneticPr fontId="106" type="noConversion"/>
  </si>
  <si>
    <t>2020年天心区政府性基金预算专项转移支付分地区决算表</t>
    <phoneticPr fontId="84" type="noConversion"/>
  </si>
  <si>
    <t>2020年天心区地方一般公共预算收入决算表</t>
    <phoneticPr fontId="106" type="noConversion"/>
  </si>
  <si>
    <t>附件3-3</t>
    <phoneticPr fontId="106" type="noConversion"/>
  </si>
  <si>
    <t>2020年天心区一般公共预算专项转移支付分地区决算表</t>
    <phoneticPr fontId="106" type="noConversion"/>
  </si>
  <si>
    <t>2021年上半年地方一般公共预算收入执行情况表</t>
    <phoneticPr fontId="106" type="noConversion"/>
  </si>
  <si>
    <t>2020年天心区政府性基金本级支出决算表</t>
  </si>
  <si>
    <t>2020年天心区政府性基金本级支出决算表</t>
    <phoneticPr fontId="106" type="noConversion"/>
  </si>
  <si>
    <t>附件18-1</t>
    <phoneticPr fontId="106" type="noConversion"/>
  </si>
  <si>
    <t>附件20</t>
    <phoneticPr fontId="106" type="noConversion"/>
  </si>
  <si>
    <t>附件20-1：</t>
    <phoneticPr fontId="84" type="noConversion"/>
  </si>
  <si>
    <t>2020年天心区政府性基金预算专项转移支付分地区决算表</t>
    <phoneticPr fontId="106" type="noConversion"/>
  </si>
  <si>
    <t>附件20-1</t>
    <phoneticPr fontId="106" type="noConversion"/>
  </si>
  <si>
    <t>附件21</t>
    <phoneticPr fontId="106" type="noConversion"/>
  </si>
  <si>
    <t>附件22</t>
    <phoneticPr fontId="106" type="noConversion"/>
  </si>
  <si>
    <t>附件22-1</t>
    <phoneticPr fontId="106" type="noConversion"/>
  </si>
  <si>
    <t>2020年天心区国有资本经营预算本级支出决算表</t>
    <phoneticPr fontId="106" type="noConversion"/>
  </si>
  <si>
    <t>附件23</t>
    <phoneticPr fontId="106" type="noConversion"/>
  </si>
  <si>
    <t>附件23-1</t>
    <phoneticPr fontId="106" type="noConversion"/>
  </si>
  <si>
    <t>2020年天心区国有资本经营预算专项转移支付分项目决算表</t>
    <phoneticPr fontId="106" type="noConversion"/>
  </si>
  <si>
    <t>2020年天心区国有资本经营预算专项转移支付分地区决算表</t>
    <phoneticPr fontId="106" type="noConversion"/>
  </si>
  <si>
    <t>附件29</t>
    <phoneticPr fontId="106" type="noConversion"/>
  </si>
  <si>
    <t>附件30</t>
    <phoneticPr fontId="106" type="noConversion"/>
  </si>
  <si>
    <t>国有资本经营预算支出合计</t>
    <phoneticPr fontId="106" type="noConversion"/>
  </si>
</sst>
</file>

<file path=xl/styles.xml><?xml version="1.0" encoding="utf-8"?>
<styleSheet xmlns="http://schemas.openxmlformats.org/spreadsheetml/2006/main">
  <numFmts count="10">
    <numFmt numFmtId="43" formatCode="_ * #,##0.00_ ;_ * \-#,##0.00_ ;_ * &quot;-&quot;??_ ;_ @_ "/>
    <numFmt numFmtId="176" formatCode="#,##0.0000"/>
    <numFmt numFmtId="177" formatCode="0.00_);[Red]\(0.00\)"/>
    <numFmt numFmtId="178" formatCode="#,##0.000000"/>
    <numFmt numFmtId="179" formatCode="0.00_ "/>
    <numFmt numFmtId="180" formatCode="#,##0_ "/>
    <numFmt numFmtId="181" formatCode="0.0%"/>
    <numFmt numFmtId="182" formatCode=";;"/>
    <numFmt numFmtId="183" formatCode="0_);[Red]\(0\)"/>
    <numFmt numFmtId="184" formatCode="#,##0_);[Red]\(#,##0\)"/>
  </numFmts>
  <fonts count="128">
    <font>
      <sz val="11"/>
      <color theme="1"/>
      <name val="宋体"/>
      <charset val="134"/>
      <scheme val="minor"/>
    </font>
    <font>
      <sz val="16"/>
      <name val="仿宋_GB2312"/>
      <family val="3"/>
      <charset val="134"/>
    </font>
    <font>
      <sz val="18"/>
      <color indexed="8"/>
      <name val="方正小标宋简体"/>
      <family val="3"/>
      <charset val="134"/>
    </font>
    <font>
      <sz val="11"/>
      <color indexed="8"/>
      <name val="仿宋_GB2312"/>
      <family val="3"/>
      <charset val="134"/>
    </font>
    <font>
      <b/>
      <sz val="12"/>
      <color indexed="8"/>
      <name val="宋体"/>
      <family val="3"/>
      <charset val="134"/>
      <scheme val="minor"/>
    </font>
    <font>
      <sz val="12"/>
      <color indexed="8"/>
      <name val="宋体"/>
      <family val="3"/>
      <charset val="134"/>
      <scheme val="minor"/>
    </font>
    <font>
      <sz val="12"/>
      <color indexed="8"/>
      <name val="仿宋_GB2312"/>
      <family val="3"/>
      <charset val="134"/>
    </font>
    <font>
      <sz val="11"/>
      <color indexed="8"/>
      <name val="宋体"/>
      <family val="3"/>
      <charset val="134"/>
      <scheme val="minor"/>
    </font>
    <font>
      <sz val="18"/>
      <name val="方正小标宋简体"/>
      <family val="3"/>
      <charset val="134"/>
    </font>
    <font>
      <sz val="10"/>
      <color indexed="8"/>
      <name val="宋体"/>
      <family val="3"/>
      <charset val="134"/>
      <scheme val="minor"/>
    </font>
    <font>
      <b/>
      <sz val="10"/>
      <name val="宋体"/>
      <family val="3"/>
      <charset val="134"/>
      <scheme val="minor"/>
    </font>
    <font>
      <sz val="10"/>
      <name val="宋体"/>
      <family val="3"/>
      <charset val="134"/>
      <scheme val="minor"/>
    </font>
    <font>
      <sz val="9"/>
      <name val="SimSun"/>
      <charset val="134"/>
    </font>
    <font>
      <sz val="11"/>
      <color indexed="8"/>
      <name val="Times New Roman"/>
      <family val="1"/>
    </font>
    <font>
      <sz val="12"/>
      <name val="宋体"/>
      <family val="3"/>
      <charset val="134"/>
    </font>
    <font>
      <sz val="22"/>
      <color rgb="FF000000"/>
      <name val="方正小标宋简体"/>
      <family val="3"/>
      <charset val="134"/>
    </font>
    <font>
      <sz val="22"/>
      <color indexed="8"/>
      <name val="方正小标宋简体"/>
      <family val="3"/>
      <charset val="134"/>
    </font>
    <font>
      <sz val="10"/>
      <color indexed="8"/>
      <name val="宋体"/>
      <family val="3"/>
      <charset val="134"/>
    </font>
    <font>
      <sz val="11"/>
      <color indexed="8"/>
      <name val="宋体"/>
      <family val="3"/>
      <charset val="134"/>
    </font>
    <font>
      <sz val="10"/>
      <color indexed="8"/>
      <name val="Times New Roman"/>
      <family val="1"/>
    </font>
    <font>
      <sz val="16"/>
      <color theme="1"/>
      <name val="仿宋_GB2312"/>
      <family val="3"/>
      <charset val="134"/>
    </font>
    <font>
      <sz val="18"/>
      <color theme="1"/>
      <name val="方正小标宋简体"/>
      <family val="3"/>
      <charset val="134"/>
    </font>
    <font>
      <sz val="10"/>
      <color theme="1"/>
      <name val="宋体"/>
      <family val="3"/>
      <charset val="134"/>
    </font>
    <font>
      <b/>
      <sz val="10"/>
      <color theme="1"/>
      <name val="宋体"/>
      <family val="3"/>
      <charset val="134"/>
    </font>
    <font>
      <sz val="10"/>
      <color theme="1"/>
      <name val="Arial"/>
      <family val="2"/>
    </font>
    <font>
      <b/>
      <sz val="11"/>
      <color theme="1"/>
      <name val="宋体"/>
      <family val="3"/>
      <charset val="134"/>
      <scheme val="minor"/>
    </font>
    <font>
      <b/>
      <sz val="18"/>
      <name val="宋体"/>
      <family val="3"/>
      <charset val="134"/>
    </font>
    <font>
      <sz val="10"/>
      <name val="宋体"/>
      <family val="3"/>
      <charset val="134"/>
    </font>
    <font>
      <b/>
      <sz val="10"/>
      <name val="宋体"/>
      <family val="3"/>
      <charset val="134"/>
    </font>
    <font>
      <b/>
      <sz val="12"/>
      <name val="宋体"/>
      <family val="3"/>
      <charset val="134"/>
    </font>
    <font>
      <b/>
      <sz val="18"/>
      <color theme="1"/>
      <name val="宋体"/>
      <family val="3"/>
      <charset val="134"/>
      <scheme val="minor"/>
    </font>
    <font>
      <sz val="20"/>
      <color indexed="8"/>
      <name val="方正小标宋简体"/>
      <family val="3"/>
      <charset val="134"/>
    </font>
    <font>
      <sz val="11"/>
      <color theme="1"/>
      <name val="宋体"/>
      <family val="3"/>
      <charset val="134"/>
    </font>
    <font>
      <sz val="14"/>
      <color rgb="FF000000"/>
      <name val="宋体"/>
      <family val="3"/>
      <charset val="134"/>
    </font>
    <font>
      <b/>
      <sz val="14"/>
      <color theme="1"/>
      <name val="宋体"/>
      <family val="3"/>
      <charset val="134"/>
    </font>
    <font>
      <sz val="14"/>
      <color theme="1"/>
      <name val="宋体"/>
      <family val="3"/>
      <charset val="134"/>
    </font>
    <font>
      <sz val="12"/>
      <name val="仿宋_GB2312"/>
      <family val="3"/>
      <charset val="134"/>
    </font>
    <font>
      <sz val="10"/>
      <color theme="1"/>
      <name val="宋体"/>
      <family val="3"/>
      <charset val="134"/>
      <scheme val="minor"/>
    </font>
    <font>
      <b/>
      <sz val="11"/>
      <color indexed="8"/>
      <name val="宋体"/>
      <family val="3"/>
      <charset val="134"/>
    </font>
    <font>
      <sz val="11"/>
      <name val="宋体"/>
      <family val="3"/>
      <charset val="134"/>
      <scheme val="minor"/>
    </font>
    <font>
      <sz val="10"/>
      <color indexed="8"/>
      <name val="Arial"/>
      <family val="2"/>
    </font>
    <font>
      <sz val="12"/>
      <name val="楷体_GB2312"/>
      <family val="3"/>
      <charset val="134"/>
    </font>
    <font>
      <sz val="11"/>
      <name val="楷体_GB2312"/>
      <family val="3"/>
      <charset val="134"/>
    </font>
    <font>
      <b/>
      <sz val="20"/>
      <name val="黑体"/>
      <family val="3"/>
      <charset val="134"/>
    </font>
    <font>
      <sz val="20"/>
      <name val="方正小标宋简体"/>
      <family val="3"/>
      <charset val="134"/>
    </font>
    <font>
      <b/>
      <sz val="10"/>
      <color theme="1"/>
      <name val="宋体"/>
      <family val="3"/>
      <charset val="134"/>
      <scheme val="minor"/>
    </font>
    <font>
      <sz val="22"/>
      <color theme="1"/>
      <name val="方正小标宋简体"/>
      <family val="3"/>
      <charset val="134"/>
    </font>
    <font>
      <sz val="22"/>
      <name val="方正小标宋简体"/>
      <family val="3"/>
      <charset val="134"/>
    </font>
    <font>
      <sz val="10"/>
      <name val="仿宋_GB2312"/>
      <family val="3"/>
      <charset val="134"/>
    </font>
    <font>
      <sz val="10"/>
      <name val="黑体"/>
      <family val="3"/>
      <charset val="134"/>
    </font>
    <font>
      <sz val="12"/>
      <name val="黑体"/>
      <family val="3"/>
      <charset val="134"/>
    </font>
    <font>
      <sz val="10"/>
      <color theme="1"/>
      <name val="黑体"/>
      <family val="3"/>
      <charset val="134"/>
    </font>
    <font>
      <sz val="14"/>
      <name val="宋体"/>
      <family val="3"/>
      <charset val="134"/>
    </font>
    <font>
      <b/>
      <sz val="10"/>
      <color theme="1"/>
      <name val="黑体"/>
      <family val="3"/>
      <charset val="134"/>
    </font>
    <font>
      <sz val="12"/>
      <color theme="1"/>
      <name val="仿宋_GB2312"/>
      <family val="3"/>
      <charset val="134"/>
    </font>
    <font>
      <b/>
      <sz val="8"/>
      <color theme="1"/>
      <name val="宋体"/>
      <family val="3"/>
      <charset val="134"/>
    </font>
    <font>
      <sz val="7.5"/>
      <color theme="1"/>
      <name val="宋体"/>
      <family val="3"/>
      <charset val="134"/>
    </font>
    <font>
      <sz val="9"/>
      <color theme="1"/>
      <name val="宋体"/>
      <family val="3"/>
      <charset val="134"/>
      <scheme val="minor"/>
    </font>
    <font>
      <b/>
      <sz val="18"/>
      <name val="方正小标宋简体"/>
      <family val="3"/>
      <charset val="134"/>
    </font>
    <font>
      <sz val="20"/>
      <color theme="1"/>
      <name val="方正小标宋简体"/>
      <family val="3"/>
      <charset val="134"/>
    </font>
    <font>
      <sz val="14"/>
      <color theme="1"/>
      <name val="宋体"/>
      <family val="3"/>
      <charset val="134"/>
      <scheme val="minor"/>
    </font>
    <font>
      <sz val="11"/>
      <color indexed="9"/>
      <name val="Tahoma"/>
      <family val="2"/>
    </font>
    <font>
      <sz val="11"/>
      <color indexed="9"/>
      <name val="DengXian"/>
      <family val="1"/>
    </font>
    <font>
      <sz val="11"/>
      <color indexed="8"/>
      <name val="Tahoma"/>
      <family val="2"/>
    </font>
    <font>
      <sz val="11"/>
      <color indexed="20"/>
      <name val="Tahoma"/>
      <family val="2"/>
    </font>
    <font>
      <sz val="11"/>
      <color indexed="10"/>
      <name val="Tahoma"/>
      <family val="2"/>
    </font>
    <font>
      <b/>
      <sz val="11"/>
      <color indexed="8"/>
      <name val="Tahoma"/>
      <family val="2"/>
    </font>
    <font>
      <b/>
      <sz val="11"/>
      <color indexed="9"/>
      <name val="Tahoma"/>
      <family val="2"/>
    </font>
    <font>
      <sz val="11"/>
      <color indexed="16"/>
      <name val="Tahoma"/>
      <family val="2"/>
    </font>
    <font>
      <b/>
      <sz val="11"/>
      <color indexed="52"/>
      <name val="Tahoma"/>
      <family val="2"/>
    </font>
    <font>
      <sz val="11"/>
      <color indexed="8"/>
      <name val="DengXian"/>
      <family val="1"/>
    </font>
    <font>
      <b/>
      <sz val="11"/>
      <color indexed="63"/>
      <name val="宋体"/>
      <family val="3"/>
      <charset val="134"/>
    </font>
    <font>
      <b/>
      <sz val="11"/>
      <color indexed="56"/>
      <name val="宋体"/>
      <family val="3"/>
      <charset val="134"/>
    </font>
    <font>
      <sz val="11"/>
      <color indexed="14"/>
      <name val="DengXian"/>
      <family val="1"/>
    </font>
    <font>
      <sz val="11"/>
      <color indexed="10"/>
      <name val="宋体"/>
      <family val="3"/>
      <charset val="134"/>
    </font>
    <font>
      <sz val="11"/>
      <color indexed="9"/>
      <name val="宋体"/>
      <family val="3"/>
      <charset val="134"/>
    </font>
    <font>
      <sz val="11"/>
      <color indexed="17"/>
      <name val="Tahoma"/>
      <family val="2"/>
    </font>
    <font>
      <b/>
      <sz val="15"/>
      <color indexed="56"/>
      <name val="Tahoma"/>
      <family val="2"/>
    </font>
    <font>
      <b/>
      <sz val="11"/>
      <color indexed="56"/>
      <name val="Tahoma"/>
      <family val="2"/>
    </font>
    <font>
      <sz val="11"/>
      <color indexed="52"/>
      <name val="Tahoma"/>
      <family val="2"/>
    </font>
    <font>
      <sz val="11"/>
      <color indexed="62"/>
      <name val="Tahoma"/>
      <family val="2"/>
    </font>
    <font>
      <sz val="11"/>
      <color indexed="17"/>
      <name val="宋体"/>
      <family val="3"/>
      <charset val="134"/>
    </font>
    <font>
      <b/>
      <sz val="13"/>
      <color indexed="56"/>
      <name val="Tahoma"/>
      <family val="2"/>
    </font>
    <font>
      <b/>
      <sz val="11"/>
      <color indexed="63"/>
      <name val="Tahoma"/>
      <family val="2"/>
    </font>
    <font>
      <sz val="9"/>
      <name val="宋体"/>
      <family val="3"/>
      <charset val="134"/>
    </font>
    <font>
      <sz val="11"/>
      <color indexed="20"/>
      <name val="宋体"/>
      <family val="3"/>
      <charset val="134"/>
    </font>
    <font>
      <b/>
      <sz val="18"/>
      <color indexed="56"/>
      <name val="宋体"/>
      <family val="3"/>
      <charset val="134"/>
    </font>
    <font>
      <sz val="11"/>
      <color indexed="17"/>
      <name val="DengXian"/>
      <family val="1"/>
    </font>
    <font>
      <i/>
      <sz val="11"/>
      <color indexed="23"/>
      <name val="Tahoma"/>
      <family val="2"/>
    </font>
    <font>
      <sz val="11"/>
      <color indexed="16"/>
      <name val="宋体"/>
      <family val="3"/>
      <charset val="134"/>
    </font>
    <font>
      <sz val="11"/>
      <color indexed="60"/>
      <name val="Tahoma"/>
      <family val="2"/>
    </font>
    <font>
      <sz val="11"/>
      <color indexed="60"/>
      <name val="宋体"/>
      <family val="3"/>
      <charset val="134"/>
    </font>
    <font>
      <b/>
      <sz val="13"/>
      <color indexed="56"/>
      <name val="宋体"/>
      <family val="3"/>
      <charset val="134"/>
    </font>
    <font>
      <sz val="12"/>
      <color indexed="8"/>
      <name val="宋体"/>
      <family val="3"/>
      <charset val="134"/>
    </font>
    <font>
      <sz val="10"/>
      <name val="Arial"/>
      <family val="2"/>
    </font>
    <font>
      <sz val="11"/>
      <color indexed="52"/>
      <name val="宋体"/>
      <family val="3"/>
      <charset val="134"/>
    </font>
    <font>
      <sz val="11"/>
      <color indexed="62"/>
      <name val="宋体"/>
      <family val="3"/>
      <charset val="134"/>
    </font>
    <font>
      <b/>
      <sz val="15"/>
      <color indexed="56"/>
      <name val="宋体"/>
      <family val="3"/>
      <charset val="134"/>
    </font>
    <font>
      <b/>
      <sz val="11"/>
      <color indexed="9"/>
      <name val="宋体"/>
      <family val="3"/>
      <charset val="134"/>
    </font>
    <font>
      <b/>
      <sz val="11"/>
      <color indexed="52"/>
      <name val="宋体"/>
      <family val="3"/>
      <charset val="134"/>
    </font>
    <font>
      <i/>
      <sz val="11"/>
      <color indexed="23"/>
      <name val="宋体"/>
      <family val="3"/>
      <charset val="134"/>
    </font>
    <font>
      <b/>
      <sz val="18"/>
      <name val="Arial"/>
      <family val="2"/>
    </font>
    <font>
      <sz val="16"/>
      <color rgb="FF000000"/>
      <name val="仿宋_GB2312"/>
      <family val="3"/>
      <charset val="134"/>
    </font>
    <font>
      <sz val="11"/>
      <color theme="1"/>
      <name val="宋体"/>
      <family val="3"/>
      <charset val="134"/>
      <scheme val="minor"/>
    </font>
    <font>
      <sz val="16"/>
      <color theme="1"/>
      <name val="仿宋_GB2312"/>
      <family val="3"/>
      <charset val="134"/>
    </font>
    <font>
      <b/>
      <sz val="18"/>
      <name val="宋体"/>
      <family val="3"/>
      <charset val="134"/>
    </font>
    <font>
      <sz val="9"/>
      <name val="宋体"/>
      <family val="3"/>
      <charset val="134"/>
      <scheme val="minor"/>
    </font>
    <font>
      <sz val="12"/>
      <color indexed="8"/>
      <name val="仿宋_GB2312"/>
      <family val="3"/>
      <charset val="134"/>
    </font>
    <font>
      <sz val="16"/>
      <name val="仿宋_GB2312"/>
      <family val="3"/>
      <charset val="134"/>
    </font>
    <font>
      <sz val="12"/>
      <name val="宋体"/>
      <family val="3"/>
      <charset val="134"/>
    </font>
    <font>
      <b/>
      <sz val="10"/>
      <name val="宋体"/>
      <family val="3"/>
      <charset val="134"/>
    </font>
    <font>
      <sz val="10"/>
      <name val="宋体"/>
      <family val="3"/>
      <charset val="134"/>
    </font>
    <font>
      <sz val="11"/>
      <color indexed="8"/>
      <name val="宋体"/>
      <family val="3"/>
      <charset val="134"/>
    </font>
    <font>
      <sz val="11"/>
      <color indexed="8"/>
      <name val="Tahoma"/>
      <family val="2"/>
      <charset val="134"/>
    </font>
    <font>
      <sz val="11"/>
      <color indexed="8"/>
      <name val="DengXian"/>
      <family val="2"/>
    </font>
    <font>
      <sz val="11"/>
      <color indexed="9"/>
      <name val="Tahoma"/>
      <family val="2"/>
      <charset val="134"/>
    </font>
    <font>
      <sz val="11"/>
      <color indexed="9"/>
      <name val="DengXian"/>
      <family val="2"/>
    </font>
    <font>
      <sz val="11"/>
      <color indexed="20"/>
      <name val="Tahoma"/>
      <family val="2"/>
      <charset val="134"/>
    </font>
    <font>
      <sz val="11"/>
      <color indexed="14"/>
      <name val="DengXian"/>
      <family val="2"/>
    </font>
    <font>
      <sz val="11"/>
      <color indexed="17"/>
      <name val="Tahoma"/>
      <family val="2"/>
      <charset val="134"/>
    </font>
    <font>
      <sz val="11"/>
      <color indexed="17"/>
      <name val="DengXian"/>
      <family val="2"/>
    </font>
    <font>
      <b/>
      <sz val="11"/>
      <color indexed="8"/>
      <name val="宋体"/>
      <family val="3"/>
      <charset val="134"/>
    </font>
    <font>
      <b/>
      <sz val="11"/>
      <color indexed="52"/>
      <name val="Tahoma"/>
      <family val="2"/>
      <charset val="134"/>
    </font>
    <font>
      <b/>
      <sz val="11"/>
      <color indexed="9"/>
      <name val="Tahoma"/>
      <family val="2"/>
      <charset val="134"/>
    </font>
    <font>
      <sz val="11"/>
      <color indexed="60"/>
      <name val="Tahoma"/>
      <family val="2"/>
      <charset val="134"/>
    </font>
    <font>
      <b/>
      <sz val="11"/>
      <color indexed="63"/>
      <name val="Tahoma"/>
      <family val="2"/>
      <charset val="134"/>
    </font>
    <font>
      <sz val="11"/>
      <color indexed="62"/>
      <name val="Tahoma"/>
      <family val="2"/>
      <charset val="134"/>
    </font>
    <font>
      <sz val="10"/>
      <name val="黑体"/>
      <family val="3"/>
      <charset val="134"/>
    </font>
  </fonts>
  <fills count="29">
    <fill>
      <patternFill patternType="none"/>
    </fill>
    <fill>
      <patternFill patternType="gray125"/>
    </fill>
    <fill>
      <patternFill patternType="solid">
        <fgColor theme="0"/>
        <bgColor indexed="64"/>
      </patternFill>
    </fill>
    <fill>
      <patternFill patternType="mediumGray">
        <fgColor indexed="9"/>
      </patternFill>
    </fill>
    <fill>
      <patternFill patternType="solid">
        <fgColor indexed="29"/>
        <bgColor indexed="64"/>
      </patternFill>
    </fill>
    <fill>
      <patternFill patternType="solid">
        <fgColor indexed="49"/>
        <bgColor indexed="64"/>
      </patternFill>
    </fill>
    <fill>
      <patternFill patternType="solid">
        <fgColor indexed="36"/>
        <bgColor indexed="64"/>
      </patternFill>
    </fill>
    <fill>
      <patternFill patternType="solid">
        <fgColor indexed="52"/>
        <bgColor indexed="64"/>
      </patternFill>
    </fill>
    <fill>
      <patternFill patternType="solid">
        <fgColor indexed="44"/>
        <bgColor indexed="64"/>
      </patternFill>
    </fill>
    <fill>
      <patternFill patternType="solid">
        <fgColor indexed="45"/>
        <bgColor indexed="64"/>
      </patternFill>
    </fill>
    <fill>
      <patternFill patternType="solid">
        <fgColor indexed="51"/>
        <bgColor indexed="64"/>
      </patternFill>
    </fill>
    <fill>
      <patternFill patternType="solid">
        <fgColor indexed="31"/>
        <bgColor indexed="64"/>
      </patternFill>
    </fill>
    <fill>
      <patternFill patternType="solid">
        <fgColor indexed="22"/>
        <bgColor indexed="64"/>
      </patternFill>
    </fill>
    <fill>
      <patternFill patternType="solid">
        <fgColor indexed="55"/>
        <bgColor indexed="64"/>
      </patternFill>
    </fill>
    <fill>
      <patternFill patternType="solid">
        <fgColor indexed="27"/>
        <bgColor indexed="64"/>
      </patternFill>
    </fill>
    <fill>
      <patternFill patternType="solid">
        <fgColor indexed="11"/>
        <bgColor indexed="64"/>
      </patternFill>
    </fill>
    <fill>
      <patternFill patternType="solid">
        <fgColor indexed="53"/>
        <bgColor indexed="64"/>
      </patternFill>
    </fill>
    <fill>
      <patternFill patternType="solid">
        <fgColor indexed="46"/>
        <bgColor indexed="64"/>
      </patternFill>
    </fill>
    <fill>
      <patternFill patternType="solid">
        <fgColor indexed="57"/>
        <bgColor indexed="64"/>
      </patternFill>
    </fill>
    <fill>
      <patternFill patternType="solid">
        <fgColor indexed="42"/>
        <bgColor indexed="64"/>
      </patternFill>
    </fill>
    <fill>
      <patternFill patternType="solid">
        <fgColor indexed="62"/>
        <bgColor indexed="64"/>
      </patternFill>
    </fill>
    <fill>
      <patternFill patternType="solid">
        <fgColor indexed="47"/>
        <bgColor indexed="64"/>
      </patternFill>
    </fill>
    <fill>
      <patternFill patternType="solid">
        <fgColor indexed="30"/>
        <bgColor indexed="64"/>
      </patternFill>
    </fill>
    <fill>
      <patternFill patternType="solid">
        <fgColor indexed="10"/>
        <bgColor indexed="64"/>
      </patternFill>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indexed="43"/>
        <bgColor indexed="64"/>
      </patternFill>
    </fill>
    <fill>
      <patternFill patternType="solid">
        <fgColor indexed="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medium">
        <color indexed="8"/>
      </left>
      <right style="thin">
        <color indexed="8"/>
      </right>
      <top style="thin">
        <color indexed="8"/>
      </top>
      <bottom style="thin">
        <color indexed="8"/>
      </bottom>
      <diagonal/>
    </border>
    <border>
      <left/>
      <right style="thin">
        <color indexed="8"/>
      </right>
      <top style="thin">
        <color indexed="8"/>
      </top>
      <bottom/>
      <diagonal/>
    </border>
    <border>
      <left style="medium">
        <color indexed="8"/>
      </left>
      <right/>
      <top style="thin">
        <color indexed="8"/>
      </top>
      <bottom style="thin">
        <color indexed="8"/>
      </bottom>
      <diagonal/>
    </border>
    <border>
      <left style="medium">
        <color indexed="8"/>
      </left>
      <right/>
      <top style="thin">
        <color indexed="8"/>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bottom style="double">
        <color indexed="5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2344">
    <xf numFmtId="0" fontId="0" fillId="0" borderId="0">
      <alignment vertical="center"/>
    </xf>
    <xf numFmtId="0" fontId="61" fillId="7" borderId="0" applyNumberFormat="0" applyBorder="0" applyAlignment="0" applyProtection="0">
      <alignment vertical="center"/>
    </xf>
    <xf numFmtId="0" fontId="62" fillId="22" borderId="0" applyNumberFormat="0" applyBorder="0" applyAlignment="0" applyProtection="0">
      <alignment vertical="center"/>
    </xf>
    <xf numFmtId="0" fontId="61" fillId="23" borderId="0" applyNumberFormat="0" applyBorder="0" applyAlignment="0" applyProtection="0">
      <alignment vertical="center"/>
    </xf>
    <xf numFmtId="0" fontId="67" fillId="13" borderId="14" applyNumberFormat="0" applyAlignment="0" applyProtection="0">
      <alignment vertical="center"/>
    </xf>
    <xf numFmtId="0" fontId="18" fillId="11" borderId="0" applyNumberFormat="0" applyBorder="0" applyAlignment="0" applyProtection="0">
      <alignment vertical="center"/>
    </xf>
    <xf numFmtId="0" fontId="62" fillId="4" borderId="0" applyNumberFormat="0" applyBorder="0" applyAlignment="0" applyProtection="0">
      <alignment vertical="center"/>
    </xf>
    <xf numFmtId="0" fontId="80" fillId="21" borderId="15" applyNumberFormat="0" applyAlignment="0" applyProtection="0">
      <alignment vertical="center"/>
    </xf>
    <xf numFmtId="0" fontId="61" fillId="4" borderId="0" applyNumberFormat="0" applyBorder="0" applyAlignment="0" applyProtection="0">
      <alignment vertical="center"/>
    </xf>
    <xf numFmtId="0" fontId="63" fillId="17" borderId="0" applyNumberFormat="0" applyBorder="0" applyAlignment="0" applyProtection="0">
      <alignment vertical="center"/>
    </xf>
    <xf numFmtId="0" fontId="76" fillId="19" borderId="0" applyNumberFormat="0" applyBorder="0" applyAlignment="0" applyProtection="0">
      <alignment vertical="center"/>
    </xf>
    <xf numFmtId="0" fontId="63" fillId="15" borderId="0" applyNumberFormat="0" applyBorder="0" applyAlignment="0" applyProtection="0">
      <alignment vertical="center"/>
    </xf>
    <xf numFmtId="0" fontId="18" fillId="15" borderId="0" applyNumberFormat="0" applyBorder="0" applyAlignment="0" applyProtection="0">
      <alignment vertical="center"/>
    </xf>
    <xf numFmtId="0" fontId="62" fillId="5" borderId="0" applyNumberFormat="0" applyBorder="0" applyAlignment="0" applyProtection="0">
      <alignment vertical="center"/>
    </xf>
    <xf numFmtId="0" fontId="64" fillId="9" borderId="0" applyNumberFormat="0" applyBorder="0" applyAlignment="0" applyProtection="0">
      <alignment vertical="center"/>
    </xf>
    <xf numFmtId="0" fontId="63" fillId="10" borderId="0" applyNumberFormat="0" applyBorder="0" applyAlignment="0" applyProtection="0">
      <alignment vertical="center"/>
    </xf>
    <xf numFmtId="0" fontId="63" fillId="17" borderId="0" applyNumberFormat="0" applyBorder="0" applyAlignment="0" applyProtection="0">
      <alignment vertical="center"/>
    </xf>
    <xf numFmtId="0" fontId="61" fillId="4" borderId="0" applyNumberFormat="0" applyBorder="0" applyAlignment="0" applyProtection="0">
      <alignment vertical="center"/>
    </xf>
    <xf numFmtId="0" fontId="103" fillId="0" borderId="0">
      <alignment vertical="center"/>
    </xf>
    <xf numFmtId="0" fontId="63" fillId="8" borderId="0" applyNumberFormat="0" applyBorder="0" applyAlignment="0" applyProtection="0">
      <alignment vertical="center"/>
    </xf>
    <xf numFmtId="0" fontId="18" fillId="15" borderId="0" applyNumberFormat="0" applyBorder="0" applyAlignment="0" applyProtection="0">
      <alignment vertical="center"/>
    </xf>
    <xf numFmtId="0" fontId="63" fillId="15" borderId="0" applyNumberFormat="0" applyBorder="0" applyAlignment="0" applyProtection="0">
      <alignment vertical="center"/>
    </xf>
    <xf numFmtId="0" fontId="81" fillId="19" borderId="0" applyNumberFormat="0" applyBorder="0" applyAlignment="0" applyProtection="0">
      <alignment vertical="center"/>
    </xf>
    <xf numFmtId="0" fontId="62" fillId="12" borderId="0" applyNumberFormat="0" applyBorder="0" applyAlignment="0" applyProtection="0">
      <alignment vertical="center"/>
    </xf>
    <xf numFmtId="0" fontId="70" fillId="21" borderId="0" applyNumberFormat="0" applyBorder="0" applyAlignment="0" applyProtection="0">
      <alignment vertical="center"/>
    </xf>
    <xf numFmtId="0" fontId="63" fillId="17" borderId="0" applyNumberFormat="0" applyBorder="0" applyAlignment="0" applyProtection="0">
      <alignment vertical="center"/>
    </xf>
    <xf numFmtId="0" fontId="77" fillId="0" borderId="17" applyNumberFormat="0" applyFill="0" applyAlignment="0" applyProtection="0">
      <alignment vertical="center"/>
    </xf>
    <xf numFmtId="0" fontId="64" fillId="9" borderId="0" applyNumberFormat="0" applyBorder="0" applyAlignment="0" applyProtection="0">
      <alignment vertical="center"/>
    </xf>
    <xf numFmtId="0" fontId="62" fillId="12" borderId="0" applyNumberFormat="0" applyBorder="0" applyAlignment="0" applyProtection="0">
      <alignment vertical="center"/>
    </xf>
    <xf numFmtId="0" fontId="63" fillId="10" borderId="0" applyNumberFormat="0" applyBorder="0" applyAlignment="0" applyProtection="0">
      <alignment vertical="center"/>
    </xf>
    <xf numFmtId="0" fontId="73" fillId="9" borderId="0" applyNumberFormat="0" applyBorder="0" applyAlignment="0" applyProtection="0">
      <alignment vertical="center"/>
    </xf>
    <xf numFmtId="0" fontId="61" fillId="5" borderId="0" applyNumberFormat="0" applyBorder="0" applyAlignment="0" applyProtection="0">
      <alignment vertical="center"/>
    </xf>
    <xf numFmtId="0" fontId="76" fillId="19" borderId="0" applyNumberFormat="0" applyBorder="0" applyAlignment="0" applyProtection="0">
      <alignment vertical="center"/>
    </xf>
    <xf numFmtId="0" fontId="63" fillId="8" borderId="0" applyNumberFormat="0" applyBorder="0" applyAlignment="0" applyProtection="0">
      <alignment vertical="center"/>
    </xf>
    <xf numFmtId="0" fontId="18" fillId="15" borderId="0" applyNumberFormat="0" applyBorder="0" applyAlignment="0" applyProtection="0">
      <alignment vertical="center"/>
    </xf>
    <xf numFmtId="0" fontId="63" fillId="15" borderId="0" applyNumberFormat="0" applyBorder="0" applyAlignment="0" applyProtection="0">
      <alignment vertical="center"/>
    </xf>
    <xf numFmtId="0" fontId="70" fillId="8" borderId="0" applyNumberFormat="0" applyBorder="0" applyAlignment="0" applyProtection="0">
      <alignment vertical="center"/>
    </xf>
    <xf numFmtId="0" fontId="81" fillId="19" borderId="0" applyNumberFormat="0" applyBorder="0" applyAlignment="0" applyProtection="0">
      <alignment vertical="center"/>
    </xf>
    <xf numFmtId="0" fontId="64" fillId="9" borderId="0" applyNumberFormat="0" applyBorder="0" applyAlignment="0" applyProtection="0">
      <alignment vertical="center"/>
    </xf>
    <xf numFmtId="0" fontId="63" fillId="10" borderId="0" applyNumberFormat="0" applyBorder="0" applyAlignment="0" applyProtection="0">
      <alignment vertical="center"/>
    </xf>
    <xf numFmtId="0" fontId="81" fillId="19" borderId="0" applyNumberFormat="0" applyBorder="0" applyAlignment="0" applyProtection="0">
      <alignment vertical="center"/>
    </xf>
    <xf numFmtId="0" fontId="81" fillId="19" borderId="0" applyNumberFormat="0" applyBorder="0" applyAlignment="0" applyProtection="0">
      <alignment vertical="center"/>
    </xf>
    <xf numFmtId="0" fontId="63" fillId="9" borderId="0" applyNumberFormat="0" applyBorder="0" applyAlignment="0" applyProtection="0">
      <alignment vertical="center"/>
    </xf>
    <xf numFmtId="0" fontId="76" fillId="19" borderId="0" applyNumberFormat="0" applyBorder="0" applyAlignment="0" applyProtection="0">
      <alignment vertical="center"/>
    </xf>
    <xf numFmtId="0" fontId="63" fillId="11" borderId="0" applyNumberFormat="0" applyBorder="0" applyAlignment="0" applyProtection="0">
      <alignment vertical="center"/>
    </xf>
    <xf numFmtId="0" fontId="18" fillId="11" borderId="0" applyNumberFormat="0" applyBorder="0" applyAlignment="0" applyProtection="0">
      <alignment vertical="center"/>
    </xf>
    <xf numFmtId="0" fontId="69" fillId="12" borderId="15" applyNumberFormat="0" applyAlignment="0" applyProtection="0">
      <alignment vertical="center"/>
    </xf>
    <xf numFmtId="0" fontId="18" fillId="17" borderId="0" applyNumberFormat="0" applyBorder="0" applyAlignment="0" applyProtection="0">
      <alignment vertical="center"/>
    </xf>
    <xf numFmtId="0" fontId="87" fillId="19" borderId="0" applyNumberFormat="0" applyBorder="0" applyAlignment="0" applyProtection="0">
      <alignment vertical="center"/>
    </xf>
    <xf numFmtId="0" fontId="63" fillId="17" borderId="0" applyNumberFormat="0" applyBorder="0" applyAlignment="0" applyProtection="0">
      <alignment vertical="center"/>
    </xf>
    <xf numFmtId="0" fontId="83" fillId="12" borderId="16" applyNumberFormat="0" applyAlignment="0" applyProtection="0">
      <alignment vertical="center"/>
    </xf>
    <xf numFmtId="0" fontId="61" fillId="4" borderId="0" applyNumberFormat="0" applyBorder="0" applyAlignment="0" applyProtection="0">
      <alignment vertical="center"/>
    </xf>
    <xf numFmtId="0" fontId="78" fillId="0" borderId="0" applyNumberFormat="0" applyFill="0" applyBorder="0" applyAlignment="0" applyProtection="0">
      <alignment vertical="center"/>
    </xf>
    <xf numFmtId="0" fontId="61" fillId="22" borderId="0" applyNumberFormat="0" applyBorder="0" applyAlignment="0" applyProtection="0">
      <alignment vertical="center"/>
    </xf>
    <xf numFmtId="0" fontId="85" fillId="9" borderId="0" applyNumberFormat="0" applyBorder="0" applyAlignment="0" applyProtection="0">
      <alignment vertical="center"/>
    </xf>
    <xf numFmtId="0" fontId="63" fillId="8" borderId="0" applyNumberFormat="0" applyBorder="0" applyAlignment="0" applyProtection="0">
      <alignment vertical="center"/>
    </xf>
    <xf numFmtId="0" fontId="18" fillId="8" borderId="0" applyNumberFormat="0" applyBorder="0" applyAlignment="0" applyProtection="0">
      <alignment vertical="center"/>
    </xf>
    <xf numFmtId="0" fontId="64" fillId="9" borderId="0" applyNumberFormat="0" applyBorder="0" applyAlignment="0" applyProtection="0">
      <alignment vertical="center"/>
    </xf>
    <xf numFmtId="0" fontId="18" fillId="19" borderId="0" applyNumberFormat="0" applyBorder="0" applyAlignment="0" applyProtection="0">
      <alignment vertical="center"/>
    </xf>
    <xf numFmtId="0" fontId="63" fillId="21" borderId="0" applyNumberFormat="0" applyBorder="0" applyAlignment="0" applyProtection="0">
      <alignment vertical="center"/>
    </xf>
    <xf numFmtId="0" fontId="63" fillId="10" borderId="0" applyNumberFormat="0" applyBorder="0" applyAlignment="0" applyProtection="0">
      <alignment vertical="center"/>
    </xf>
    <xf numFmtId="0" fontId="63" fillId="4" borderId="0" applyNumberFormat="0" applyBorder="0" applyAlignment="0" applyProtection="0">
      <alignment vertical="center"/>
    </xf>
    <xf numFmtId="0" fontId="63" fillId="19" borderId="0" applyNumberFormat="0" applyBorder="0" applyAlignment="0" applyProtection="0">
      <alignment vertical="center"/>
    </xf>
    <xf numFmtId="0" fontId="90" fillId="27" borderId="0" applyNumberFormat="0" applyBorder="0" applyAlignment="0" applyProtection="0">
      <alignment vertical="center"/>
    </xf>
    <xf numFmtId="0" fontId="63" fillId="17" borderId="0" applyNumberFormat="0" applyBorder="0" applyAlignment="0" applyProtection="0">
      <alignment vertical="center"/>
    </xf>
    <xf numFmtId="0" fontId="61" fillId="20" borderId="0" applyNumberFormat="0" applyBorder="0" applyAlignment="0" applyProtection="0">
      <alignment vertical="center"/>
    </xf>
    <xf numFmtId="0" fontId="83" fillId="12" borderId="16" applyNumberFormat="0" applyAlignment="0" applyProtection="0">
      <alignment vertical="center"/>
    </xf>
    <xf numFmtId="0" fontId="61" fillId="4" borderId="0" applyNumberFormat="0" applyBorder="0" applyAlignment="0" applyProtection="0">
      <alignment vertical="center"/>
    </xf>
    <xf numFmtId="0" fontId="70" fillId="24" borderId="0" applyNumberFormat="0" applyBorder="0" applyAlignment="0" applyProtection="0">
      <alignment vertical="center"/>
    </xf>
    <xf numFmtId="0" fontId="78" fillId="0" borderId="0" applyNumberFormat="0" applyFill="0" applyBorder="0" applyAlignment="0" applyProtection="0">
      <alignment vertical="center"/>
    </xf>
    <xf numFmtId="0" fontId="63" fillId="8" borderId="0" applyNumberFormat="0" applyBorder="0" applyAlignment="0" applyProtection="0">
      <alignment vertical="center"/>
    </xf>
    <xf numFmtId="0" fontId="63" fillId="17" borderId="0" applyNumberFormat="0" applyBorder="0" applyAlignment="0" applyProtection="0">
      <alignment vertical="center"/>
    </xf>
    <xf numFmtId="0" fontId="70" fillId="11" borderId="0" applyNumberFormat="0" applyBorder="0" applyAlignment="0" applyProtection="0">
      <alignment vertical="center"/>
    </xf>
    <xf numFmtId="0" fontId="61" fillId="22" borderId="0" applyNumberFormat="0" applyBorder="0" applyAlignment="0" applyProtection="0">
      <alignment vertical="center"/>
    </xf>
    <xf numFmtId="0" fontId="86" fillId="0" borderId="0" applyNumberFormat="0" applyFill="0" applyBorder="0" applyAlignment="0" applyProtection="0">
      <alignment vertical="center"/>
    </xf>
    <xf numFmtId="0" fontId="87" fillId="19" borderId="0" applyNumberFormat="0" applyBorder="0" applyAlignment="0" applyProtection="0">
      <alignment vertical="center"/>
    </xf>
    <xf numFmtId="0" fontId="82" fillId="0" borderId="20" applyNumberFormat="0" applyFill="0" applyAlignment="0" applyProtection="0">
      <alignment vertical="center"/>
    </xf>
    <xf numFmtId="0" fontId="18" fillId="11" borderId="0" applyNumberFormat="0" applyBorder="0" applyAlignment="0" applyProtection="0">
      <alignment vertical="center"/>
    </xf>
    <xf numFmtId="0" fontId="69" fillId="12" borderId="15" applyNumberFormat="0" applyAlignment="0" applyProtection="0">
      <alignment vertical="center"/>
    </xf>
    <xf numFmtId="0" fontId="61" fillId="20" borderId="0" applyNumberFormat="0" applyBorder="0" applyAlignment="0" applyProtection="0">
      <alignment vertical="center"/>
    </xf>
    <xf numFmtId="0" fontId="61" fillId="7" borderId="0" applyNumberFormat="0" applyBorder="0" applyAlignment="0" applyProtection="0">
      <alignment vertical="center"/>
    </xf>
    <xf numFmtId="0" fontId="87" fillId="19" borderId="0" applyNumberFormat="0" applyBorder="0" applyAlignment="0" applyProtection="0">
      <alignment vertical="center"/>
    </xf>
    <xf numFmtId="0" fontId="82" fillId="0" borderId="20" applyNumberFormat="0" applyFill="0" applyAlignment="0" applyProtection="0">
      <alignment vertical="center"/>
    </xf>
    <xf numFmtId="0" fontId="18" fillId="9" borderId="0" applyNumberFormat="0" applyBorder="0" applyAlignment="0" applyProtection="0">
      <alignment vertical="center"/>
    </xf>
    <xf numFmtId="0" fontId="69" fillId="12" borderId="15" applyNumberFormat="0" applyAlignment="0" applyProtection="0">
      <alignment vertical="center"/>
    </xf>
    <xf numFmtId="0" fontId="77" fillId="0" borderId="17" applyNumberFormat="0" applyFill="0" applyAlignment="0" applyProtection="0">
      <alignment vertical="center"/>
    </xf>
    <xf numFmtId="0" fontId="75" fillId="7" borderId="0" applyNumberFormat="0" applyBorder="0" applyAlignment="0" applyProtection="0">
      <alignment vertical="center"/>
    </xf>
    <xf numFmtId="0" fontId="73" fillId="9" borderId="0" applyNumberFormat="0" applyBorder="0" applyAlignment="0" applyProtection="0">
      <alignment vertical="center"/>
    </xf>
    <xf numFmtId="0" fontId="64" fillId="9" borderId="0" applyNumberFormat="0" applyBorder="0" applyAlignment="0" applyProtection="0">
      <alignment vertical="center"/>
    </xf>
    <xf numFmtId="0" fontId="63" fillId="10" borderId="0" applyNumberFormat="0" applyBorder="0" applyAlignment="0" applyProtection="0">
      <alignment vertical="center"/>
    </xf>
    <xf numFmtId="0" fontId="81" fillId="19" borderId="0" applyNumberFormat="0" applyBorder="0" applyAlignment="0" applyProtection="0">
      <alignment vertical="center"/>
    </xf>
    <xf numFmtId="0" fontId="61" fillId="7" borderId="0" applyNumberFormat="0" applyBorder="0" applyAlignment="0" applyProtection="0">
      <alignment vertical="center"/>
    </xf>
    <xf numFmtId="0" fontId="63" fillId="19" borderId="0" applyNumberFormat="0" applyBorder="0" applyAlignment="0" applyProtection="0">
      <alignment vertical="center"/>
    </xf>
    <xf numFmtId="0" fontId="87" fillId="19" borderId="0" applyNumberFormat="0" applyBorder="0" applyAlignment="0" applyProtection="0">
      <alignment vertical="center"/>
    </xf>
    <xf numFmtId="0" fontId="90" fillId="27" borderId="0" applyNumberFormat="0" applyBorder="0" applyAlignment="0" applyProtection="0">
      <alignment vertical="center"/>
    </xf>
    <xf numFmtId="0" fontId="18" fillId="19" borderId="0" applyNumberFormat="0" applyBorder="0" applyAlignment="0" applyProtection="0">
      <alignment vertical="center"/>
    </xf>
    <xf numFmtId="0" fontId="69" fillId="12" borderId="15" applyNumberFormat="0" applyAlignment="0" applyProtection="0">
      <alignment vertical="center"/>
    </xf>
    <xf numFmtId="0" fontId="77" fillId="0" borderId="17" applyNumberFormat="0" applyFill="0" applyAlignment="0" applyProtection="0">
      <alignment vertical="center"/>
    </xf>
    <xf numFmtId="0" fontId="75" fillId="7" borderId="0" applyNumberFormat="0" applyBorder="0" applyAlignment="0" applyProtection="0">
      <alignment vertical="center"/>
    </xf>
    <xf numFmtId="0" fontId="94" fillId="0" borderId="0"/>
    <xf numFmtId="0" fontId="72" fillId="0" borderId="0" applyNumberFormat="0" applyFill="0" applyBorder="0" applyAlignment="0" applyProtection="0">
      <alignment vertical="center"/>
    </xf>
    <xf numFmtId="0" fontId="70" fillId="21" borderId="0" applyNumberFormat="0" applyBorder="0" applyAlignment="0" applyProtection="0">
      <alignment vertical="center"/>
    </xf>
    <xf numFmtId="0" fontId="63" fillId="11" borderId="0" applyNumberFormat="0" applyBorder="0" applyAlignment="0" applyProtection="0">
      <alignment vertical="center"/>
    </xf>
    <xf numFmtId="0" fontId="76" fillId="19" borderId="0" applyNumberFormat="0" applyBorder="0" applyAlignment="0" applyProtection="0">
      <alignment vertical="center"/>
    </xf>
    <xf numFmtId="0" fontId="63" fillId="15" borderId="0" applyNumberFormat="0" applyBorder="0" applyAlignment="0" applyProtection="0">
      <alignment vertical="center"/>
    </xf>
    <xf numFmtId="0" fontId="63" fillId="11" borderId="0" applyNumberFormat="0" applyBorder="0" applyAlignment="0" applyProtection="0">
      <alignment vertical="center"/>
    </xf>
    <xf numFmtId="0" fontId="63" fillId="15" borderId="0" applyNumberFormat="0" applyBorder="0" applyAlignment="0" applyProtection="0">
      <alignment vertical="center"/>
    </xf>
    <xf numFmtId="0" fontId="63" fillId="11" borderId="0" applyNumberFormat="0" applyBorder="0" applyAlignment="0" applyProtection="0">
      <alignment vertical="center"/>
    </xf>
    <xf numFmtId="0" fontId="18" fillId="9" borderId="0" applyNumberFormat="0" applyBorder="0" applyAlignment="0" applyProtection="0">
      <alignment vertical="center"/>
    </xf>
    <xf numFmtId="0" fontId="69" fillId="12" borderId="15" applyNumberFormat="0" applyAlignment="0" applyProtection="0">
      <alignment vertical="center"/>
    </xf>
    <xf numFmtId="0" fontId="18" fillId="8" borderId="0" applyNumberFormat="0" applyBorder="0" applyAlignment="0" applyProtection="0">
      <alignment vertical="center"/>
    </xf>
    <xf numFmtId="0" fontId="63" fillId="11" borderId="0" applyNumberFormat="0" applyBorder="0" applyAlignment="0" applyProtection="0">
      <alignment vertical="center"/>
    </xf>
    <xf numFmtId="0" fontId="76" fillId="19" borderId="0" applyNumberFormat="0" applyBorder="0" applyAlignment="0" applyProtection="0">
      <alignment vertical="center"/>
    </xf>
    <xf numFmtId="0" fontId="63" fillId="11" borderId="0" applyNumberFormat="0" applyBorder="0" applyAlignment="0" applyProtection="0">
      <alignment vertical="center"/>
    </xf>
    <xf numFmtId="0" fontId="76" fillId="19" borderId="0" applyNumberFormat="0" applyBorder="0" applyAlignment="0" applyProtection="0">
      <alignment vertical="center"/>
    </xf>
    <xf numFmtId="0" fontId="63" fillId="11" borderId="0" applyNumberFormat="0" applyBorder="0" applyAlignment="0" applyProtection="0">
      <alignment vertical="center"/>
    </xf>
    <xf numFmtId="0" fontId="14" fillId="0" borderId="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18" fillId="19" borderId="0" applyNumberFormat="0" applyBorder="0" applyAlignment="0" applyProtection="0">
      <alignment vertical="center"/>
    </xf>
    <xf numFmtId="0" fontId="69" fillId="12" borderId="15" applyNumberFormat="0" applyAlignment="0" applyProtection="0">
      <alignment vertical="center"/>
    </xf>
    <xf numFmtId="0" fontId="76" fillId="19" borderId="0" applyNumberFormat="0" applyBorder="0" applyAlignment="0" applyProtection="0">
      <alignment vertical="center"/>
    </xf>
    <xf numFmtId="0" fontId="18" fillId="10" borderId="0" applyNumberFormat="0" applyBorder="0" applyAlignment="0" applyProtection="0">
      <alignment vertical="center"/>
    </xf>
    <xf numFmtId="0" fontId="87" fillId="19" borderId="0" applyNumberFormat="0" applyBorder="0" applyAlignment="0" applyProtection="0">
      <alignment vertical="center"/>
    </xf>
    <xf numFmtId="0" fontId="18" fillId="11" borderId="0" applyNumberFormat="0" applyBorder="0" applyAlignment="0" applyProtection="0">
      <alignment vertical="center"/>
    </xf>
    <xf numFmtId="0" fontId="76" fillId="19"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18" fillId="17" borderId="0" applyNumberFormat="0" applyBorder="0" applyAlignment="0" applyProtection="0">
      <alignment vertical="center"/>
    </xf>
    <xf numFmtId="0" fontId="69" fillId="12" borderId="15" applyNumberFormat="0" applyAlignment="0" applyProtection="0">
      <alignment vertical="center"/>
    </xf>
    <xf numFmtId="0" fontId="63" fillId="11" borderId="0" applyNumberFormat="0" applyBorder="0" applyAlignment="0" applyProtection="0">
      <alignment vertical="center"/>
    </xf>
    <xf numFmtId="0" fontId="76" fillId="19" borderId="0" applyNumberFormat="0" applyBorder="0" applyAlignment="0" applyProtection="0">
      <alignment vertical="center"/>
    </xf>
    <xf numFmtId="0" fontId="72" fillId="0" borderId="18" applyNumberFormat="0" applyFill="0" applyAlignment="0" applyProtection="0">
      <alignment vertical="center"/>
    </xf>
    <xf numFmtId="0" fontId="70" fillId="8" borderId="0" applyNumberFormat="0" applyBorder="0" applyAlignment="0" applyProtection="0">
      <alignment vertical="center"/>
    </xf>
    <xf numFmtId="0" fontId="77" fillId="0" borderId="17" applyNumberFormat="0" applyFill="0" applyAlignment="0" applyProtection="0">
      <alignment vertical="center"/>
    </xf>
    <xf numFmtId="0" fontId="63" fillId="11" borderId="0" applyNumberFormat="0" applyBorder="0" applyAlignment="0" applyProtection="0">
      <alignment vertical="center"/>
    </xf>
    <xf numFmtId="0" fontId="76" fillId="19" borderId="0" applyNumberFormat="0" applyBorder="0" applyAlignment="0" applyProtection="0">
      <alignment vertical="center"/>
    </xf>
    <xf numFmtId="0" fontId="70" fillId="8" borderId="0" applyNumberFormat="0" applyBorder="0" applyAlignment="0" applyProtection="0">
      <alignment vertical="center"/>
    </xf>
    <xf numFmtId="0" fontId="82" fillId="0" borderId="20" applyNumberFormat="0" applyFill="0" applyAlignment="0" applyProtection="0">
      <alignment vertical="center"/>
    </xf>
    <xf numFmtId="0" fontId="77" fillId="0" borderId="17" applyNumberFormat="0" applyFill="0" applyAlignment="0" applyProtection="0">
      <alignment vertical="center"/>
    </xf>
    <xf numFmtId="0" fontId="63" fillId="11" borderId="0" applyNumberFormat="0" applyBorder="0" applyAlignment="0" applyProtection="0">
      <alignment vertical="center"/>
    </xf>
    <xf numFmtId="0" fontId="18" fillId="14" borderId="0" applyNumberFormat="0" applyBorder="0" applyAlignment="0" applyProtection="0">
      <alignment vertical="center"/>
    </xf>
    <xf numFmtId="0" fontId="69" fillId="12" borderId="15" applyNumberFormat="0" applyAlignment="0" applyProtection="0">
      <alignment vertical="center"/>
    </xf>
    <xf numFmtId="0" fontId="75" fillId="20" borderId="0" applyNumberFormat="0" applyBorder="0" applyAlignment="0" applyProtection="0">
      <alignment vertical="center"/>
    </xf>
    <xf numFmtId="0" fontId="63" fillId="11" borderId="0" applyNumberFormat="0" applyBorder="0" applyAlignment="0" applyProtection="0">
      <alignment vertical="center"/>
    </xf>
    <xf numFmtId="0" fontId="63" fillId="9" borderId="0" applyNumberFormat="0" applyBorder="0" applyAlignment="0" applyProtection="0">
      <alignment vertical="center"/>
    </xf>
    <xf numFmtId="0" fontId="64" fillId="9" borderId="0" applyNumberFormat="0" applyBorder="0" applyAlignment="0" applyProtection="0">
      <alignment vertical="center"/>
    </xf>
    <xf numFmtId="0" fontId="79" fillId="0" borderId="19" applyNumberFormat="0" applyFill="0" applyAlignment="0" applyProtection="0">
      <alignment vertical="center"/>
    </xf>
    <xf numFmtId="0" fontId="18" fillId="9" borderId="0" applyNumberFormat="0" applyBorder="0" applyAlignment="0" applyProtection="0">
      <alignment vertical="center"/>
    </xf>
    <xf numFmtId="0" fontId="85" fillId="9" borderId="0" applyNumberFormat="0" applyBorder="0" applyAlignment="0" applyProtection="0">
      <alignment vertical="center"/>
    </xf>
    <xf numFmtId="0" fontId="64" fillId="9" borderId="0" applyNumberFormat="0" applyBorder="0" applyAlignment="0" applyProtection="0">
      <alignment vertical="center"/>
    </xf>
    <xf numFmtId="0" fontId="18" fillId="9" borderId="0" applyNumberFormat="0" applyBorder="0" applyAlignment="0" applyProtection="0">
      <alignment vertical="center"/>
    </xf>
    <xf numFmtId="0" fontId="64" fillId="9" borderId="0" applyNumberFormat="0" applyBorder="0" applyAlignment="0" applyProtection="0">
      <alignment vertical="center"/>
    </xf>
    <xf numFmtId="0" fontId="79" fillId="0" borderId="19" applyNumberFormat="0" applyFill="0" applyAlignment="0" applyProtection="0">
      <alignment vertical="center"/>
    </xf>
    <xf numFmtId="0" fontId="63" fillId="9" borderId="0" applyNumberFormat="0" applyBorder="0" applyAlignment="0" applyProtection="0">
      <alignment vertical="center"/>
    </xf>
    <xf numFmtId="0" fontId="64" fillId="9" borderId="0" applyNumberFormat="0" applyBorder="0" applyAlignment="0" applyProtection="0">
      <alignment vertical="center"/>
    </xf>
    <xf numFmtId="0" fontId="63" fillId="9" borderId="0" applyNumberFormat="0" applyBorder="0" applyAlignment="0" applyProtection="0">
      <alignment vertical="center"/>
    </xf>
    <xf numFmtId="0" fontId="64" fillId="9" borderId="0" applyNumberFormat="0" applyBorder="0" applyAlignment="0" applyProtection="0">
      <alignment vertical="center"/>
    </xf>
    <xf numFmtId="0" fontId="63" fillId="15"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4" fillId="9" borderId="0" applyNumberFormat="0" applyBorder="0" applyAlignment="0" applyProtection="0">
      <alignment vertical="center"/>
    </xf>
    <xf numFmtId="0" fontId="63" fillId="15" borderId="0" applyNumberFormat="0" applyBorder="0" applyAlignment="0" applyProtection="0">
      <alignment vertical="center"/>
    </xf>
    <xf numFmtId="0" fontId="63" fillId="9" borderId="0" applyNumberFormat="0" applyBorder="0" applyAlignment="0" applyProtection="0">
      <alignment vertical="center"/>
    </xf>
    <xf numFmtId="0" fontId="76" fillId="1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85" fillId="9" borderId="0" applyNumberFormat="0" applyBorder="0" applyAlignment="0" applyProtection="0">
      <alignment vertical="center"/>
    </xf>
    <xf numFmtId="0" fontId="63" fillId="9" borderId="0" applyNumberFormat="0" applyBorder="0" applyAlignment="0" applyProtection="0">
      <alignment vertical="center"/>
    </xf>
    <xf numFmtId="0" fontId="76" fillId="19" borderId="0" applyNumberFormat="0" applyBorder="0" applyAlignment="0" applyProtection="0">
      <alignment vertical="center"/>
    </xf>
    <xf numFmtId="0" fontId="63" fillId="9" borderId="0" applyNumberFormat="0" applyBorder="0" applyAlignment="0" applyProtection="0">
      <alignment vertical="center"/>
    </xf>
    <xf numFmtId="0" fontId="85"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0" fontId="85" fillId="9" borderId="0" applyNumberFormat="0" applyBorder="0" applyAlignment="0" applyProtection="0">
      <alignment vertical="center"/>
    </xf>
    <xf numFmtId="0" fontId="63" fillId="9" borderId="0" applyNumberFormat="0" applyBorder="0" applyAlignment="0" applyProtection="0">
      <alignment vertical="center"/>
    </xf>
    <xf numFmtId="0" fontId="14" fillId="0" borderId="0"/>
    <xf numFmtId="0" fontId="62" fillId="21" borderId="0" applyNumberFormat="0" applyBorder="0" applyAlignment="0" applyProtection="0">
      <alignment vertical="center"/>
    </xf>
    <xf numFmtId="0" fontId="63" fillId="9" borderId="0" applyNumberFormat="0" applyBorder="0" applyAlignment="0" applyProtection="0">
      <alignment vertical="center"/>
    </xf>
    <xf numFmtId="0" fontId="63" fillId="19" borderId="0" applyNumberFormat="0" applyBorder="0" applyAlignment="0" applyProtection="0">
      <alignment vertical="center"/>
    </xf>
    <xf numFmtId="0" fontId="78" fillId="0" borderId="18" applyNumberFormat="0" applyFill="0" applyAlignment="0" applyProtection="0">
      <alignment vertical="center"/>
    </xf>
    <xf numFmtId="0" fontId="61" fillId="22" borderId="0" applyNumberFormat="0" applyBorder="0" applyAlignment="0" applyProtection="0">
      <alignment vertical="center"/>
    </xf>
    <xf numFmtId="0" fontId="63" fillId="9" borderId="0" applyNumberFormat="0" applyBorder="0" applyAlignment="0" applyProtection="0">
      <alignment vertical="center"/>
    </xf>
    <xf numFmtId="0" fontId="61" fillId="22" borderId="0" applyNumberFormat="0" applyBorder="0" applyAlignment="0" applyProtection="0">
      <alignment vertical="center"/>
    </xf>
    <xf numFmtId="0" fontId="18" fillId="19" borderId="0" applyNumberFormat="0" applyBorder="0" applyAlignment="0" applyProtection="0">
      <alignment vertical="center"/>
    </xf>
    <xf numFmtId="0" fontId="90" fillId="27" borderId="0" applyNumberFormat="0" applyBorder="0" applyAlignment="0" applyProtection="0">
      <alignment vertical="center"/>
    </xf>
    <xf numFmtId="0" fontId="78" fillId="0" borderId="0" applyNumberFormat="0" applyFill="0" applyBorder="0" applyAlignment="0" applyProtection="0">
      <alignment vertical="center"/>
    </xf>
    <xf numFmtId="0" fontId="75" fillId="6" borderId="0" applyNumberFormat="0" applyBorder="0" applyAlignment="0" applyProtection="0">
      <alignment vertical="center"/>
    </xf>
    <xf numFmtId="0" fontId="18" fillId="19" borderId="0" applyNumberFormat="0" applyBorder="0" applyAlignment="0" applyProtection="0">
      <alignment vertical="center"/>
    </xf>
    <xf numFmtId="0" fontId="90" fillId="27" borderId="0" applyNumberFormat="0" applyBorder="0" applyAlignment="0" applyProtection="0">
      <alignment vertical="center"/>
    </xf>
    <xf numFmtId="0" fontId="63" fillId="19" borderId="0" applyNumberFormat="0" applyBorder="0" applyAlignment="0" applyProtection="0">
      <alignment vertical="center"/>
    </xf>
    <xf numFmtId="0" fontId="90" fillId="27" borderId="0" applyNumberFormat="0" applyBorder="0" applyAlignment="0" applyProtection="0">
      <alignment vertical="center"/>
    </xf>
    <xf numFmtId="0" fontId="63" fillId="15" borderId="0" applyNumberFormat="0" applyBorder="0" applyAlignment="0" applyProtection="0">
      <alignment vertical="center"/>
    </xf>
    <xf numFmtId="0" fontId="75" fillId="16" borderId="0" applyNumberFormat="0" applyBorder="0" applyAlignment="0" applyProtection="0">
      <alignment vertical="center"/>
    </xf>
    <xf numFmtId="0" fontId="75" fillId="22" borderId="0" applyNumberFormat="0" applyBorder="0" applyAlignment="0" applyProtection="0">
      <alignment vertical="center"/>
    </xf>
    <xf numFmtId="0" fontId="63" fillId="19" borderId="0" applyNumberFormat="0" applyBorder="0" applyAlignment="0" applyProtection="0">
      <alignment vertical="center"/>
    </xf>
    <xf numFmtId="0" fontId="63" fillId="19" borderId="0" applyNumberFormat="0" applyBorder="0" applyAlignment="0" applyProtection="0">
      <alignment vertical="center"/>
    </xf>
    <xf numFmtId="0" fontId="63" fillId="19" borderId="0" applyNumberFormat="0" applyBorder="0" applyAlignment="0" applyProtection="0">
      <alignment vertical="center"/>
    </xf>
    <xf numFmtId="0" fontId="63" fillId="15" borderId="0" applyNumberFormat="0" applyBorder="0" applyAlignment="0" applyProtection="0">
      <alignment vertical="center"/>
    </xf>
    <xf numFmtId="0" fontId="61" fillId="22" borderId="0" applyNumberFormat="0" applyBorder="0" applyAlignment="0" applyProtection="0">
      <alignment vertical="center"/>
    </xf>
    <xf numFmtId="0" fontId="63" fillId="19" borderId="0" applyNumberFormat="0" applyBorder="0" applyAlignment="0" applyProtection="0">
      <alignment vertical="center"/>
    </xf>
    <xf numFmtId="0" fontId="61" fillId="22" borderId="0" applyNumberFormat="0" applyBorder="0" applyAlignment="0" applyProtection="0">
      <alignment vertical="center"/>
    </xf>
    <xf numFmtId="0" fontId="85" fillId="9" borderId="0" applyNumberFormat="0" applyBorder="0" applyAlignment="0" applyProtection="0">
      <alignment vertical="center"/>
    </xf>
    <xf numFmtId="0" fontId="63" fillId="19" borderId="0" applyNumberFormat="0" applyBorder="0" applyAlignment="0" applyProtection="0">
      <alignment vertical="center"/>
    </xf>
    <xf numFmtId="0" fontId="63" fillId="19" borderId="0" applyNumberFormat="0" applyBorder="0" applyAlignment="0" applyProtection="0">
      <alignment vertical="center"/>
    </xf>
    <xf numFmtId="0" fontId="61" fillId="22" borderId="0" applyNumberFormat="0" applyBorder="0" applyAlignment="0" applyProtection="0">
      <alignment vertical="center"/>
    </xf>
    <xf numFmtId="0" fontId="63" fillId="19" borderId="0" applyNumberFormat="0" applyBorder="0" applyAlignment="0" applyProtection="0">
      <alignment vertical="center"/>
    </xf>
    <xf numFmtId="0" fontId="72" fillId="0" borderId="0" applyNumberFormat="0" applyFill="0" applyBorder="0" applyAlignment="0" applyProtection="0">
      <alignment vertical="center"/>
    </xf>
    <xf numFmtId="0" fontId="61" fillId="22" borderId="0" applyNumberFormat="0" applyBorder="0" applyAlignment="0" applyProtection="0">
      <alignment vertical="center"/>
    </xf>
    <xf numFmtId="0" fontId="63" fillId="19" borderId="0" applyNumberFormat="0" applyBorder="0" applyAlignment="0" applyProtection="0">
      <alignment vertical="center"/>
    </xf>
    <xf numFmtId="0" fontId="61" fillId="22" borderId="0" applyNumberFormat="0" applyBorder="0" applyAlignment="0" applyProtection="0">
      <alignment vertical="center"/>
    </xf>
    <xf numFmtId="0" fontId="63" fillId="19" borderId="0" applyNumberFormat="0" applyBorder="0" applyAlignment="0" applyProtection="0">
      <alignment vertical="center"/>
    </xf>
    <xf numFmtId="0" fontId="61" fillId="22" borderId="0" applyNumberFormat="0" applyBorder="0" applyAlignment="0" applyProtection="0">
      <alignment vertical="center"/>
    </xf>
    <xf numFmtId="0" fontId="63" fillId="19" borderId="0" applyNumberFormat="0" applyBorder="0" applyAlignment="0" applyProtection="0">
      <alignment vertical="center"/>
    </xf>
    <xf numFmtId="0" fontId="61" fillId="22" borderId="0" applyNumberFormat="0" applyBorder="0" applyAlignment="0" applyProtection="0">
      <alignment vertical="center"/>
    </xf>
    <xf numFmtId="0" fontId="63" fillId="19" borderId="0" applyNumberFormat="0" applyBorder="0" applyAlignment="0" applyProtection="0">
      <alignment vertical="center"/>
    </xf>
    <xf numFmtId="0" fontId="85" fillId="9" borderId="0" applyNumberFormat="0" applyBorder="0" applyAlignment="0" applyProtection="0">
      <alignment vertical="center"/>
    </xf>
    <xf numFmtId="0" fontId="61" fillId="22" borderId="0" applyNumberFormat="0" applyBorder="0" applyAlignment="0" applyProtection="0">
      <alignment vertical="center"/>
    </xf>
    <xf numFmtId="0" fontId="63" fillId="19" borderId="0" applyNumberFormat="0" applyBorder="0" applyAlignment="0" applyProtection="0">
      <alignment vertical="center"/>
    </xf>
    <xf numFmtId="0" fontId="78" fillId="0" borderId="18" applyNumberFormat="0" applyFill="0" applyAlignment="0" applyProtection="0">
      <alignment vertical="center"/>
    </xf>
    <xf numFmtId="0" fontId="70" fillId="8" borderId="0" applyNumberFormat="0" applyBorder="0" applyAlignment="0" applyProtection="0">
      <alignment vertical="center"/>
    </xf>
    <xf numFmtId="0" fontId="61" fillId="22" borderId="0" applyNumberFormat="0" applyBorder="0" applyAlignment="0" applyProtection="0">
      <alignment vertical="center"/>
    </xf>
    <xf numFmtId="0" fontId="63" fillId="19" borderId="0" applyNumberFormat="0" applyBorder="0" applyAlignment="0" applyProtection="0">
      <alignment vertical="center"/>
    </xf>
    <xf numFmtId="0" fontId="78" fillId="0" borderId="0" applyNumberFormat="0" applyFill="0" applyBorder="0" applyAlignment="0" applyProtection="0">
      <alignment vertical="center"/>
    </xf>
    <xf numFmtId="0" fontId="61" fillId="22" borderId="0" applyNumberFormat="0" applyBorder="0" applyAlignment="0" applyProtection="0">
      <alignment vertical="center"/>
    </xf>
    <xf numFmtId="0" fontId="63" fillId="19" borderId="0" applyNumberFormat="0" applyBorder="0" applyAlignment="0" applyProtection="0">
      <alignment vertical="center"/>
    </xf>
    <xf numFmtId="0" fontId="61" fillId="22"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4" fillId="0" borderId="0"/>
    <xf numFmtId="0" fontId="61" fillId="6" borderId="0" applyNumberFormat="0" applyBorder="0" applyAlignment="0" applyProtection="0">
      <alignment vertical="center"/>
    </xf>
    <xf numFmtId="0" fontId="63" fillId="17" borderId="0" applyNumberFormat="0" applyBorder="0" applyAlignment="0" applyProtection="0">
      <alignment vertical="center"/>
    </xf>
    <xf numFmtId="0" fontId="70" fillId="26" borderId="0" applyNumberFormat="0" applyBorder="0" applyAlignment="0" applyProtection="0">
      <alignment vertical="center"/>
    </xf>
    <xf numFmtId="0" fontId="79" fillId="0" borderId="19" applyNumberFormat="0" applyFill="0" applyAlignment="0" applyProtection="0">
      <alignment vertical="center"/>
    </xf>
    <xf numFmtId="0" fontId="63" fillId="17" borderId="0" applyNumberFormat="0" applyBorder="0" applyAlignment="0" applyProtection="0">
      <alignment vertical="center"/>
    </xf>
    <xf numFmtId="0" fontId="70" fillId="26" borderId="0" applyNumberFormat="0" applyBorder="0" applyAlignment="0" applyProtection="0">
      <alignment vertical="center"/>
    </xf>
    <xf numFmtId="0" fontId="63" fillId="17" borderId="0" applyNumberFormat="0" applyBorder="0" applyAlignment="0" applyProtection="0">
      <alignment vertical="center"/>
    </xf>
    <xf numFmtId="0" fontId="14" fillId="0" borderId="0"/>
    <xf numFmtId="0" fontId="75" fillId="4" borderId="0" applyNumberFormat="0" applyBorder="0" applyAlignment="0" applyProtection="0">
      <alignment vertical="center"/>
    </xf>
    <xf numFmtId="0" fontId="63" fillId="17" borderId="0" applyNumberFormat="0" applyBorder="0" applyAlignment="0" applyProtection="0">
      <alignment vertical="center"/>
    </xf>
    <xf numFmtId="0" fontId="70" fillId="26" borderId="0" applyNumberFormat="0" applyBorder="0" applyAlignment="0" applyProtection="0">
      <alignment vertical="center"/>
    </xf>
    <xf numFmtId="0" fontId="63" fillId="17" borderId="0" applyNumberFormat="0" applyBorder="0" applyAlignment="0" applyProtection="0">
      <alignment vertical="center"/>
    </xf>
    <xf numFmtId="0" fontId="61" fillId="4" borderId="0" applyNumberFormat="0" applyBorder="0" applyAlignment="0" applyProtection="0">
      <alignment vertical="center"/>
    </xf>
    <xf numFmtId="0" fontId="14" fillId="25" borderId="21" applyNumberFormat="0" applyFont="0" applyAlignment="0" applyProtection="0">
      <alignment vertical="center"/>
    </xf>
    <xf numFmtId="0" fontId="63" fillId="17" borderId="0" applyNumberFormat="0" applyBorder="0" applyAlignment="0" applyProtection="0">
      <alignment vertical="center"/>
    </xf>
    <xf numFmtId="0" fontId="70" fillId="21" borderId="0" applyNumberFormat="0" applyBorder="0" applyAlignment="0" applyProtection="0">
      <alignment vertical="center"/>
    </xf>
    <xf numFmtId="0" fontId="63" fillId="17" borderId="0" applyNumberFormat="0" applyBorder="0" applyAlignment="0" applyProtection="0">
      <alignment vertical="center"/>
    </xf>
    <xf numFmtId="0" fontId="103" fillId="0" borderId="0">
      <alignment vertical="center"/>
    </xf>
    <xf numFmtId="0" fontId="61" fillId="4" borderId="0" applyNumberFormat="0" applyBorder="0" applyAlignment="0" applyProtection="0">
      <alignment vertical="center"/>
    </xf>
    <xf numFmtId="0" fontId="63" fillId="17" borderId="0" applyNumberFormat="0" applyBorder="0" applyAlignment="0" applyProtection="0">
      <alignment vertical="center"/>
    </xf>
    <xf numFmtId="0" fontId="61" fillId="20" borderId="0" applyNumberFormat="0" applyBorder="0" applyAlignment="0" applyProtection="0">
      <alignment vertical="center"/>
    </xf>
    <xf numFmtId="0" fontId="7" fillId="0" borderId="0">
      <alignment vertical="center"/>
    </xf>
    <xf numFmtId="0" fontId="61" fillId="4" borderId="0" applyNumberFormat="0" applyBorder="0" applyAlignment="0" applyProtection="0">
      <alignment vertical="center"/>
    </xf>
    <xf numFmtId="0" fontId="63" fillId="17" borderId="0" applyNumberFormat="0" applyBorder="0" applyAlignment="0" applyProtection="0">
      <alignment vertical="center"/>
    </xf>
    <xf numFmtId="0" fontId="103" fillId="0" borderId="0">
      <alignment vertical="center"/>
    </xf>
    <xf numFmtId="0" fontId="61" fillId="4" borderId="0" applyNumberFormat="0" applyBorder="0" applyAlignment="0" applyProtection="0">
      <alignment vertical="center"/>
    </xf>
    <xf numFmtId="0" fontId="63" fillId="17" borderId="0" applyNumberFormat="0" applyBorder="0" applyAlignment="0" applyProtection="0">
      <alignment vertical="center"/>
    </xf>
    <xf numFmtId="0" fontId="103" fillId="0" borderId="0">
      <alignment vertical="center"/>
    </xf>
    <xf numFmtId="0" fontId="78" fillId="0" borderId="18" applyNumberFormat="0" applyFill="0" applyAlignment="0" applyProtection="0">
      <alignment vertical="center"/>
    </xf>
    <xf numFmtId="0" fontId="61" fillId="4" borderId="0" applyNumberFormat="0" applyBorder="0" applyAlignment="0" applyProtection="0">
      <alignment vertical="center"/>
    </xf>
    <xf numFmtId="0" fontId="63" fillId="17" borderId="0" applyNumberFormat="0" applyBorder="0" applyAlignment="0" applyProtection="0">
      <alignment vertical="center"/>
    </xf>
    <xf numFmtId="0" fontId="61" fillId="20" borderId="0" applyNumberFormat="0" applyBorder="0" applyAlignment="0" applyProtection="0">
      <alignment vertical="center"/>
    </xf>
    <xf numFmtId="0" fontId="68" fillId="9" borderId="0" applyNumberFormat="0" applyBorder="0" applyAlignment="0" applyProtection="0">
      <alignment vertical="center"/>
    </xf>
    <xf numFmtId="0" fontId="63" fillId="8" borderId="0" applyNumberFormat="0" applyBorder="0" applyAlignment="0" applyProtection="0">
      <alignment vertical="center"/>
    </xf>
    <xf numFmtId="0" fontId="61" fillId="4" borderId="0" applyNumberFormat="0" applyBorder="0" applyAlignment="0" applyProtection="0">
      <alignment vertical="center"/>
    </xf>
    <xf numFmtId="0" fontId="63" fillId="17" borderId="0" applyNumberFormat="0" applyBorder="0" applyAlignment="0" applyProtection="0">
      <alignment vertical="center"/>
    </xf>
    <xf numFmtId="0" fontId="68" fillId="9" borderId="0" applyNumberFormat="0" applyBorder="0" applyAlignment="0" applyProtection="0">
      <alignment vertical="center"/>
    </xf>
    <xf numFmtId="0" fontId="63" fillId="8" borderId="0" applyNumberFormat="0" applyBorder="0" applyAlignment="0" applyProtection="0">
      <alignment vertical="center"/>
    </xf>
    <xf numFmtId="0" fontId="61" fillId="4" borderId="0" applyNumberFormat="0" applyBorder="0" applyAlignment="0" applyProtection="0">
      <alignment vertical="center"/>
    </xf>
    <xf numFmtId="0" fontId="63" fillId="17" borderId="0" applyNumberFormat="0" applyBorder="0" applyAlignment="0" applyProtection="0">
      <alignment vertical="center"/>
    </xf>
    <xf numFmtId="0" fontId="78" fillId="0" borderId="18" applyNumberFormat="0" applyFill="0" applyAlignment="0" applyProtection="0">
      <alignment vertical="center"/>
    </xf>
    <xf numFmtId="0" fontId="61" fillId="4" borderId="0" applyNumberFormat="0" applyBorder="0" applyAlignment="0" applyProtection="0">
      <alignment vertical="center"/>
    </xf>
    <xf numFmtId="0" fontId="18" fillId="14" borderId="0" applyNumberFormat="0" applyBorder="0" applyAlignment="0" applyProtection="0">
      <alignment vertical="center"/>
    </xf>
    <xf numFmtId="0" fontId="85" fillId="9" borderId="0" applyNumberFormat="0" applyBorder="0" applyAlignment="0" applyProtection="0">
      <alignment vertical="center"/>
    </xf>
    <xf numFmtId="0" fontId="18" fillId="14" borderId="0" applyNumberFormat="0" applyBorder="0" applyAlignment="0" applyProtection="0">
      <alignment vertical="center"/>
    </xf>
    <xf numFmtId="0" fontId="18" fillId="4" borderId="0" applyNumberFormat="0" applyBorder="0" applyAlignment="0" applyProtection="0">
      <alignment vertical="center"/>
    </xf>
    <xf numFmtId="0" fontId="63" fillId="14" borderId="0" applyNumberFormat="0" applyBorder="0" applyAlignment="0" applyProtection="0">
      <alignment vertical="center"/>
    </xf>
    <xf numFmtId="0" fontId="63" fillId="14" borderId="0" applyNumberFormat="0" applyBorder="0" applyAlignment="0" applyProtection="0">
      <alignment vertical="center"/>
    </xf>
    <xf numFmtId="0" fontId="63" fillId="14" borderId="0" applyNumberFormat="0" applyBorder="0" applyAlignment="0" applyProtection="0">
      <alignment vertical="center"/>
    </xf>
    <xf numFmtId="0" fontId="75" fillId="15" borderId="0" applyNumberFormat="0" applyBorder="0" applyAlignment="0" applyProtection="0">
      <alignment vertical="center"/>
    </xf>
    <xf numFmtId="0" fontId="63" fillId="14" borderId="0" applyNumberFormat="0" applyBorder="0" applyAlignment="0" applyProtection="0">
      <alignment vertical="center"/>
    </xf>
    <xf numFmtId="0" fontId="63" fillId="14" borderId="0" applyNumberFormat="0" applyBorder="0" applyAlignment="0" applyProtection="0">
      <alignment vertical="center"/>
    </xf>
    <xf numFmtId="0" fontId="63" fillId="14" borderId="0" applyNumberFormat="0" applyBorder="0" applyAlignment="0" applyProtection="0">
      <alignment vertical="center"/>
    </xf>
    <xf numFmtId="0" fontId="61" fillId="15" borderId="0" applyNumberFormat="0" applyBorder="0" applyAlignment="0" applyProtection="0">
      <alignment vertical="center"/>
    </xf>
    <xf numFmtId="0" fontId="63" fillId="14" borderId="0" applyNumberFormat="0" applyBorder="0" applyAlignment="0" applyProtection="0">
      <alignment vertical="center"/>
    </xf>
    <xf numFmtId="0" fontId="61" fillId="15" borderId="0" applyNumberFormat="0" applyBorder="0" applyAlignment="0" applyProtection="0">
      <alignment vertical="center"/>
    </xf>
    <xf numFmtId="0" fontId="66" fillId="0" borderId="13" applyNumberFormat="0" applyFill="0" applyAlignment="0" applyProtection="0">
      <alignment vertical="center"/>
    </xf>
    <xf numFmtId="0" fontId="63" fillId="14" borderId="0" applyNumberFormat="0" applyBorder="0" applyAlignment="0" applyProtection="0">
      <alignment vertical="center"/>
    </xf>
    <xf numFmtId="0" fontId="63" fillId="14" borderId="0" applyNumberFormat="0" applyBorder="0" applyAlignment="0" applyProtection="0">
      <alignment vertical="center"/>
    </xf>
    <xf numFmtId="0" fontId="61" fillId="15" borderId="0" applyNumberFormat="0" applyBorder="0" applyAlignment="0" applyProtection="0">
      <alignment vertical="center"/>
    </xf>
    <xf numFmtId="0" fontId="64" fillId="9" borderId="0" applyNumberFormat="0" applyBorder="0" applyAlignment="0" applyProtection="0">
      <alignment vertical="center"/>
    </xf>
    <xf numFmtId="0" fontId="63" fillId="14" borderId="0" applyNumberFormat="0" applyBorder="0" applyAlignment="0" applyProtection="0">
      <alignment vertical="center"/>
    </xf>
    <xf numFmtId="0" fontId="61" fillId="23" borderId="0" applyNumberFormat="0" applyBorder="0" applyAlignment="0" applyProtection="0">
      <alignment vertical="center"/>
    </xf>
    <xf numFmtId="0" fontId="61" fillId="15" borderId="0" applyNumberFormat="0" applyBorder="0" applyAlignment="0" applyProtection="0">
      <alignment vertical="center"/>
    </xf>
    <xf numFmtId="0" fontId="63" fillId="14" borderId="0" applyNumberFormat="0" applyBorder="0" applyAlignment="0" applyProtection="0">
      <alignment vertical="center"/>
    </xf>
    <xf numFmtId="0" fontId="61" fillId="15" borderId="0" applyNumberFormat="0" applyBorder="0" applyAlignment="0" applyProtection="0">
      <alignment vertical="center"/>
    </xf>
    <xf numFmtId="0" fontId="63" fillId="14" borderId="0" applyNumberFormat="0" applyBorder="0" applyAlignment="0" applyProtection="0">
      <alignment vertical="center"/>
    </xf>
    <xf numFmtId="0" fontId="61" fillId="15" borderId="0" applyNumberFormat="0" applyBorder="0" applyAlignment="0" applyProtection="0">
      <alignment vertical="center"/>
    </xf>
    <xf numFmtId="0" fontId="63" fillId="14" borderId="0" applyNumberFormat="0" applyBorder="0" applyAlignment="0" applyProtection="0">
      <alignment vertical="center"/>
    </xf>
    <xf numFmtId="0" fontId="61" fillId="23" borderId="0" applyNumberFormat="0" applyBorder="0" applyAlignment="0" applyProtection="0">
      <alignment vertical="center"/>
    </xf>
    <xf numFmtId="0" fontId="61" fillId="15" borderId="0" applyNumberFormat="0" applyBorder="0" applyAlignment="0" applyProtection="0">
      <alignment vertical="center"/>
    </xf>
    <xf numFmtId="0" fontId="63" fillId="14" borderId="0" applyNumberFormat="0" applyBorder="0" applyAlignment="0" applyProtection="0">
      <alignment vertical="center"/>
    </xf>
    <xf numFmtId="0" fontId="61" fillId="15" borderId="0" applyNumberFormat="0" applyBorder="0" applyAlignment="0" applyProtection="0">
      <alignment vertical="center"/>
    </xf>
    <xf numFmtId="0" fontId="63" fillId="14" borderId="0" applyNumberFormat="0" applyBorder="0" applyAlignment="0" applyProtection="0">
      <alignment vertical="center"/>
    </xf>
    <xf numFmtId="0" fontId="78" fillId="0" borderId="18" applyNumberFormat="0" applyFill="0" applyAlignment="0" applyProtection="0">
      <alignment vertical="center"/>
    </xf>
    <xf numFmtId="0" fontId="61" fillId="15" borderId="0" applyNumberFormat="0" applyBorder="0" applyAlignment="0" applyProtection="0">
      <alignment vertical="center"/>
    </xf>
    <xf numFmtId="0" fontId="63" fillId="14" borderId="0" applyNumberFormat="0" applyBorder="0" applyAlignment="0" applyProtection="0">
      <alignment vertical="center"/>
    </xf>
    <xf numFmtId="0" fontId="61" fillId="23" borderId="0" applyNumberFormat="0" applyBorder="0" applyAlignment="0" applyProtection="0">
      <alignment vertical="center"/>
    </xf>
    <xf numFmtId="0" fontId="61" fillId="15" borderId="0" applyNumberFormat="0" applyBorder="0" applyAlignment="0" applyProtection="0">
      <alignment vertical="center"/>
    </xf>
    <xf numFmtId="0" fontId="63" fillId="14" borderId="0" applyNumberFormat="0" applyBorder="0" applyAlignment="0" applyProtection="0">
      <alignment vertical="center"/>
    </xf>
    <xf numFmtId="0" fontId="61" fillId="15" borderId="0" applyNumberFormat="0" applyBorder="0" applyAlignment="0" applyProtection="0">
      <alignment vertical="center"/>
    </xf>
    <xf numFmtId="0" fontId="63" fillId="14" borderId="0" applyNumberFormat="0" applyBorder="0" applyAlignment="0" applyProtection="0">
      <alignment vertical="center"/>
    </xf>
    <xf numFmtId="0" fontId="85" fillId="9" borderId="0" applyNumberFormat="0" applyBorder="0" applyAlignment="0" applyProtection="0">
      <alignment vertical="center"/>
    </xf>
    <xf numFmtId="0" fontId="78" fillId="0" borderId="18" applyNumberFormat="0" applyFill="0" applyAlignment="0" applyProtection="0">
      <alignment vertical="center"/>
    </xf>
    <xf numFmtId="0" fontId="61" fillId="15"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11" borderId="0" applyNumberFormat="0" applyBorder="0" applyAlignment="0" applyProtection="0">
      <alignment vertical="center"/>
    </xf>
    <xf numFmtId="0" fontId="63" fillId="17" borderId="0" applyNumberFormat="0" applyBorder="0" applyAlignment="0" applyProtection="0">
      <alignment vertical="center"/>
    </xf>
    <xf numFmtId="0" fontId="64" fillId="9" borderId="0" applyNumberFormat="0" applyBorder="0" applyAlignment="0" applyProtection="0">
      <alignment vertical="center"/>
    </xf>
    <xf numFmtId="0" fontId="63" fillId="21" borderId="0" applyNumberFormat="0" applyBorder="0" applyAlignment="0" applyProtection="0">
      <alignment vertical="center"/>
    </xf>
    <xf numFmtId="0" fontId="70" fillId="26" borderId="0" applyNumberFormat="0" applyBorder="0" applyAlignment="0" applyProtection="0">
      <alignment vertical="center"/>
    </xf>
    <xf numFmtId="0" fontId="79" fillId="0" borderId="19" applyNumberFormat="0" applyFill="0" applyAlignment="0" applyProtection="0">
      <alignment vertical="center"/>
    </xf>
    <xf numFmtId="0" fontId="63" fillId="21" borderId="0" applyNumberFormat="0" applyBorder="0" applyAlignment="0" applyProtection="0">
      <alignment vertical="center"/>
    </xf>
    <xf numFmtId="0" fontId="18" fillId="9" borderId="0" applyNumberFormat="0" applyBorder="0" applyAlignment="0" applyProtection="0">
      <alignment vertical="center"/>
    </xf>
    <xf numFmtId="0" fontId="63" fillId="8" borderId="0" applyNumberFormat="0" applyBorder="0" applyAlignment="0" applyProtection="0">
      <alignment vertical="center"/>
    </xf>
    <xf numFmtId="0" fontId="64" fillId="9" borderId="0" applyNumberFormat="0" applyBorder="0" applyAlignment="0" applyProtection="0">
      <alignment vertical="center"/>
    </xf>
    <xf numFmtId="0" fontId="63" fillId="21" borderId="0" applyNumberFormat="0" applyBorder="0" applyAlignment="0" applyProtection="0">
      <alignment vertical="center"/>
    </xf>
    <xf numFmtId="0" fontId="75" fillId="6" borderId="0" applyNumberFormat="0" applyBorder="0" applyAlignment="0" applyProtection="0">
      <alignment vertical="center"/>
    </xf>
    <xf numFmtId="0" fontId="64" fillId="9" borderId="0" applyNumberFormat="0" applyBorder="0" applyAlignment="0" applyProtection="0">
      <alignment vertical="center"/>
    </xf>
    <xf numFmtId="0" fontId="18" fillId="19" borderId="0" applyNumberFormat="0" applyBorder="0" applyAlignment="0" applyProtection="0">
      <alignment vertical="center"/>
    </xf>
    <xf numFmtId="0" fontId="63" fillId="21" borderId="0" applyNumberFormat="0" applyBorder="0" applyAlignment="0" applyProtection="0">
      <alignment vertical="center"/>
    </xf>
    <xf numFmtId="0" fontId="63" fillId="10" borderId="0" applyNumberFormat="0" applyBorder="0" applyAlignment="0" applyProtection="0">
      <alignment vertical="center"/>
    </xf>
    <xf numFmtId="0" fontId="63" fillId="21" borderId="0" applyNumberFormat="0" applyBorder="0" applyAlignment="0" applyProtection="0">
      <alignment vertical="center"/>
    </xf>
    <xf numFmtId="0" fontId="18" fillId="8" borderId="0" applyNumberFormat="0" applyBorder="0" applyAlignment="0" applyProtection="0">
      <alignment vertical="center"/>
    </xf>
    <xf numFmtId="0" fontId="61" fillId="6" borderId="0" applyNumberFormat="0" applyBorder="0" applyAlignment="0" applyProtection="0">
      <alignment vertical="center"/>
    </xf>
    <xf numFmtId="0" fontId="63" fillId="21" borderId="0" applyNumberFormat="0" applyBorder="0" applyAlignment="0" applyProtection="0">
      <alignment vertical="center"/>
    </xf>
    <xf numFmtId="0" fontId="18" fillId="17" borderId="0" applyNumberFormat="0" applyBorder="0" applyAlignment="0" applyProtection="0">
      <alignment vertical="center"/>
    </xf>
    <xf numFmtId="0" fontId="14" fillId="0" borderId="0">
      <alignment vertical="center"/>
    </xf>
    <xf numFmtId="0" fontId="61" fillId="6" borderId="0" applyNumberFormat="0" applyBorder="0" applyAlignment="0" applyProtection="0">
      <alignment vertical="center"/>
    </xf>
    <xf numFmtId="0" fontId="63" fillId="21" borderId="0" applyNumberFormat="0" applyBorder="0" applyAlignment="0" applyProtection="0">
      <alignment vertical="center"/>
    </xf>
    <xf numFmtId="0" fontId="18" fillId="17" borderId="0" applyNumberFormat="0" applyBorder="0" applyAlignment="0" applyProtection="0">
      <alignment vertical="center"/>
    </xf>
    <xf numFmtId="0" fontId="63" fillId="21" borderId="0" applyNumberFormat="0" applyBorder="0" applyAlignment="0" applyProtection="0">
      <alignment vertical="center"/>
    </xf>
    <xf numFmtId="0" fontId="70" fillId="21" borderId="0" applyNumberFormat="0" applyBorder="0" applyAlignment="0" applyProtection="0">
      <alignment vertical="center"/>
    </xf>
    <xf numFmtId="0" fontId="62" fillId="4" borderId="0" applyNumberFormat="0" applyBorder="0" applyAlignment="0" applyProtection="0">
      <alignment vertical="center"/>
    </xf>
    <xf numFmtId="0" fontId="61" fillId="6" borderId="0" applyNumberFormat="0" applyBorder="0" applyAlignment="0" applyProtection="0">
      <alignment vertical="center"/>
    </xf>
    <xf numFmtId="0" fontId="63" fillId="21" borderId="0" applyNumberFormat="0" applyBorder="0" applyAlignment="0" applyProtection="0">
      <alignment vertical="center"/>
    </xf>
    <xf numFmtId="0" fontId="70" fillId="21" borderId="0" applyNumberFormat="0" applyBorder="0" applyAlignment="0" applyProtection="0">
      <alignment vertical="center"/>
    </xf>
    <xf numFmtId="0" fontId="61" fillId="18" borderId="0" applyNumberFormat="0" applyBorder="0" applyAlignment="0" applyProtection="0">
      <alignment vertical="center"/>
    </xf>
    <xf numFmtId="0" fontId="18" fillId="14" borderId="0" applyNumberFormat="0" applyBorder="0" applyAlignment="0" applyProtection="0">
      <alignment vertical="center"/>
    </xf>
    <xf numFmtId="0" fontId="75" fillId="20" borderId="0" applyNumberFormat="0" applyBorder="0" applyAlignment="0" applyProtection="0">
      <alignment vertical="center"/>
    </xf>
    <xf numFmtId="0" fontId="62" fillId="4" borderId="0" applyNumberFormat="0" applyBorder="0" applyAlignment="0" applyProtection="0">
      <alignment vertical="center"/>
    </xf>
    <xf numFmtId="0" fontId="61" fillId="6" borderId="0" applyNumberFormat="0" applyBorder="0" applyAlignment="0" applyProtection="0">
      <alignment vertical="center"/>
    </xf>
    <xf numFmtId="0" fontId="81" fillId="19" borderId="0" applyNumberFormat="0" applyBorder="0" applyAlignment="0" applyProtection="0">
      <alignment vertical="center"/>
    </xf>
    <xf numFmtId="0" fontId="63" fillId="21" borderId="0" applyNumberFormat="0" applyBorder="0" applyAlignment="0" applyProtection="0">
      <alignment vertical="center"/>
    </xf>
    <xf numFmtId="0" fontId="18" fillId="14" borderId="0" applyNumberFormat="0" applyBorder="0" applyAlignment="0" applyProtection="0">
      <alignment vertical="center"/>
    </xf>
    <xf numFmtId="0" fontId="61" fillId="6" borderId="0" applyNumberFormat="0" applyBorder="0" applyAlignment="0" applyProtection="0">
      <alignment vertical="center"/>
    </xf>
    <xf numFmtId="0" fontId="63" fillId="21" borderId="0" applyNumberFormat="0" applyBorder="0" applyAlignment="0" applyProtection="0">
      <alignment vertical="center"/>
    </xf>
    <xf numFmtId="0" fontId="61" fillId="6" borderId="0" applyNumberFormat="0" applyBorder="0" applyAlignment="0" applyProtection="0">
      <alignment vertical="center"/>
    </xf>
    <xf numFmtId="0" fontId="63" fillId="21" borderId="0" applyNumberFormat="0" applyBorder="0" applyAlignment="0" applyProtection="0">
      <alignment vertical="center"/>
    </xf>
    <xf numFmtId="0" fontId="61" fillId="18" borderId="0" applyNumberFormat="0" applyBorder="0" applyAlignment="0" applyProtection="0">
      <alignment vertical="center"/>
    </xf>
    <xf numFmtId="0" fontId="18" fillId="21" borderId="0" applyNumberFormat="0" applyBorder="0" applyAlignment="0" applyProtection="0">
      <alignment vertical="center"/>
    </xf>
    <xf numFmtId="0" fontId="75" fillId="23" borderId="0" applyNumberFormat="0" applyBorder="0" applyAlignment="0" applyProtection="0">
      <alignment vertical="center"/>
    </xf>
    <xf numFmtId="0" fontId="61" fillId="6" borderId="0" applyNumberFormat="0" applyBorder="0" applyAlignment="0" applyProtection="0">
      <alignment vertical="center"/>
    </xf>
    <xf numFmtId="0" fontId="63" fillId="21" borderId="0" applyNumberFormat="0" applyBorder="0" applyAlignment="0" applyProtection="0">
      <alignment vertical="center"/>
    </xf>
    <xf numFmtId="0" fontId="18" fillId="21" borderId="0" applyNumberFormat="0" applyBorder="0" applyAlignment="0" applyProtection="0">
      <alignment vertical="center"/>
    </xf>
    <xf numFmtId="0" fontId="61" fillId="6" borderId="0" applyNumberFormat="0" applyBorder="0" applyAlignment="0" applyProtection="0">
      <alignment vertical="center"/>
    </xf>
    <xf numFmtId="0" fontId="63" fillId="21" borderId="0" applyNumberFormat="0" applyBorder="0" applyAlignment="0" applyProtection="0">
      <alignment vertical="center"/>
    </xf>
    <xf numFmtId="0" fontId="78" fillId="0" borderId="18" applyNumberFormat="0" applyFill="0" applyAlignment="0" applyProtection="0">
      <alignment vertical="center"/>
    </xf>
    <xf numFmtId="0" fontId="61" fillId="6" borderId="0" applyNumberFormat="0" applyBorder="0" applyAlignment="0" applyProtection="0">
      <alignment vertical="center"/>
    </xf>
    <xf numFmtId="0" fontId="63" fillId="21" borderId="0" applyNumberFormat="0" applyBorder="0" applyAlignment="0" applyProtection="0">
      <alignment vertical="center"/>
    </xf>
    <xf numFmtId="0" fontId="61" fillId="18" borderId="0" applyNumberFormat="0" applyBorder="0" applyAlignment="0" applyProtection="0">
      <alignment vertical="center"/>
    </xf>
    <xf numFmtId="0" fontId="61" fillId="6" borderId="0" applyNumberFormat="0" applyBorder="0" applyAlignment="0" applyProtection="0">
      <alignment vertical="center"/>
    </xf>
    <xf numFmtId="0" fontId="63" fillId="21" borderId="0" applyNumberFormat="0" applyBorder="0" applyAlignment="0" applyProtection="0">
      <alignment vertical="center"/>
    </xf>
    <xf numFmtId="0" fontId="61" fillId="6" borderId="0" applyNumberFormat="0" applyBorder="0" applyAlignment="0" applyProtection="0">
      <alignment vertical="center"/>
    </xf>
    <xf numFmtId="0" fontId="63" fillId="21" borderId="0" applyNumberFormat="0" applyBorder="0" applyAlignment="0" applyProtection="0">
      <alignment vertical="center"/>
    </xf>
    <xf numFmtId="0" fontId="64" fillId="9" borderId="0" applyNumberFormat="0" applyBorder="0" applyAlignment="0" applyProtection="0">
      <alignment vertical="center"/>
    </xf>
    <xf numFmtId="0" fontId="61" fillId="6" borderId="0" applyNumberFormat="0" applyBorder="0" applyAlignment="0" applyProtection="0">
      <alignment vertical="center"/>
    </xf>
    <xf numFmtId="0" fontId="78" fillId="0" borderId="18" applyNumberFormat="0" applyFill="0" applyAlignment="0" applyProtection="0">
      <alignment vertical="center"/>
    </xf>
    <xf numFmtId="0" fontId="18" fillId="11" borderId="0" applyNumberFormat="0" applyBorder="0" applyAlignment="0" applyProtection="0">
      <alignment vertical="center"/>
    </xf>
    <xf numFmtId="0" fontId="63" fillId="17" borderId="0" applyNumberFormat="0" applyBorder="0" applyAlignment="0" applyProtection="0">
      <alignment vertical="center"/>
    </xf>
    <xf numFmtId="0" fontId="18" fillId="11" borderId="0" applyNumberFormat="0" applyBorder="0" applyAlignment="0" applyProtection="0">
      <alignment vertical="center"/>
    </xf>
    <xf numFmtId="0" fontId="63" fillId="17" borderId="0" applyNumberFormat="0" applyBorder="0" applyAlignment="0" applyProtection="0">
      <alignment vertical="center"/>
    </xf>
    <xf numFmtId="0" fontId="18" fillId="9" borderId="0" applyNumberFormat="0" applyBorder="0" applyAlignment="0" applyProtection="0">
      <alignment vertical="center"/>
    </xf>
    <xf numFmtId="0" fontId="69" fillId="12" borderId="15" applyNumberFormat="0" applyAlignment="0" applyProtection="0">
      <alignment vertical="center"/>
    </xf>
    <xf numFmtId="0" fontId="63" fillId="8" borderId="0" applyNumberFormat="0" applyBorder="0" applyAlignment="0" applyProtection="0">
      <alignment vertical="center"/>
    </xf>
    <xf numFmtId="0" fontId="85" fillId="9" borderId="0" applyNumberFormat="0" applyBorder="0" applyAlignment="0" applyProtection="0">
      <alignment vertical="center"/>
    </xf>
    <xf numFmtId="0" fontId="61" fillId="16" borderId="0" applyNumberFormat="0" applyBorder="0" applyAlignment="0" applyProtection="0">
      <alignment vertical="center"/>
    </xf>
    <xf numFmtId="0" fontId="18" fillId="9" borderId="0" applyNumberFormat="0" applyBorder="0" applyAlignment="0" applyProtection="0">
      <alignment vertical="center"/>
    </xf>
    <xf numFmtId="0" fontId="63" fillId="8" borderId="0" applyNumberFormat="0" applyBorder="0" applyAlignment="0" applyProtection="0">
      <alignment vertical="center"/>
    </xf>
    <xf numFmtId="0" fontId="64" fillId="9" borderId="0" applyNumberFormat="0" applyBorder="0" applyAlignment="0" applyProtection="0">
      <alignment vertical="center"/>
    </xf>
    <xf numFmtId="0" fontId="18" fillId="19" borderId="0" applyNumberFormat="0" applyBorder="0" applyAlignment="0" applyProtection="0">
      <alignment vertical="center"/>
    </xf>
    <xf numFmtId="0" fontId="69" fillId="12" borderId="15" applyNumberFormat="0" applyAlignment="0" applyProtection="0">
      <alignment vertical="center"/>
    </xf>
    <xf numFmtId="0" fontId="63" fillId="10" borderId="0" applyNumberFormat="0" applyBorder="0" applyAlignment="0" applyProtection="0">
      <alignment vertical="center"/>
    </xf>
    <xf numFmtId="0" fontId="18" fillId="17" borderId="0" applyNumberFormat="0" applyBorder="0" applyAlignment="0" applyProtection="0">
      <alignment vertical="center"/>
    </xf>
    <xf numFmtId="0" fontId="69" fillId="12" borderId="15" applyNumberFormat="0" applyAlignment="0" applyProtection="0">
      <alignment vertical="center"/>
    </xf>
    <xf numFmtId="0" fontId="18" fillId="17" borderId="0" applyNumberFormat="0" applyBorder="0" applyAlignment="0" applyProtection="0">
      <alignment vertical="center"/>
    </xf>
    <xf numFmtId="0" fontId="69" fillId="12" borderId="15" applyNumberFormat="0" applyAlignment="0" applyProtection="0">
      <alignment vertical="center"/>
    </xf>
    <xf numFmtId="0" fontId="14" fillId="0" borderId="0"/>
    <xf numFmtId="0" fontId="90" fillId="27" borderId="0" applyNumberFormat="0" applyBorder="0" applyAlignment="0" applyProtection="0">
      <alignment vertical="center"/>
    </xf>
    <xf numFmtId="0" fontId="18" fillId="14" borderId="0" applyNumberFormat="0" applyBorder="0" applyAlignment="0" applyProtection="0">
      <alignment vertical="center"/>
    </xf>
    <xf numFmtId="0" fontId="61" fillId="6" borderId="0" applyNumberFormat="0" applyBorder="0" applyAlignment="0" applyProtection="0">
      <alignment vertical="center"/>
    </xf>
    <xf numFmtId="0" fontId="69" fillId="12" borderId="15" applyNumberFormat="0" applyAlignment="0" applyProtection="0">
      <alignment vertical="center"/>
    </xf>
    <xf numFmtId="0" fontId="75" fillId="20" borderId="0" applyNumberFormat="0" applyBorder="0" applyAlignment="0" applyProtection="0">
      <alignment vertical="center"/>
    </xf>
    <xf numFmtId="0" fontId="18" fillId="14" borderId="0" applyNumberFormat="0" applyBorder="0" applyAlignment="0" applyProtection="0">
      <alignment vertical="center"/>
    </xf>
    <xf numFmtId="0" fontId="69" fillId="12" borderId="15" applyNumberFormat="0" applyAlignment="0" applyProtection="0">
      <alignment vertical="center"/>
    </xf>
    <xf numFmtId="0" fontId="75" fillId="20" borderId="0" applyNumberFormat="0" applyBorder="0" applyAlignment="0" applyProtection="0">
      <alignment vertical="center"/>
    </xf>
    <xf numFmtId="0" fontId="70" fillId="8" borderId="0" applyNumberFormat="0" applyBorder="0" applyAlignment="0" applyProtection="0">
      <alignment vertical="center"/>
    </xf>
    <xf numFmtId="0" fontId="81" fillId="19" borderId="0" applyNumberFormat="0" applyBorder="0" applyAlignment="0" applyProtection="0">
      <alignment vertical="center"/>
    </xf>
    <xf numFmtId="0" fontId="18" fillId="21" borderId="0" applyNumberFormat="0" applyBorder="0" applyAlignment="0" applyProtection="0">
      <alignment vertical="center"/>
    </xf>
    <xf numFmtId="0" fontId="61" fillId="6" borderId="0" applyNumberFormat="0" applyBorder="0" applyAlignment="0" applyProtection="0">
      <alignment vertical="center"/>
    </xf>
    <xf numFmtId="0" fontId="69" fillId="12" borderId="15" applyNumberFormat="0" applyAlignment="0" applyProtection="0">
      <alignment vertical="center"/>
    </xf>
    <xf numFmtId="0" fontId="75" fillId="23" borderId="0" applyNumberFormat="0" applyBorder="0" applyAlignment="0" applyProtection="0">
      <alignment vertical="center"/>
    </xf>
    <xf numFmtId="0" fontId="82" fillId="0" borderId="20" applyNumberFormat="0" applyFill="0" applyAlignment="0" applyProtection="0">
      <alignment vertical="center"/>
    </xf>
    <xf numFmtId="0" fontId="18" fillId="21" borderId="0" applyNumberFormat="0" applyBorder="0" applyAlignment="0" applyProtection="0">
      <alignment vertical="center"/>
    </xf>
    <xf numFmtId="0" fontId="69" fillId="12" borderId="15" applyNumberFormat="0" applyAlignment="0" applyProtection="0">
      <alignment vertical="center"/>
    </xf>
    <xf numFmtId="0" fontId="75" fillId="23" borderId="0" applyNumberFormat="0" applyBorder="0" applyAlignment="0" applyProtection="0">
      <alignment vertical="center"/>
    </xf>
    <xf numFmtId="0" fontId="18" fillId="21" borderId="0" applyNumberFormat="0" applyBorder="0" applyAlignment="0" applyProtection="0">
      <alignment vertical="center"/>
    </xf>
    <xf numFmtId="0" fontId="69" fillId="12" borderId="15" applyNumberFormat="0" applyAlignment="0" applyProtection="0">
      <alignment vertical="center"/>
    </xf>
    <xf numFmtId="0" fontId="75" fillId="23" borderId="0" applyNumberFormat="0" applyBorder="0" applyAlignment="0" applyProtection="0">
      <alignment vertical="center"/>
    </xf>
    <xf numFmtId="0" fontId="70" fillId="26" borderId="0" applyNumberFormat="0" applyBorder="0" applyAlignment="0" applyProtection="0">
      <alignment vertical="center"/>
    </xf>
    <xf numFmtId="0" fontId="70" fillId="26" borderId="0" applyNumberFormat="0" applyBorder="0" applyAlignment="0" applyProtection="0">
      <alignment vertical="center"/>
    </xf>
    <xf numFmtId="0" fontId="64" fillId="9" borderId="0" applyNumberFormat="0" applyBorder="0" applyAlignment="0" applyProtection="0">
      <alignment vertical="center"/>
    </xf>
    <xf numFmtId="0" fontId="88" fillId="0" borderId="0" applyNumberFormat="0" applyFill="0" applyBorder="0" applyAlignment="0" applyProtection="0">
      <alignment vertical="center"/>
    </xf>
    <xf numFmtId="0" fontId="70" fillId="26"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62" fillId="4" borderId="0" applyNumberFormat="0" applyBorder="0" applyAlignment="0" applyProtection="0">
      <alignment vertical="center"/>
    </xf>
    <xf numFmtId="0" fontId="68" fillId="9" borderId="0" applyNumberFormat="0" applyBorder="0" applyAlignment="0" applyProtection="0">
      <alignment vertical="center"/>
    </xf>
    <xf numFmtId="0" fontId="70" fillId="21" borderId="0" applyNumberFormat="0" applyBorder="0" applyAlignment="0" applyProtection="0">
      <alignment vertical="center"/>
    </xf>
    <xf numFmtId="0" fontId="62" fillId="28" borderId="0" applyNumberFormat="0" applyBorder="0" applyAlignment="0" applyProtection="0">
      <alignment vertical="center"/>
    </xf>
    <xf numFmtId="0" fontId="70" fillId="21" borderId="0" applyNumberFormat="0" applyBorder="0" applyAlignment="0" applyProtection="0">
      <alignment vertical="center"/>
    </xf>
    <xf numFmtId="0" fontId="62" fillId="4" borderId="0" applyNumberFormat="0" applyBorder="0" applyAlignment="0" applyProtection="0">
      <alignment vertical="center"/>
    </xf>
    <xf numFmtId="0" fontId="70" fillId="21" borderId="0" applyNumberFormat="0" applyBorder="0" applyAlignment="0" applyProtection="0">
      <alignment vertical="center"/>
    </xf>
    <xf numFmtId="0" fontId="62" fillId="28"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64" fillId="9" borderId="0" applyNumberFormat="0" applyBorder="0" applyAlignment="0" applyProtection="0">
      <alignment vertical="center"/>
    </xf>
    <xf numFmtId="0" fontId="88" fillId="0" borderId="0" applyNumberFormat="0" applyFill="0" applyBorder="0" applyAlignment="0" applyProtection="0">
      <alignment vertical="center"/>
    </xf>
    <xf numFmtId="0" fontId="62" fillId="12"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63" fillId="8" borderId="0" applyNumberFormat="0" applyBorder="0" applyAlignment="0" applyProtection="0">
      <alignment vertical="center"/>
    </xf>
    <xf numFmtId="0" fontId="70" fillId="11" borderId="0" applyNumberFormat="0" applyBorder="0" applyAlignment="0" applyProtection="0">
      <alignment vertical="center"/>
    </xf>
    <xf numFmtId="0" fontId="70" fillId="11" borderId="0" applyNumberFormat="0" applyBorder="0" applyAlignment="0" applyProtection="0">
      <alignment vertical="center"/>
    </xf>
    <xf numFmtId="0" fontId="70" fillId="11" borderId="0" applyNumberFormat="0" applyBorder="0" applyAlignment="0" applyProtection="0">
      <alignment vertical="center"/>
    </xf>
    <xf numFmtId="0" fontId="70" fillId="11" borderId="0" applyNumberFormat="0" applyBorder="0" applyAlignment="0" applyProtection="0">
      <alignment vertical="center"/>
    </xf>
    <xf numFmtId="0" fontId="85" fillId="9" borderId="0" applyNumberFormat="0" applyBorder="0" applyAlignment="0" applyProtection="0">
      <alignment vertical="center"/>
    </xf>
    <xf numFmtId="0" fontId="70" fillId="11" borderId="0" applyNumberFormat="0" applyBorder="0" applyAlignment="0" applyProtection="0">
      <alignment vertical="center"/>
    </xf>
    <xf numFmtId="0" fontId="85" fillId="9" borderId="0" applyNumberFormat="0" applyBorder="0" applyAlignment="0" applyProtection="0">
      <alignment vertical="center"/>
    </xf>
    <xf numFmtId="0" fontId="64" fillId="9" borderId="0" applyNumberFormat="0" applyBorder="0" applyAlignment="0" applyProtection="0">
      <alignment vertical="center"/>
    </xf>
    <xf numFmtId="0" fontId="85" fillId="9" borderId="0" applyNumberFormat="0" applyBorder="0" applyAlignment="0" applyProtection="0">
      <alignment vertical="center"/>
    </xf>
    <xf numFmtId="0" fontId="88" fillId="0" borderId="0" applyNumberFormat="0" applyFill="0" applyBorder="0" applyAlignment="0" applyProtection="0">
      <alignment vertical="center"/>
    </xf>
    <xf numFmtId="0" fontId="70" fillId="11" borderId="0" applyNumberFormat="0" applyBorder="0" applyAlignment="0" applyProtection="0">
      <alignment vertical="center"/>
    </xf>
    <xf numFmtId="0" fontId="76" fillId="19" borderId="0" applyNumberFormat="0" applyBorder="0" applyAlignment="0" applyProtection="0">
      <alignment vertical="center"/>
    </xf>
    <xf numFmtId="0" fontId="70" fillId="11" borderId="0" applyNumberFormat="0" applyBorder="0" applyAlignment="0" applyProtection="0">
      <alignment vertical="center"/>
    </xf>
    <xf numFmtId="0" fontId="63" fillId="4" borderId="0" applyNumberFormat="0" applyBorder="0" applyAlignment="0" applyProtection="0">
      <alignment vertical="center"/>
    </xf>
    <xf numFmtId="0" fontId="70" fillId="26" borderId="0" applyNumberFormat="0" applyBorder="0" applyAlignment="0" applyProtection="0">
      <alignment vertical="center"/>
    </xf>
    <xf numFmtId="0" fontId="70" fillId="26" borderId="0" applyNumberFormat="0" applyBorder="0" applyAlignment="0" applyProtection="0">
      <alignment vertical="center"/>
    </xf>
    <xf numFmtId="0" fontId="76" fillId="19" borderId="0" applyNumberFormat="0" applyBorder="0" applyAlignment="0" applyProtection="0">
      <alignment vertical="center"/>
    </xf>
    <xf numFmtId="0" fontId="18" fillId="10" borderId="0" applyNumberFormat="0" applyBorder="0" applyAlignment="0" applyProtection="0">
      <alignment vertical="center"/>
    </xf>
    <xf numFmtId="0" fontId="70" fillId="26" borderId="0" applyNumberFormat="0" applyBorder="0" applyAlignment="0" applyProtection="0">
      <alignment vertical="center"/>
    </xf>
    <xf numFmtId="0" fontId="70" fillId="26" borderId="0" applyNumberFormat="0" applyBorder="0" applyAlignment="0" applyProtection="0">
      <alignment vertical="center"/>
    </xf>
    <xf numFmtId="0" fontId="70" fillId="26" borderId="0" applyNumberFormat="0" applyBorder="0" applyAlignment="0" applyProtection="0">
      <alignment vertical="center"/>
    </xf>
    <xf numFmtId="0" fontId="70" fillId="26" borderId="0" applyNumberFormat="0" applyBorder="0" applyAlignment="0" applyProtection="0">
      <alignment vertical="center"/>
    </xf>
    <xf numFmtId="0" fontId="88" fillId="0" borderId="0" applyNumberFormat="0" applyFill="0" applyBorder="0" applyAlignment="0" applyProtection="0">
      <alignment vertical="center"/>
    </xf>
    <xf numFmtId="0" fontId="76" fillId="19" borderId="0" applyNumberFormat="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63" fillId="15" borderId="0" applyNumberFormat="0" applyBorder="0" applyAlignment="0" applyProtection="0">
      <alignment vertical="center"/>
    </xf>
    <xf numFmtId="0" fontId="70" fillId="26" borderId="0" applyNumberFormat="0" applyBorder="0" applyAlignment="0" applyProtection="0">
      <alignment vertical="center"/>
    </xf>
    <xf numFmtId="0" fontId="18" fillId="8" borderId="0" applyNumberFormat="0" applyBorder="0" applyAlignment="0" applyProtection="0">
      <alignment vertical="center"/>
    </xf>
    <xf numFmtId="0" fontId="68" fillId="9" borderId="0" applyNumberFormat="0" applyBorder="0" applyAlignment="0" applyProtection="0">
      <alignment vertical="center"/>
    </xf>
    <xf numFmtId="0" fontId="62" fillId="5" borderId="0" applyNumberFormat="0" applyBorder="0" applyAlignment="0" applyProtection="0">
      <alignment vertical="center"/>
    </xf>
    <xf numFmtId="0" fontId="70" fillId="24" borderId="0" applyNumberFormat="0" applyBorder="0" applyAlignment="0" applyProtection="0">
      <alignment vertical="center"/>
    </xf>
    <xf numFmtId="0" fontId="70" fillId="24" borderId="0" applyNumberFormat="0" applyBorder="0" applyAlignment="0" applyProtection="0">
      <alignment vertical="center"/>
    </xf>
    <xf numFmtId="0" fontId="70" fillId="24" borderId="0" applyNumberFormat="0" applyBorder="0" applyAlignment="0" applyProtection="0">
      <alignment vertical="center"/>
    </xf>
    <xf numFmtId="0" fontId="78" fillId="0" borderId="0" applyNumberFormat="0" applyFill="0" applyBorder="0" applyAlignment="0" applyProtection="0">
      <alignment vertical="center"/>
    </xf>
    <xf numFmtId="0" fontId="70" fillId="24" borderId="0" applyNumberFormat="0" applyBorder="0" applyAlignment="0" applyProtection="0">
      <alignment vertical="center"/>
    </xf>
    <xf numFmtId="0" fontId="70" fillId="24" borderId="0" applyNumberFormat="0" applyBorder="0" applyAlignment="0" applyProtection="0">
      <alignment vertical="center"/>
    </xf>
    <xf numFmtId="0" fontId="88" fillId="0" borderId="0" applyNumberFormat="0" applyFill="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63" fillId="17" borderId="0" applyNumberFormat="0" applyBorder="0" applyAlignment="0" applyProtection="0">
      <alignment vertical="center"/>
    </xf>
    <xf numFmtId="0" fontId="70" fillId="24" borderId="0" applyNumberFormat="0" applyBorder="0" applyAlignment="0" applyProtection="0">
      <alignment vertical="center"/>
    </xf>
    <xf numFmtId="0" fontId="70" fillId="21" borderId="0" applyNumberFormat="0" applyBorder="0" applyAlignment="0" applyProtection="0">
      <alignment vertical="center"/>
    </xf>
    <xf numFmtId="0" fontId="70" fillId="21" borderId="0" applyNumberFormat="0" applyBorder="0" applyAlignment="0" applyProtection="0">
      <alignment vertical="center"/>
    </xf>
    <xf numFmtId="0" fontId="88" fillId="0" borderId="0" applyNumberFormat="0" applyFill="0" applyBorder="0" applyAlignment="0" applyProtection="0">
      <alignment vertical="center"/>
    </xf>
    <xf numFmtId="0" fontId="64" fillId="9" borderId="0" applyNumberFormat="0" applyBorder="0" applyAlignment="0" applyProtection="0">
      <alignment vertical="center"/>
    </xf>
    <xf numFmtId="0" fontId="63" fillId="8" borderId="0" applyNumberFormat="0" applyBorder="0" applyAlignment="0" applyProtection="0">
      <alignment vertical="center"/>
    </xf>
    <xf numFmtId="0" fontId="70" fillId="21" borderId="0" applyNumberFormat="0" applyBorder="0" applyAlignment="0" applyProtection="0">
      <alignment vertical="center"/>
    </xf>
    <xf numFmtId="0" fontId="70" fillId="11" borderId="0" applyNumberFormat="0" applyBorder="0" applyAlignment="0" applyProtection="0">
      <alignment vertical="center"/>
    </xf>
    <xf numFmtId="0" fontId="18" fillId="8" borderId="0" applyNumberFormat="0" applyBorder="0" applyAlignment="0" applyProtection="0">
      <alignment vertical="center"/>
    </xf>
    <xf numFmtId="0" fontId="68" fillId="9" borderId="0" applyNumberFormat="0" applyBorder="0" applyAlignment="0" applyProtection="0">
      <alignment vertical="center"/>
    </xf>
    <xf numFmtId="0" fontId="63" fillId="8" borderId="0" applyNumberFormat="0" applyBorder="0" applyAlignment="0" applyProtection="0">
      <alignment vertical="center"/>
    </xf>
    <xf numFmtId="0" fontId="68" fillId="9"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8" fillId="9"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18"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18" fillId="8" borderId="0" applyNumberFormat="0" applyBorder="0" applyAlignment="0" applyProtection="0">
      <alignment vertical="center"/>
    </xf>
    <xf numFmtId="0" fontId="63" fillId="8" borderId="0" applyNumberFormat="0" applyBorder="0" applyAlignment="0" applyProtection="0">
      <alignment vertical="center"/>
    </xf>
    <xf numFmtId="0" fontId="76" fillId="19" borderId="0" applyNumberFormat="0" applyBorder="0" applyAlignment="0" applyProtection="0">
      <alignment vertical="center"/>
    </xf>
    <xf numFmtId="0" fontId="18" fillId="8" borderId="0" applyNumberFormat="0" applyBorder="0" applyAlignment="0" applyProtection="0">
      <alignment vertical="center"/>
    </xf>
    <xf numFmtId="0" fontId="63" fillId="8" borderId="0" applyNumberFormat="0" applyBorder="0" applyAlignment="0" applyProtection="0">
      <alignment vertical="center"/>
    </xf>
    <xf numFmtId="0" fontId="63" fillId="4" borderId="0" applyNumberFormat="0" applyBorder="0" applyAlignment="0" applyProtection="0">
      <alignment vertical="center"/>
    </xf>
    <xf numFmtId="0" fontId="18" fillId="4" borderId="0" applyNumberFormat="0" applyBorder="0" applyAlignment="0" applyProtection="0">
      <alignment vertical="center"/>
    </xf>
    <xf numFmtId="0" fontId="63" fillId="8" borderId="0" applyNumberFormat="0" applyBorder="0" applyAlignment="0" applyProtection="0">
      <alignment vertical="center"/>
    </xf>
    <xf numFmtId="0" fontId="63" fillId="4" borderId="0" applyNumberFormat="0" applyBorder="0" applyAlignment="0" applyProtection="0">
      <alignment vertical="center"/>
    </xf>
    <xf numFmtId="0" fontId="18" fillId="4" borderId="0" applyNumberFormat="0" applyBorder="0" applyAlignment="0" applyProtection="0">
      <alignment vertical="center"/>
    </xf>
    <xf numFmtId="0" fontId="63" fillId="8" borderId="0" applyNumberFormat="0" applyBorder="0" applyAlignment="0" applyProtection="0">
      <alignment vertical="center"/>
    </xf>
    <xf numFmtId="0" fontId="76" fillId="19"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61"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1"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76" fillId="19"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18"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75" fillId="5" borderId="0" applyNumberFormat="0" applyBorder="0" applyAlignment="0" applyProtection="0">
      <alignment vertical="center"/>
    </xf>
    <xf numFmtId="0" fontId="77" fillId="0" borderId="17" applyNumberFormat="0" applyFill="0" applyAlignment="0" applyProtection="0">
      <alignment vertical="center"/>
    </xf>
    <xf numFmtId="0" fontId="73" fillId="9" borderId="0" applyNumberFormat="0" applyBorder="0" applyAlignment="0" applyProtection="0">
      <alignment vertical="center"/>
    </xf>
    <xf numFmtId="0" fontId="63" fillId="4" borderId="0" applyNumberFormat="0" applyBorder="0" applyAlignment="0" applyProtection="0">
      <alignment vertical="center"/>
    </xf>
    <xf numFmtId="0" fontId="75" fillId="7" borderId="0" applyNumberFormat="0" applyBorder="0" applyAlignment="0" applyProtection="0">
      <alignment vertical="center"/>
    </xf>
    <xf numFmtId="0" fontId="77" fillId="0" borderId="17" applyNumberFormat="0" applyFill="0" applyAlignment="0" applyProtection="0">
      <alignment vertical="center"/>
    </xf>
    <xf numFmtId="0" fontId="73" fillId="9" borderId="0" applyNumberFormat="0" applyBorder="0" applyAlignment="0" applyProtection="0">
      <alignment vertical="center"/>
    </xf>
    <xf numFmtId="0" fontId="18" fillId="15" borderId="0" applyNumberFormat="0" applyBorder="0" applyAlignment="0" applyProtection="0">
      <alignment vertical="center"/>
    </xf>
    <xf numFmtId="0" fontId="18" fillId="10" borderId="0" applyNumberFormat="0" applyBorder="0" applyAlignment="0" applyProtection="0">
      <alignment vertical="center"/>
    </xf>
    <xf numFmtId="0" fontId="63" fillId="10" borderId="0" applyNumberFormat="0" applyBorder="0" applyAlignment="0" applyProtection="0">
      <alignment vertical="center"/>
    </xf>
    <xf numFmtId="0" fontId="18" fillId="15" borderId="0" applyNumberFormat="0" applyBorder="0" applyAlignment="0" applyProtection="0">
      <alignment vertical="center"/>
    </xf>
    <xf numFmtId="0" fontId="61" fillId="4" borderId="0" applyNumberFormat="0" applyBorder="0" applyAlignment="0" applyProtection="0">
      <alignment vertical="center"/>
    </xf>
    <xf numFmtId="0" fontId="63" fillId="15" borderId="0" applyNumberFormat="0" applyBorder="0" applyAlignment="0" applyProtection="0">
      <alignment vertical="center"/>
    </xf>
    <xf numFmtId="0" fontId="63" fillId="15" borderId="0" applyNumberFormat="0" applyBorder="0" applyAlignment="0" applyProtection="0">
      <alignment vertical="center"/>
    </xf>
    <xf numFmtId="0" fontId="61" fillId="4" borderId="0" applyNumberFormat="0" applyBorder="0" applyAlignment="0" applyProtection="0">
      <alignment vertical="center"/>
    </xf>
    <xf numFmtId="0" fontId="63" fillId="15" borderId="0" applyNumberFormat="0" applyBorder="0" applyAlignment="0" applyProtection="0">
      <alignment vertical="center"/>
    </xf>
    <xf numFmtId="0" fontId="63" fillId="15" borderId="0" applyNumberFormat="0" applyBorder="0" applyAlignment="0" applyProtection="0">
      <alignment vertical="center"/>
    </xf>
    <xf numFmtId="0" fontId="14" fillId="0" borderId="0"/>
    <xf numFmtId="0" fontId="63" fillId="15" borderId="0" applyNumberFormat="0" applyBorder="0" applyAlignment="0" applyProtection="0">
      <alignment vertical="center"/>
    </xf>
    <xf numFmtId="0" fontId="63" fillId="15" borderId="0" applyNumberFormat="0" applyBorder="0" applyAlignment="0" applyProtection="0">
      <alignment vertical="center"/>
    </xf>
    <xf numFmtId="0" fontId="63" fillId="15" borderId="0" applyNumberFormat="0" applyBorder="0" applyAlignment="0" applyProtection="0">
      <alignment vertical="center"/>
    </xf>
    <xf numFmtId="0" fontId="18" fillId="15" borderId="0" applyNumberFormat="0" applyBorder="0" applyAlignment="0" applyProtection="0">
      <alignment vertical="center"/>
    </xf>
    <xf numFmtId="0" fontId="63" fillId="15" borderId="0" applyNumberFormat="0" applyBorder="0" applyAlignment="0" applyProtection="0">
      <alignment vertical="center"/>
    </xf>
    <xf numFmtId="0" fontId="87" fillId="19" borderId="0" applyNumberFormat="0" applyBorder="0" applyAlignment="0" applyProtection="0">
      <alignment vertical="center"/>
    </xf>
    <xf numFmtId="0" fontId="18" fillId="17" borderId="0" applyNumberFormat="0" applyBorder="0" applyAlignment="0" applyProtection="0">
      <alignment vertical="center"/>
    </xf>
    <xf numFmtId="0" fontId="70" fillId="21" borderId="0" applyNumberFormat="0" applyBorder="0" applyAlignment="0" applyProtection="0">
      <alignment vertical="center"/>
    </xf>
    <xf numFmtId="0" fontId="78" fillId="0" borderId="0" applyNumberFormat="0" applyFill="0" applyBorder="0" applyAlignment="0" applyProtection="0">
      <alignment vertical="center"/>
    </xf>
    <xf numFmtId="0" fontId="70" fillId="17" borderId="0" applyNumberFormat="0" applyBorder="0" applyAlignment="0" applyProtection="0">
      <alignment vertical="center"/>
    </xf>
    <xf numFmtId="0" fontId="63" fillId="17" borderId="0" applyNumberFormat="0" applyBorder="0" applyAlignment="0" applyProtection="0">
      <alignment vertical="center"/>
    </xf>
    <xf numFmtId="0" fontId="70" fillId="8" borderId="0" applyNumberFormat="0" applyBorder="0" applyAlignment="0" applyProtection="0">
      <alignment vertical="center"/>
    </xf>
    <xf numFmtId="0" fontId="63" fillId="17" borderId="0" applyNumberFormat="0" applyBorder="0" applyAlignment="0" applyProtection="0">
      <alignment vertical="center"/>
    </xf>
    <xf numFmtId="0" fontId="63" fillId="17" borderId="0" applyNumberFormat="0" applyBorder="0" applyAlignment="0" applyProtection="0">
      <alignment vertical="center"/>
    </xf>
    <xf numFmtId="0" fontId="63" fillId="17" borderId="0" applyNumberFormat="0" applyBorder="0" applyAlignment="0" applyProtection="0">
      <alignment vertical="center"/>
    </xf>
    <xf numFmtId="0" fontId="63" fillId="17" borderId="0" applyNumberFormat="0" applyBorder="0" applyAlignment="0" applyProtection="0">
      <alignment vertical="center"/>
    </xf>
    <xf numFmtId="0" fontId="80" fillId="21" borderId="15" applyNumberFormat="0" applyAlignment="0" applyProtection="0">
      <alignment vertical="center"/>
    </xf>
    <xf numFmtId="0" fontId="70" fillId="10" borderId="0" applyNumberFormat="0" applyBorder="0" applyAlignment="0" applyProtection="0">
      <alignment vertical="center"/>
    </xf>
    <xf numFmtId="0" fontId="93" fillId="0" borderId="0">
      <alignment vertical="center"/>
    </xf>
    <xf numFmtId="0" fontId="63" fillId="17" borderId="0" applyNumberFormat="0" applyBorder="0" applyAlignment="0" applyProtection="0">
      <alignment vertical="center"/>
    </xf>
    <xf numFmtId="0" fontId="18" fillId="17" borderId="0" applyNumberFormat="0" applyBorder="0" applyAlignment="0" applyProtection="0">
      <alignment vertical="center"/>
    </xf>
    <xf numFmtId="0" fontId="63" fillId="17" borderId="0" applyNumberFormat="0" applyBorder="0" applyAlignment="0" applyProtection="0">
      <alignment vertical="center"/>
    </xf>
    <xf numFmtId="0" fontId="63" fillId="17" borderId="0" applyNumberFormat="0" applyBorder="0" applyAlignment="0" applyProtection="0">
      <alignment vertical="center"/>
    </xf>
    <xf numFmtId="0" fontId="63" fillId="17" borderId="0" applyNumberFormat="0" applyBorder="0" applyAlignment="0" applyProtection="0">
      <alignment vertical="center"/>
    </xf>
    <xf numFmtId="0" fontId="18" fillId="17" borderId="0" applyNumberFormat="0" applyBorder="0" applyAlignment="0" applyProtection="0">
      <alignment vertical="center"/>
    </xf>
    <xf numFmtId="0" fontId="63" fillId="17" borderId="0" applyNumberFormat="0" applyBorder="0" applyAlignment="0" applyProtection="0">
      <alignment vertical="center"/>
    </xf>
    <xf numFmtId="0" fontId="63" fillId="17" borderId="0" applyNumberFormat="0" applyBorder="0" applyAlignment="0" applyProtection="0">
      <alignment vertical="center"/>
    </xf>
    <xf numFmtId="0" fontId="63" fillId="17" borderId="0" applyNumberFormat="0" applyBorder="0" applyAlignment="0" applyProtection="0">
      <alignment vertical="center"/>
    </xf>
    <xf numFmtId="0" fontId="18" fillId="17" borderId="0" applyNumberFormat="0" applyBorder="0" applyAlignment="0" applyProtection="0">
      <alignment vertical="center"/>
    </xf>
    <xf numFmtId="0" fontId="63" fillId="17" borderId="0" applyNumberFormat="0" applyBorder="0" applyAlignment="0" applyProtection="0">
      <alignment vertical="center"/>
    </xf>
    <xf numFmtId="0" fontId="61" fillId="5"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4" fillId="9"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18" fillId="8" borderId="0" applyNumberFormat="0" applyBorder="0" applyAlignment="0" applyProtection="0">
      <alignment vertical="center"/>
    </xf>
    <xf numFmtId="0" fontId="85" fillId="9" borderId="0" applyNumberFormat="0" applyBorder="0" applyAlignment="0" applyProtection="0">
      <alignment vertical="center"/>
    </xf>
    <xf numFmtId="0" fontId="70" fillId="8" borderId="0" applyNumberFormat="0" applyBorder="0" applyAlignment="0" applyProtection="0">
      <alignment vertical="center"/>
    </xf>
    <xf numFmtId="0" fontId="62" fillId="5" borderId="0" applyNumberFormat="0" applyBorder="0" applyAlignment="0" applyProtection="0">
      <alignment vertical="center"/>
    </xf>
    <xf numFmtId="0" fontId="68" fillId="9" borderId="0" applyNumberFormat="0" applyBorder="0" applyAlignment="0" applyProtection="0">
      <alignment vertical="center"/>
    </xf>
    <xf numFmtId="0" fontId="63" fillId="8" borderId="0" applyNumberFormat="0" applyBorder="0" applyAlignment="0" applyProtection="0">
      <alignment vertical="center"/>
    </xf>
    <xf numFmtId="0" fontId="85" fillId="9" borderId="0" applyNumberFormat="0" applyBorder="0" applyAlignment="0" applyProtection="0">
      <alignment vertical="center"/>
    </xf>
    <xf numFmtId="0" fontId="70" fillId="10" borderId="0" applyNumberFormat="0" applyBorder="0" applyAlignment="0" applyProtection="0">
      <alignment vertical="center"/>
    </xf>
    <xf numFmtId="0" fontId="68" fillId="9" borderId="0" applyNumberFormat="0" applyBorder="0" applyAlignment="0" applyProtection="0">
      <alignment vertical="center"/>
    </xf>
    <xf numFmtId="0" fontId="63" fillId="8" borderId="0" applyNumberFormat="0" applyBorder="0" applyAlignment="0" applyProtection="0">
      <alignment vertical="center"/>
    </xf>
    <xf numFmtId="0" fontId="85" fillId="9" borderId="0" applyNumberFormat="0" applyBorder="0" applyAlignment="0" applyProtection="0">
      <alignment vertical="center"/>
    </xf>
    <xf numFmtId="0" fontId="84" fillId="0" borderId="0"/>
    <xf numFmtId="0" fontId="18" fillId="8" borderId="0" applyNumberFormat="0" applyBorder="0" applyAlignment="0" applyProtection="0">
      <alignment vertical="center"/>
    </xf>
    <xf numFmtId="0" fontId="63" fillId="8" borderId="0" applyNumberFormat="0" applyBorder="0" applyAlignment="0" applyProtection="0">
      <alignment vertical="center"/>
    </xf>
    <xf numFmtId="0" fontId="18"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85" fillId="9" borderId="0" applyNumberFormat="0" applyBorder="0" applyAlignment="0" applyProtection="0">
      <alignment vertical="center"/>
    </xf>
    <xf numFmtId="0" fontId="63" fillId="10" borderId="0" applyNumberFormat="0" applyBorder="0" applyAlignment="0" applyProtection="0">
      <alignment vertical="center"/>
    </xf>
    <xf numFmtId="0" fontId="85" fillId="9" borderId="0" applyNumberFormat="0" applyBorder="0" applyAlignment="0" applyProtection="0">
      <alignment vertical="center"/>
    </xf>
    <xf numFmtId="0" fontId="81" fillId="19" borderId="0" applyNumberFormat="0" applyBorder="0" applyAlignment="0" applyProtection="0">
      <alignment vertical="center"/>
    </xf>
    <xf numFmtId="0" fontId="63" fillId="10" borderId="0" applyNumberFormat="0" applyBorder="0" applyAlignment="0" applyProtection="0">
      <alignment vertical="center"/>
    </xf>
    <xf numFmtId="0" fontId="18"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18"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63" fillId="10" borderId="0" applyNumberFormat="0" applyBorder="0" applyAlignment="0" applyProtection="0">
      <alignment vertical="center"/>
    </xf>
    <xf numFmtId="0" fontId="70" fillId="10" borderId="0" applyNumberFormat="0" applyBorder="0" applyAlignment="0" applyProtection="0">
      <alignment vertical="center"/>
    </xf>
    <xf numFmtId="0" fontId="78" fillId="0" borderId="0" applyNumberFormat="0" applyFill="0" applyBorder="0" applyAlignment="0" applyProtection="0">
      <alignment vertical="center"/>
    </xf>
    <xf numFmtId="0" fontId="18" fillId="8" borderId="0" applyNumberFormat="0" applyBorder="0" applyAlignment="0" applyProtection="0">
      <alignment vertical="center"/>
    </xf>
    <xf numFmtId="0" fontId="67" fillId="13" borderId="14" applyNumberFormat="0" applyAlignment="0" applyProtection="0">
      <alignment vertical="center"/>
    </xf>
    <xf numFmtId="0" fontId="85" fillId="9" borderId="0" applyNumberFormat="0" applyBorder="0" applyAlignment="0" applyProtection="0">
      <alignment vertical="center"/>
    </xf>
    <xf numFmtId="0" fontId="18" fillId="8" borderId="0" applyNumberFormat="0" applyBorder="0" applyAlignment="0" applyProtection="0">
      <alignment vertical="center"/>
    </xf>
    <xf numFmtId="0" fontId="76" fillId="19" borderId="0" applyNumberFormat="0" applyBorder="0" applyAlignment="0" applyProtection="0">
      <alignment vertical="center"/>
    </xf>
    <xf numFmtId="0" fontId="18" fillId="4" borderId="0" applyNumberFormat="0" applyBorder="0" applyAlignment="0" applyProtection="0">
      <alignment vertical="center"/>
    </xf>
    <xf numFmtId="0" fontId="85" fillId="9" borderId="0" applyNumberFormat="0" applyBorder="0" applyAlignment="0" applyProtection="0">
      <alignment vertical="center"/>
    </xf>
    <xf numFmtId="0" fontId="18" fillId="15"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10" borderId="0" applyNumberFormat="0" applyBorder="0" applyAlignment="0" applyProtection="0">
      <alignment vertical="center"/>
    </xf>
    <xf numFmtId="0" fontId="81" fillId="19" borderId="0" applyNumberFormat="0" applyBorder="0" applyAlignment="0" applyProtection="0">
      <alignment vertical="center"/>
    </xf>
    <xf numFmtId="0" fontId="70" fillId="8" borderId="0" applyNumberFormat="0" applyBorder="0" applyAlignment="0" applyProtection="0">
      <alignment vertical="center"/>
    </xf>
    <xf numFmtId="0" fontId="72" fillId="0" borderId="18" applyNumberFormat="0" applyFill="0" applyAlignment="0" applyProtection="0">
      <alignment vertical="center"/>
    </xf>
    <xf numFmtId="0" fontId="81" fillId="19" borderId="0" applyNumberFormat="0" applyBorder="0" applyAlignment="0" applyProtection="0">
      <alignment vertical="center"/>
    </xf>
    <xf numFmtId="0" fontId="70" fillId="8" borderId="0" applyNumberFormat="0" applyBorder="0" applyAlignment="0" applyProtection="0">
      <alignment vertical="center"/>
    </xf>
    <xf numFmtId="0" fontId="78" fillId="0" borderId="18" applyNumberFormat="0" applyFill="0" applyAlignment="0" applyProtection="0">
      <alignment vertical="center"/>
    </xf>
    <xf numFmtId="0" fontId="70" fillId="8" borderId="0" applyNumberFormat="0" applyBorder="0" applyAlignment="0" applyProtection="0">
      <alignment vertical="center"/>
    </xf>
    <xf numFmtId="0" fontId="78" fillId="0" borderId="18" applyNumberFormat="0" applyFill="0" applyAlignment="0" applyProtection="0">
      <alignment vertical="center"/>
    </xf>
    <xf numFmtId="0" fontId="70" fillId="21" borderId="0" applyNumberFormat="0" applyBorder="0" applyAlignment="0" applyProtection="0">
      <alignment vertical="center"/>
    </xf>
    <xf numFmtId="0" fontId="62" fillId="12" borderId="0" applyNumberFormat="0" applyBorder="0" applyAlignment="0" applyProtection="0">
      <alignment vertical="center"/>
    </xf>
    <xf numFmtId="0" fontId="72" fillId="0" borderId="0" applyNumberFormat="0" applyFill="0" applyBorder="0" applyAlignment="0" applyProtection="0">
      <alignment vertical="center"/>
    </xf>
    <xf numFmtId="0" fontId="70" fillId="21" borderId="0" applyNumberFormat="0" applyBorder="0" applyAlignment="0" applyProtection="0">
      <alignment vertical="center"/>
    </xf>
    <xf numFmtId="0" fontId="78" fillId="0" borderId="0" applyNumberFormat="0" applyFill="0" applyBorder="0" applyAlignment="0" applyProtection="0">
      <alignment vertical="center"/>
    </xf>
    <xf numFmtId="0" fontId="70" fillId="21" borderId="0" applyNumberFormat="0" applyBorder="0" applyAlignment="0" applyProtection="0">
      <alignment vertical="center"/>
    </xf>
    <xf numFmtId="0" fontId="78" fillId="0" borderId="0" applyNumberFormat="0" applyFill="0" applyBorder="0" applyAlignment="0" applyProtection="0">
      <alignment vertical="center"/>
    </xf>
    <xf numFmtId="0" fontId="70" fillId="11" borderId="0" applyNumberFormat="0" applyBorder="0" applyAlignment="0" applyProtection="0">
      <alignment vertical="center"/>
    </xf>
    <xf numFmtId="0" fontId="86" fillId="0" borderId="0" applyNumberFormat="0" applyFill="0" applyBorder="0" applyAlignment="0" applyProtection="0">
      <alignment vertical="center"/>
    </xf>
    <xf numFmtId="0" fontId="70" fillId="11" borderId="0" applyNumberFormat="0" applyBorder="0" applyAlignment="0" applyProtection="0">
      <alignment vertical="center"/>
    </xf>
    <xf numFmtId="0" fontId="86" fillId="0" borderId="0" applyNumberFormat="0" applyFill="0" applyBorder="0" applyAlignment="0" applyProtection="0">
      <alignment vertical="center"/>
    </xf>
    <xf numFmtId="0" fontId="70" fillId="11" borderId="0" applyNumberFormat="0" applyBorder="0" applyAlignment="0" applyProtection="0">
      <alignment vertical="center"/>
    </xf>
    <xf numFmtId="0" fontId="86" fillId="0" borderId="0" applyNumberFormat="0" applyFill="0" applyBorder="0" applyAlignment="0" applyProtection="0">
      <alignment vertical="center"/>
    </xf>
    <xf numFmtId="0" fontId="70" fillId="11" borderId="0" applyNumberFormat="0" applyBorder="0" applyAlignment="0" applyProtection="0">
      <alignment vertical="center"/>
    </xf>
    <xf numFmtId="0" fontId="85" fillId="9" borderId="0" applyNumberFormat="0" applyBorder="0" applyAlignment="0" applyProtection="0">
      <alignment vertical="center"/>
    </xf>
    <xf numFmtId="0" fontId="70" fillId="11" borderId="0" applyNumberFormat="0" applyBorder="0" applyAlignment="0" applyProtection="0">
      <alignment vertical="center"/>
    </xf>
    <xf numFmtId="0" fontId="86" fillId="0" borderId="0" applyNumberFormat="0" applyFill="0" applyBorder="0" applyAlignment="0" applyProtection="0">
      <alignment vertical="center"/>
    </xf>
    <xf numFmtId="0" fontId="70" fillId="17" borderId="0" applyNumberFormat="0" applyBorder="0" applyAlignment="0" applyProtection="0">
      <alignment vertical="center"/>
    </xf>
    <xf numFmtId="0" fontId="70" fillId="17" borderId="0" applyNumberFormat="0" applyBorder="0" applyAlignment="0" applyProtection="0">
      <alignment vertical="center"/>
    </xf>
    <xf numFmtId="0" fontId="70" fillId="17" borderId="0" applyNumberFormat="0" applyBorder="0" applyAlignment="0" applyProtection="0">
      <alignment vertical="center"/>
    </xf>
    <xf numFmtId="0" fontId="70" fillId="17" borderId="0" applyNumberFormat="0" applyBorder="0" applyAlignment="0" applyProtection="0">
      <alignment vertical="center"/>
    </xf>
    <xf numFmtId="0" fontId="76" fillId="19" borderId="0" applyNumberFormat="0" applyBorder="0" applyAlignment="0" applyProtection="0">
      <alignment vertical="center"/>
    </xf>
    <xf numFmtId="0" fontId="70" fillId="17" borderId="0" applyNumberFormat="0" applyBorder="0" applyAlignment="0" applyProtection="0">
      <alignment vertical="center"/>
    </xf>
    <xf numFmtId="0" fontId="70" fillId="17" borderId="0" applyNumberFormat="0" applyBorder="0" applyAlignment="0" applyProtection="0">
      <alignment vertical="center"/>
    </xf>
    <xf numFmtId="0" fontId="76" fillId="19" borderId="0" applyNumberFormat="0" applyBorder="0" applyAlignment="0" applyProtection="0">
      <alignment vertical="center"/>
    </xf>
    <xf numFmtId="0" fontId="70" fillId="8" borderId="0" applyNumberFormat="0" applyBorder="0" applyAlignment="0" applyProtection="0">
      <alignment vertical="center"/>
    </xf>
    <xf numFmtId="0" fontId="68" fillId="9" borderId="0" applyNumberFormat="0" applyBorder="0" applyAlignment="0" applyProtection="0">
      <alignment vertical="center"/>
    </xf>
    <xf numFmtId="0" fontId="81" fillId="19" borderId="0" applyNumberFormat="0" applyBorder="0" applyAlignment="0" applyProtection="0">
      <alignment vertical="center"/>
    </xf>
    <xf numFmtId="0" fontId="70" fillId="8" borderId="0" applyNumberFormat="0" applyBorder="0" applyAlignment="0" applyProtection="0">
      <alignment vertical="center"/>
    </xf>
    <xf numFmtId="0" fontId="70" fillId="8" borderId="0" applyNumberFormat="0" applyBorder="0" applyAlignment="0" applyProtection="0">
      <alignment vertical="center"/>
    </xf>
    <xf numFmtId="0" fontId="68" fillId="9" borderId="0" applyNumberFormat="0" applyBorder="0" applyAlignment="0" applyProtection="0">
      <alignment vertical="center"/>
    </xf>
    <xf numFmtId="0" fontId="70" fillId="8" borderId="0" applyNumberFormat="0" applyBorder="0" applyAlignment="0" applyProtection="0">
      <alignment vertical="center"/>
    </xf>
    <xf numFmtId="0" fontId="70" fillId="10" borderId="0" applyNumberFormat="0" applyBorder="0" applyAlignment="0" applyProtection="0">
      <alignment vertical="center"/>
    </xf>
    <xf numFmtId="0" fontId="68" fillId="9" borderId="0" applyNumberFormat="0" applyBorder="0" applyAlignment="0" applyProtection="0">
      <alignment vertical="center"/>
    </xf>
    <xf numFmtId="0" fontId="61" fillId="22" borderId="0" applyNumberFormat="0" applyBorder="0" applyAlignment="0" applyProtection="0">
      <alignment vertical="center"/>
    </xf>
    <xf numFmtId="0" fontId="70" fillId="10" borderId="0" applyNumberFormat="0" applyBorder="0" applyAlignment="0" applyProtection="0">
      <alignment vertical="center"/>
    </xf>
    <xf numFmtId="0" fontId="96" fillId="21" borderId="15" applyNumberFormat="0" applyAlignment="0" applyProtection="0">
      <alignment vertical="center"/>
    </xf>
    <xf numFmtId="0" fontId="70" fillId="10" borderId="0" applyNumberFormat="0" applyBorder="0" applyAlignment="0" applyProtection="0">
      <alignment vertical="center"/>
    </xf>
    <xf numFmtId="0" fontId="68" fillId="9" borderId="0" applyNumberFormat="0" applyBorder="0" applyAlignment="0" applyProtection="0">
      <alignment vertical="center"/>
    </xf>
    <xf numFmtId="0" fontId="80" fillId="21" borderId="15" applyNumberFormat="0" applyAlignment="0" applyProtection="0">
      <alignment vertical="center"/>
    </xf>
    <xf numFmtId="0" fontId="61" fillId="15" borderId="0" applyNumberFormat="0" applyBorder="0" applyAlignment="0" applyProtection="0">
      <alignment vertical="center"/>
    </xf>
    <xf numFmtId="0" fontId="70" fillId="10" borderId="0" applyNumberFormat="0" applyBorder="0" applyAlignment="0" applyProtection="0">
      <alignment vertical="center"/>
    </xf>
    <xf numFmtId="0" fontId="103" fillId="0" borderId="0">
      <alignment vertical="center"/>
    </xf>
    <xf numFmtId="0" fontId="61" fillId="22" borderId="0" applyNumberFormat="0" applyBorder="0" applyAlignment="0" applyProtection="0">
      <alignment vertical="center"/>
    </xf>
    <xf numFmtId="0" fontId="78" fillId="0" borderId="0" applyNumberFormat="0" applyFill="0" applyBorder="0" applyAlignment="0" applyProtection="0">
      <alignment vertical="center"/>
    </xf>
    <xf numFmtId="0" fontId="61" fillId="22" borderId="0" applyNumberFormat="0" applyBorder="0" applyAlignment="0" applyProtection="0">
      <alignment vertical="center"/>
    </xf>
    <xf numFmtId="0" fontId="61" fillId="4" borderId="0" applyNumberFormat="0" applyBorder="0" applyAlignment="0" applyProtection="0">
      <alignment vertical="center"/>
    </xf>
    <xf numFmtId="0" fontId="96" fillId="21" borderId="15" applyNumberFormat="0" applyAlignment="0" applyProtection="0">
      <alignment vertical="center"/>
    </xf>
    <xf numFmtId="0" fontId="61" fillId="4"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85" fillId="9" borderId="0" applyNumberFormat="0" applyBorder="0" applyAlignment="0" applyProtection="0">
      <alignment vertical="center"/>
    </xf>
    <xf numFmtId="0" fontId="14" fillId="0" borderId="0">
      <alignment vertical="center"/>
    </xf>
    <xf numFmtId="0" fontId="61" fillId="15" borderId="0" applyNumberFormat="0" applyBorder="0" applyAlignment="0" applyProtection="0">
      <alignment vertical="center"/>
    </xf>
    <xf numFmtId="0" fontId="61" fillId="15" borderId="0" applyNumberFormat="0" applyBorder="0" applyAlignment="0" applyProtection="0">
      <alignment vertical="center"/>
    </xf>
    <xf numFmtId="0" fontId="75" fillId="22" borderId="0" applyNumberFormat="0" applyBorder="0" applyAlignment="0" applyProtection="0">
      <alignment vertical="center"/>
    </xf>
    <xf numFmtId="0" fontId="61" fillId="6" borderId="0" applyNumberFormat="0" applyBorder="0" applyAlignment="0" applyProtection="0">
      <alignment vertical="center"/>
    </xf>
    <xf numFmtId="0" fontId="64" fillId="9" borderId="0" applyNumberFormat="0" applyBorder="0" applyAlignment="0" applyProtection="0">
      <alignment vertical="center"/>
    </xf>
    <xf numFmtId="0" fontId="61" fillId="6" borderId="0" applyNumberFormat="0" applyBorder="0" applyAlignment="0" applyProtection="0">
      <alignment vertical="center"/>
    </xf>
    <xf numFmtId="0" fontId="64" fillId="9" borderId="0" applyNumberFormat="0" applyBorder="0" applyAlignment="0" applyProtection="0">
      <alignment vertical="center"/>
    </xf>
    <xf numFmtId="0" fontId="80" fillId="21" borderId="15" applyNumberFormat="0" applyAlignment="0" applyProtection="0">
      <alignment vertical="center"/>
    </xf>
    <xf numFmtId="0" fontId="61" fillId="6" borderId="0" applyNumberFormat="0" applyBorder="0" applyAlignment="0" applyProtection="0">
      <alignment vertical="center"/>
    </xf>
    <xf numFmtId="0" fontId="75" fillId="5"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87" fillId="19"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96" fillId="21" borderId="15" applyNumberFormat="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78" fillId="0" borderId="18" applyNumberFormat="0" applyFill="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78" fillId="0" borderId="18" applyNumberFormat="0" applyFill="0" applyAlignment="0" applyProtection="0">
      <alignment vertical="center"/>
    </xf>
    <xf numFmtId="0" fontId="80" fillId="21" borderId="15" applyNumberFormat="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14" fillId="0" borderId="0"/>
    <xf numFmtId="0" fontId="61" fillId="5" borderId="0" applyNumberFormat="0" applyBorder="0" applyAlignment="0" applyProtection="0">
      <alignment vertical="center"/>
    </xf>
    <xf numFmtId="0" fontId="62" fillId="20" borderId="0" applyNumberFormat="0" applyBorder="0" applyAlignment="0" applyProtection="0">
      <alignment vertical="center"/>
    </xf>
    <xf numFmtId="0" fontId="80" fillId="21" borderId="15" applyNumberFormat="0" applyAlignment="0" applyProtection="0">
      <alignment vertical="center"/>
    </xf>
    <xf numFmtId="0" fontId="61" fillId="5" borderId="0" applyNumberFormat="0" applyBorder="0" applyAlignment="0" applyProtection="0">
      <alignment vertical="center"/>
    </xf>
    <xf numFmtId="0" fontId="14" fillId="0" borderId="0"/>
    <xf numFmtId="0" fontId="61" fillId="5" borderId="0" applyNumberFormat="0" applyBorder="0" applyAlignment="0" applyProtection="0">
      <alignment vertical="center"/>
    </xf>
    <xf numFmtId="0" fontId="80" fillId="21" borderId="15" applyNumberFormat="0" applyAlignment="0" applyProtection="0">
      <alignment vertical="center"/>
    </xf>
    <xf numFmtId="0" fontId="61" fillId="5" borderId="0" applyNumberFormat="0" applyBorder="0" applyAlignment="0" applyProtection="0">
      <alignment vertical="center"/>
    </xf>
    <xf numFmtId="0" fontId="75" fillId="7" borderId="0" applyNumberFormat="0" applyBorder="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62" fillId="4" borderId="0" applyNumberFormat="0" applyBorder="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64" fillId="9" borderId="0" applyNumberFormat="0" applyBorder="0" applyAlignment="0" applyProtection="0">
      <alignment vertical="center"/>
    </xf>
    <xf numFmtId="0" fontId="61" fillId="7" borderId="0" applyNumberFormat="0" applyBorder="0" applyAlignment="0" applyProtection="0">
      <alignment vertical="center"/>
    </xf>
    <xf numFmtId="0" fontId="64" fillId="9" borderId="0" applyNumberFormat="0" applyBorder="0" applyAlignment="0" applyProtection="0">
      <alignment vertical="center"/>
    </xf>
    <xf numFmtId="0" fontId="80" fillId="21" borderId="15" applyNumberFormat="0" applyAlignment="0" applyProtection="0">
      <alignment vertical="center"/>
    </xf>
    <xf numFmtId="0" fontId="61" fillId="7" borderId="0" applyNumberFormat="0" applyBorder="0" applyAlignment="0" applyProtection="0">
      <alignment vertical="center"/>
    </xf>
    <xf numFmtId="0" fontId="62" fillId="20" borderId="0" applyNumberFormat="0" applyBorder="0" applyAlignment="0" applyProtection="0">
      <alignment vertical="center"/>
    </xf>
    <xf numFmtId="0" fontId="75" fillId="22" borderId="0" applyNumberFormat="0" applyBorder="0" applyAlignment="0" applyProtection="0">
      <alignment vertical="center"/>
    </xf>
    <xf numFmtId="0" fontId="62" fillId="4"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8" fillId="0" borderId="0" applyNumberFormat="0" applyFill="0" applyBorder="0" applyAlignment="0" applyProtection="0">
      <alignment vertical="center"/>
    </xf>
    <xf numFmtId="0" fontId="75" fillId="4" borderId="0" applyNumberFormat="0" applyBorder="0" applyAlignment="0" applyProtection="0">
      <alignment vertical="center"/>
    </xf>
    <xf numFmtId="0" fontId="75" fillId="4" borderId="0" applyNumberFormat="0" applyBorder="0" applyAlignment="0" applyProtection="0">
      <alignment vertical="center"/>
    </xf>
    <xf numFmtId="0" fontId="62" fillId="11" borderId="0" applyNumberFormat="0" applyBorder="0" applyAlignment="0" applyProtection="0">
      <alignment vertical="center"/>
    </xf>
    <xf numFmtId="0" fontId="75" fillId="4" borderId="0" applyNumberFormat="0" applyBorder="0" applyAlignment="0" applyProtection="0">
      <alignment vertical="center"/>
    </xf>
    <xf numFmtId="0" fontId="75" fillId="4" borderId="0" applyNumberFormat="0" applyBorder="0" applyAlignment="0" applyProtection="0">
      <alignment vertical="center"/>
    </xf>
    <xf numFmtId="0" fontId="78" fillId="0" borderId="0" applyNumberFormat="0" applyFill="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62" fillId="12" borderId="0" applyNumberFormat="0" applyBorder="0" applyAlignment="0" applyProtection="0">
      <alignment vertical="center"/>
    </xf>
    <xf numFmtId="0" fontId="88" fillId="0" borderId="0" applyNumberFormat="0" applyFill="0" applyBorder="0" applyAlignment="0" applyProtection="0">
      <alignment vertical="center"/>
    </xf>
    <xf numFmtId="0" fontId="64" fillId="9" borderId="0" applyNumberFormat="0" applyBorder="0" applyAlignment="0" applyProtection="0">
      <alignment vertical="center"/>
    </xf>
    <xf numFmtId="0" fontId="75" fillId="15" borderId="0" applyNumberFormat="0" applyBorder="0" applyAlignment="0" applyProtection="0">
      <alignment vertical="center"/>
    </xf>
    <xf numFmtId="0" fontId="88" fillId="0" borderId="0" applyNumberFormat="0" applyFill="0" applyBorder="0" applyAlignment="0" applyProtection="0">
      <alignment vertical="center"/>
    </xf>
    <xf numFmtId="0" fontId="85" fillId="9" borderId="0" applyNumberFormat="0" applyBorder="0" applyAlignment="0" applyProtection="0">
      <alignment vertical="center"/>
    </xf>
    <xf numFmtId="0" fontId="64" fillId="9" borderId="0" applyNumberFormat="0" applyBorder="0" applyAlignment="0" applyProtection="0">
      <alignment vertical="center"/>
    </xf>
    <xf numFmtId="0" fontId="75" fillId="15" borderId="0" applyNumberFormat="0" applyBorder="0" applyAlignment="0" applyProtection="0">
      <alignment vertical="center"/>
    </xf>
    <xf numFmtId="0" fontId="7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75" fillId="6" borderId="0" applyNumberFormat="0" applyBorder="0" applyAlignment="0" applyProtection="0">
      <alignment vertical="center"/>
    </xf>
    <xf numFmtId="0" fontId="97" fillId="0" borderId="17" applyNumberFormat="0" applyFill="0" applyAlignment="0" applyProtection="0">
      <alignment vertical="center"/>
    </xf>
    <xf numFmtId="0" fontId="73" fillId="9" borderId="0" applyNumberFormat="0" applyBorder="0" applyAlignment="0" applyProtection="0">
      <alignment vertical="center"/>
    </xf>
    <xf numFmtId="0" fontId="75" fillId="6" borderId="0" applyNumberFormat="0" applyBorder="0" applyAlignment="0" applyProtection="0">
      <alignment vertical="center"/>
    </xf>
    <xf numFmtId="0" fontId="62" fillId="5" borderId="0" applyNumberFormat="0" applyBorder="0" applyAlignment="0" applyProtection="0">
      <alignment vertical="center"/>
    </xf>
    <xf numFmtId="0" fontId="97" fillId="0" borderId="17" applyNumberFormat="0" applyFill="0" applyAlignment="0" applyProtection="0">
      <alignment vertical="center"/>
    </xf>
    <xf numFmtId="0" fontId="64" fillId="9" borderId="0" applyNumberFormat="0" applyBorder="0" applyAlignment="0" applyProtection="0">
      <alignment vertical="center"/>
    </xf>
    <xf numFmtId="0" fontId="73" fillId="9" borderId="0" applyNumberFormat="0" applyBorder="0" applyAlignment="0" applyProtection="0">
      <alignment vertical="center"/>
    </xf>
    <xf numFmtId="0" fontId="75" fillId="6" borderId="0" applyNumberFormat="0" applyBorder="0" applyAlignment="0" applyProtection="0">
      <alignment vertical="center"/>
    </xf>
    <xf numFmtId="0" fontId="97" fillId="0" borderId="17" applyNumberFormat="0" applyFill="0" applyAlignment="0" applyProtection="0">
      <alignment vertical="center"/>
    </xf>
    <xf numFmtId="0" fontId="64" fillId="9" borderId="0" applyNumberFormat="0" applyBorder="0" applyAlignment="0" applyProtection="0">
      <alignment vertical="center"/>
    </xf>
    <xf numFmtId="0" fontId="75" fillId="6" borderId="0" applyNumberFormat="0" applyBorder="0" applyAlignment="0" applyProtection="0">
      <alignment vertical="center"/>
    </xf>
    <xf numFmtId="0" fontId="75" fillId="5" borderId="0" applyNumberFormat="0" applyBorder="0" applyAlignment="0" applyProtection="0">
      <alignment vertical="center"/>
    </xf>
    <xf numFmtId="0" fontId="62" fillId="21" borderId="0" applyNumberFormat="0" applyBorder="0" applyAlignment="0" applyProtection="0">
      <alignment vertical="center"/>
    </xf>
    <xf numFmtId="0" fontId="77" fillId="0" borderId="17" applyNumberFormat="0" applyFill="0" applyAlignment="0" applyProtection="0">
      <alignment vertical="center"/>
    </xf>
    <xf numFmtId="0" fontId="66" fillId="0" borderId="13" applyNumberFormat="0" applyFill="0" applyAlignment="0" applyProtection="0">
      <alignment vertical="center"/>
    </xf>
    <xf numFmtId="0" fontId="64" fillId="9" borderId="0" applyNumberFormat="0" applyBorder="0" applyAlignment="0" applyProtection="0">
      <alignment vertical="center"/>
    </xf>
    <xf numFmtId="0" fontId="75" fillId="5" borderId="0" applyNumberFormat="0" applyBorder="0" applyAlignment="0" applyProtection="0">
      <alignment vertical="center"/>
    </xf>
    <xf numFmtId="0" fontId="75" fillId="5" borderId="0" applyNumberFormat="0" applyBorder="0" applyAlignment="0" applyProtection="0">
      <alignment vertical="center"/>
    </xf>
    <xf numFmtId="0" fontId="75" fillId="7" borderId="0" applyNumberFormat="0" applyBorder="0" applyAlignment="0" applyProtection="0">
      <alignment vertical="center"/>
    </xf>
    <xf numFmtId="0" fontId="62" fillId="22" borderId="0" applyNumberFormat="0" applyBorder="0" applyAlignment="0" applyProtection="0">
      <alignment vertical="center"/>
    </xf>
    <xf numFmtId="0" fontId="62" fillId="22" borderId="0" applyNumberFormat="0" applyBorder="0" applyAlignment="0" applyProtection="0">
      <alignment vertical="center"/>
    </xf>
    <xf numFmtId="0" fontId="62" fillId="22" borderId="0" applyNumberFormat="0" applyBorder="0" applyAlignment="0" applyProtection="0">
      <alignment vertical="center"/>
    </xf>
    <xf numFmtId="0" fontId="62" fillId="22" borderId="0" applyNumberFormat="0" applyBorder="0" applyAlignment="0" applyProtection="0">
      <alignment vertical="center"/>
    </xf>
    <xf numFmtId="0" fontId="62" fillId="22" borderId="0" applyNumberFormat="0" applyBorder="0" applyAlignment="0" applyProtection="0">
      <alignment vertical="center"/>
    </xf>
    <xf numFmtId="0" fontId="62" fillId="22" borderId="0" applyNumberFormat="0" applyBorder="0" applyAlignment="0" applyProtection="0">
      <alignment vertical="center"/>
    </xf>
    <xf numFmtId="0" fontId="62" fillId="4" borderId="0" applyNumberFormat="0" applyBorder="0" applyAlignment="0" applyProtection="0">
      <alignment vertical="center"/>
    </xf>
    <xf numFmtId="0" fontId="62" fillId="4" borderId="0" applyNumberFormat="0" applyBorder="0" applyAlignment="0" applyProtection="0">
      <alignment vertical="center"/>
    </xf>
    <xf numFmtId="0" fontId="62" fillId="4" borderId="0" applyNumberFormat="0" applyBorder="0" applyAlignment="0" applyProtection="0">
      <alignment vertical="center"/>
    </xf>
    <xf numFmtId="0" fontId="62" fillId="4" borderId="0" applyNumberFormat="0" applyBorder="0" applyAlignment="0" applyProtection="0">
      <alignment vertical="center"/>
    </xf>
    <xf numFmtId="0" fontId="76" fillId="19" borderId="0" applyNumberFormat="0" applyBorder="0" applyAlignment="0" applyProtection="0">
      <alignment vertical="center"/>
    </xf>
    <xf numFmtId="0" fontId="62" fillId="4" borderId="0" applyNumberFormat="0" applyBorder="0" applyAlignment="0" applyProtection="0">
      <alignment vertical="center"/>
    </xf>
    <xf numFmtId="0" fontId="62" fillId="11" borderId="0" applyNumberFormat="0" applyBorder="0" applyAlignment="0" applyProtection="0">
      <alignment vertical="center"/>
    </xf>
    <xf numFmtId="0" fontId="64" fillId="9" borderId="0" applyNumberFormat="0" applyBorder="0" applyAlignment="0" applyProtection="0">
      <alignment vertical="center"/>
    </xf>
    <xf numFmtId="0" fontId="62" fillId="11" borderId="0" applyNumberFormat="0" applyBorder="0" applyAlignment="0" applyProtection="0">
      <alignment vertical="center"/>
    </xf>
    <xf numFmtId="0" fontId="61" fillId="16" borderId="0" applyNumberFormat="0" applyBorder="0" applyAlignment="0" applyProtection="0">
      <alignment vertical="center"/>
    </xf>
    <xf numFmtId="0" fontId="62" fillId="11" borderId="0" applyNumberFormat="0" applyBorder="0" applyAlignment="0" applyProtection="0">
      <alignment vertical="center"/>
    </xf>
    <xf numFmtId="0" fontId="61" fillId="16" borderId="0" applyNumberFormat="0" applyBorder="0" applyAlignment="0" applyProtection="0">
      <alignment vertical="center"/>
    </xf>
    <xf numFmtId="0" fontId="62" fillId="11" borderId="0" applyNumberFormat="0" applyBorder="0" applyAlignment="0" applyProtection="0">
      <alignment vertical="center"/>
    </xf>
    <xf numFmtId="0" fontId="62" fillId="11" borderId="0" applyNumberFormat="0" applyBorder="0" applyAlignment="0" applyProtection="0">
      <alignment vertical="center"/>
    </xf>
    <xf numFmtId="0" fontId="62" fillId="11" borderId="0" applyNumberFormat="0" applyBorder="0" applyAlignment="0" applyProtection="0">
      <alignment vertical="center"/>
    </xf>
    <xf numFmtId="0" fontId="62" fillId="12" borderId="0" applyNumberFormat="0" applyBorder="0" applyAlignment="0" applyProtection="0">
      <alignment vertical="center"/>
    </xf>
    <xf numFmtId="0" fontId="62" fillId="12" borderId="0" applyNumberFormat="0" applyBorder="0" applyAlignment="0" applyProtection="0">
      <alignment vertical="center"/>
    </xf>
    <xf numFmtId="0" fontId="88" fillId="0" borderId="0" applyNumberFormat="0" applyFill="0" applyBorder="0" applyAlignment="0" applyProtection="0">
      <alignment vertical="center"/>
    </xf>
    <xf numFmtId="0" fontId="64" fillId="9" borderId="0" applyNumberFormat="0" applyBorder="0" applyAlignment="0" applyProtection="0">
      <alignment vertical="center"/>
    </xf>
    <xf numFmtId="0" fontId="62" fillId="5" borderId="0" applyNumberFormat="0" applyBorder="0" applyAlignment="0" applyProtection="0">
      <alignment vertical="center"/>
    </xf>
    <xf numFmtId="0" fontId="77" fillId="0" borderId="17" applyNumberFormat="0" applyFill="0" applyAlignment="0" applyProtection="0">
      <alignment vertical="center"/>
    </xf>
    <xf numFmtId="0" fontId="62" fillId="5" borderId="0" applyNumberFormat="0" applyBorder="0" applyAlignment="0" applyProtection="0">
      <alignment vertical="center"/>
    </xf>
    <xf numFmtId="0" fontId="62" fillId="5" borderId="0" applyNumberFormat="0" applyBorder="0" applyAlignment="0" applyProtection="0">
      <alignment vertical="center"/>
    </xf>
    <xf numFmtId="0" fontId="68" fillId="9" borderId="0" applyNumberFormat="0" applyBorder="0" applyAlignment="0" applyProtection="0">
      <alignment vertical="center"/>
    </xf>
    <xf numFmtId="0" fontId="62" fillId="5" borderId="0" applyNumberFormat="0" applyBorder="0" applyAlignment="0" applyProtection="0">
      <alignment vertical="center"/>
    </xf>
    <xf numFmtId="0" fontId="64" fillId="9" borderId="0" applyNumberFormat="0" applyBorder="0" applyAlignment="0" applyProtection="0">
      <alignment vertical="center"/>
    </xf>
    <xf numFmtId="0" fontId="73" fillId="9" borderId="0" applyNumberFormat="0" applyBorder="0" applyAlignment="0" applyProtection="0">
      <alignment vertical="center"/>
    </xf>
    <xf numFmtId="0" fontId="62" fillId="21" borderId="0" applyNumberFormat="0" applyBorder="0" applyAlignment="0" applyProtection="0">
      <alignment vertical="center"/>
    </xf>
    <xf numFmtId="0" fontId="62" fillId="21" borderId="0" applyNumberFormat="0" applyBorder="0" applyAlignment="0" applyProtection="0">
      <alignment vertical="center"/>
    </xf>
    <xf numFmtId="0" fontId="62" fillId="21" borderId="0" applyNumberFormat="0" applyBorder="0" applyAlignment="0" applyProtection="0">
      <alignment vertical="center"/>
    </xf>
    <xf numFmtId="0" fontId="64" fillId="9" borderId="0" applyNumberFormat="0" applyBorder="0" applyAlignment="0" applyProtection="0">
      <alignment vertical="center"/>
    </xf>
    <xf numFmtId="0" fontId="62" fillId="21" borderId="0" applyNumberFormat="0" applyBorder="0" applyAlignment="0" applyProtection="0">
      <alignment vertical="center"/>
    </xf>
    <xf numFmtId="0" fontId="38" fillId="0" borderId="13" applyNumberFormat="0" applyFill="0" applyAlignment="0" applyProtection="0">
      <alignment vertical="center"/>
    </xf>
    <xf numFmtId="0" fontId="64" fillId="9" borderId="0" applyNumberFormat="0" applyBorder="0" applyAlignment="0" applyProtection="0">
      <alignment vertical="center"/>
    </xf>
    <xf numFmtId="0" fontId="61" fillId="20" borderId="0" applyNumberFormat="0" applyBorder="0" applyAlignment="0" applyProtection="0">
      <alignment vertical="center"/>
    </xf>
    <xf numFmtId="0" fontId="62" fillId="21" borderId="0" applyNumberFormat="0" applyBorder="0" applyAlignment="0" applyProtection="0">
      <alignment vertical="center"/>
    </xf>
    <xf numFmtId="0" fontId="67" fillId="13" borderId="14" applyNumberFormat="0" applyAlignment="0" applyProtection="0">
      <alignment vertical="center"/>
    </xf>
    <xf numFmtId="9" fontId="14" fillId="0" borderId="0" applyFont="0" applyFill="0" applyBorder="0" applyAlignment="0" applyProtection="0">
      <alignment vertical="center"/>
    </xf>
    <xf numFmtId="0" fontId="77" fillId="0" borderId="17" applyNumberFormat="0" applyFill="0" applyAlignment="0" applyProtection="0">
      <alignment vertical="center"/>
    </xf>
    <xf numFmtId="0" fontId="77" fillId="0" borderId="17" applyNumberFormat="0" applyFill="0" applyAlignment="0" applyProtection="0">
      <alignment vertical="center"/>
    </xf>
    <xf numFmtId="0" fontId="77" fillId="0" borderId="17" applyNumberFormat="0" applyFill="0" applyAlignment="0" applyProtection="0">
      <alignment vertical="center"/>
    </xf>
    <xf numFmtId="0" fontId="64" fillId="9" borderId="0" applyNumberFormat="0" applyBorder="0" applyAlignment="0" applyProtection="0">
      <alignment vertical="center"/>
    </xf>
    <xf numFmtId="0" fontId="76" fillId="19" borderId="0" applyNumberFormat="0" applyBorder="0" applyAlignment="0" applyProtection="0">
      <alignment vertical="center"/>
    </xf>
    <xf numFmtId="0" fontId="77" fillId="0" borderId="17" applyNumberFormat="0" applyFill="0" applyAlignment="0" applyProtection="0">
      <alignment vertical="center"/>
    </xf>
    <xf numFmtId="0" fontId="76" fillId="19" borderId="0" applyNumberFormat="0" applyBorder="0" applyAlignment="0" applyProtection="0">
      <alignment vertical="center"/>
    </xf>
    <xf numFmtId="0" fontId="77" fillId="0" borderId="17" applyNumberFormat="0" applyFill="0" applyAlignment="0" applyProtection="0">
      <alignment vertical="center"/>
    </xf>
    <xf numFmtId="0" fontId="77" fillId="0" borderId="17" applyNumberFormat="0" applyFill="0" applyAlignment="0" applyProtection="0">
      <alignment vertical="center"/>
    </xf>
    <xf numFmtId="0" fontId="76" fillId="19" borderId="0" applyNumberFormat="0" applyBorder="0" applyAlignment="0" applyProtection="0">
      <alignment vertical="center"/>
    </xf>
    <xf numFmtId="0" fontId="77" fillId="0" borderId="17" applyNumberFormat="0" applyFill="0" applyAlignment="0" applyProtection="0">
      <alignment vertical="center"/>
    </xf>
    <xf numFmtId="0" fontId="77" fillId="0" borderId="17" applyNumberFormat="0" applyFill="0" applyAlignment="0" applyProtection="0">
      <alignment vertical="center"/>
    </xf>
    <xf numFmtId="0" fontId="77" fillId="0" borderId="17" applyNumberFormat="0" applyFill="0" applyAlignment="0" applyProtection="0">
      <alignment vertical="center"/>
    </xf>
    <xf numFmtId="0" fontId="92" fillId="0" borderId="20" applyNumberFormat="0" applyFill="0" applyAlignment="0" applyProtection="0">
      <alignment vertical="center"/>
    </xf>
    <xf numFmtId="0" fontId="92" fillId="0" borderId="20" applyNumberFormat="0" applyFill="0" applyAlignment="0" applyProtection="0">
      <alignment vertical="center"/>
    </xf>
    <xf numFmtId="0" fontId="92" fillId="0" borderId="20" applyNumberFormat="0" applyFill="0" applyAlignment="0" applyProtection="0">
      <alignment vertical="center"/>
    </xf>
    <xf numFmtId="0" fontId="76" fillId="19" borderId="0" applyNumberFormat="0" applyBorder="0" applyAlignment="0" applyProtection="0">
      <alignment vertical="center"/>
    </xf>
    <xf numFmtId="0" fontId="82" fillId="0" borderId="20" applyNumberFormat="0" applyFill="0" applyAlignment="0" applyProtection="0">
      <alignment vertical="center"/>
    </xf>
    <xf numFmtId="0" fontId="82" fillId="0" borderId="20" applyNumberFormat="0" applyFill="0" applyAlignment="0" applyProtection="0">
      <alignment vertical="center"/>
    </xf>
    <xf numFmtId="0" fontId="14" fillId="0" borderId="0"/>
    <xf numFmtId="0" fontId="82" fillId="0" borderId="20" applyNumberFormat="0" applyFill="0" applyAlignment="0" applyProtection="0">
      <alignment vertical="center"/>
    </xf>
    <xf numFmtId="0" fontId="82" fillId="0" borderId="20" applyNumberFormat="0" applyFill="0" applyAlignment="0" applyProtection="0">
      <alignment vertical="center"/>
    </xf>
    <xf numFmtId="0" fontId="82" fillId="0" borderId="20" applyNumberFormat="0" applyFill="0" applyAlignment="0" applyProtection="0">
      <alignment vertical="center"/>
    </xf>
    <xf numFmtId="0" fontId="82" fillId="0" borderId="20" applyNumberFormat="0" applyFill="0" applyAlignment="0" applyProtection="0">
      <alignment vertical="center"/>
    </xf>
    <xf numFmtId="0" fontId="87" fillId="19" borderId="0" applyNumberFormat="0" applyBorder="0" applyAlignment="0" applyProtection="0">
      <alignment vertical="center"/>
    </xf>
    <xf numFmtId="0" fontId="82" fillId="0" borderId="20" applyNumberFormat="0" applyFill="0" applyAlignment="0" applyProtection="0">
      <alignment vertical="center"/>
    </xf>
    <xf numFmtId="0" fontId="76" fillId="19" borderId="0" applyNumberFormat="0" applyBorder="0" applyAlignment="0" applyProtection="0">
      <alignment vertical="center"/>
    </xf>
    <xf numFmtId="0" fontId="82" fillId="0" borderId="20" applyNumberFormat="0" applyFill="0" applyAlignment="0" applyProtection="0">
      <alignment vertical="center"/>
    </xf>
    <xf numFmtId="0" fontId="82" fillId="0" borderId="20" applyNumberFormat="0" applyFill="0" applyAlignment="0" applyProtection="0">
      <alignment vertical="center"/>
    </xf>
    <xf numFmtId="0" fontId="82" fillId="0" borderId="20" applyNumberFormat="0" applyFill="0" applyAlignment="0" applyProtection="0">
      <alignment vertical="center"/>
    </xf>
    <xf numFmtId="0" fontId="76" fillId="19" borderId="0" applyNumberFormat="0" applyBorder="0" applyAlignment="0" applyProtection="0">
      <alignment vertical="center"/>
    </xf>
    <xf numFmtId="0" fontId="82" fillId="0" borderId="20" applyNumberFormat="0" applyFill="0" applyAlignment="0" applyProtection="0">
      <alignment vertical="center"/>
    </xf>
    <xf numFmtId="0" fontId="67" fillId="13" borderId="14" applyNumberFormat="0" applyAlignment="0" applyProtection="0">
      <alignment vertical="center"/>
    </xf>
    <xf numFmtId="0" fontId="82" fillId="0" borderId="20" applyNumberFormat="0" applyFill="0" applyAlignment="0" applyProtection="0">
      <alignment vertical="center"/>
    </xf>
    <xf numFmtId="0" fontId="85" fillId="9" borderId="0" applyNumberFormat="0" applyBorder="0" applyAlignment="0" applyProtection="0">
      <alignment vertical="center"/>
    </xf>
    <xf numFmtId="0" fontId="67" fillId="13" borderId="14" applyNumberFormat="0" applyAlignment="0" applyProtection="0">
      <alignment vertical="center"/>
    </xf>
    <xf numFmtId="0" fontId="82" fillId="0" borderId="20" applyNumberFormat="0" applyFill="0" applyAlignment="0" applyProtection="0">
      <alignment vertical="center"/>
    </xf>
    <xf numFmtId="0" fontId="76" fillId="19" borderId="0" applyNumberFormat="0" applyBorder="0" applyAlignment="0" applyProtection="0">
      <alignment vertical="center"/>
    </xf>
    <xf numFmtId="0" fontId="82" fillId="0" borderId="20" applyNumberFormat="0" applyFill="0" applyAlignment="0" applyProtection="0">
      <alignment vertical="center"/>
    </xf>
    <xf numFmtId="0" fontId="72" fillId="0" borderId="18" applyNumberFormat="0" applyFill="0" applyAlignment="0" applyProtection="0">
      <alignment vertical="center"/>
    </xf>
    <xf numFmtId="0" fontId="76" fillId="19" borderId="0" applyNumberFormat="0" applyBorder="0" applyAlignment="0" applyProtection="0">
      <alignment vertical="center"/>
    </xf>
    <xf numFmtId="0" fontId="78" fillId="0" borderId="18" applyNumberFormat="0" applyFill="0" applyAlignment="0" applyProtection="0">
      <alignment vertical="center"/>
    </xf>
    <xf numFmtId="0" fontId="78" fillId="0" borderId="18" applyNumberFormat="0" applyFill="0" applyAlignment="0" applyProtection="0">
      <alignment vertical="center"/>
    </xf>
    <xf numFmtId="0" fontId="78" fillId="0" borderId="18" applyNumberFormat="0" applyFill="0" applyAlignment="0" applyProtection="0">
      <alignment vertical="center"/>
    </xf>
    <xf numFmtId="0" fontId="78" fillId="0" borderId="18" applyNumberFormat="0" applyFill="0" applyAlignment="0" applyProtection="0">
      <alignment vertical="center"/>
    </xf>
    <xf numFmtId="0" fontId="78" fillId="0" borderId="18" applyNumberFormat="0" applyFill="0" applyAlignment="0" applyProtection="0">
      <alignment vertical="center"/>
    </xf>
    <xf numFmtId="0" fontId="75" fillId="18" borderId="0" applyNumberFormat="0" applyBorder="0" applyAlignment="0" applyProtection="0">
      <alignment vertical="center"/>
    </xf>
    <xf numFmtId="0" fontId="78" fillId="0" borderId="18" applyNumberFormat="0" applyFill="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88" fillId="0" borderId="0" applyNumberFormat="0" applyFill="0" applyBorder="0" applyAlignment="0" applyProtection="0">
      <alignment vertical="center"/>
    </xf>
    <xf numFmtId="0" fontId="85" fillId="9" borderId="0" applyNumberFormat="0" applyBorder="0" applyAlignment="0" applyProtection="0">
      <alignment vertical="center"/>
    </xf>
    <xf numFmtId="0" fontId="64" fillId="9" borderId="0" applyNumberFormat="0" applyBorder="0" applyAlignment="0" applyProtection="0">
      <alignment vertical="center"/>
    </xf>
    <xf numFmtId="0" fontId="85" fillId="9" borderId="0" applyNumberFormat="0" applyBorder="0" applyAlignment="0" applyProtection="0">
      <alignment vertical="center"/>
    </xf>
    <xf numFmtId="0" fontId="88" fillId="0" borderId="0" applyNumberFormat="0" applyFill="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88" fillId="0" borderId="0" applyNumberFormat="0" applyFill="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88" fillId="0" borderId="0" applyNumberFormat="0" applyFill="0" applyBorder="0" applyAlignment="0" applyProtection="0">
      <alignment vertical="center"/>
    </xf>
    <xf numFmtId="0" fontId="64" fillId="9" borderId="0" applyNumberFormat="0" applyBorder="0" applyAlignment="0" applyProtection="0">
      <alignment vertical="center"/>
    </xf>
    <xf numFmtId="0" fontId="88" fillId="0" borderId="0" applyNumberFormat="0" applyFill="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85" fillId="9" borderId="0" applyNumberFormat="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62" fillId="11" borderId="0" applyNumberFormat="0" applyBorder="0" applyAlignment="0" applyProtection="0">
      <alignment vertical="center"/>
    </xf>
    <xf numFmtId="0" fontId="88" fillId="0" borderId="0" applyNumberFormat="0" applyFill="0" applyBorder="0" applyAlignment="0" applyProtection="0">
      <alignment vertical="center"/>
    </xf>
    <xf numFmtId="0" fontId="64" fillId="9" borderId="0" applyNumberFormat="0" applyBorder="0" applyAlignment="0" applyProtection="0">
      <alignment vertical="center"/>
    </xf>
    <xf numFmtId="0" fontId="88" fillId="0" borderId="0" applyNumberFormat="0" applyFill="0" applyBorder="0" applyAlignment="0" applyProtection="0">
      <alignment vertical="center"/>
    </xf>
    <xf numFmtId="0" fontId="76" fillId="19" borderId="0" applyNumberFormat="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76" fillId="19" borderId="0" applyNumberFormat="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76" fillId="19" borderId="0" applyNumberFormat="0" applyBorder="0" applyAlignment="0" applyProtection="0">
      <alignment vertical="center"/>
    </xf>
    <xf numFmtId="0" fontId="62" fillId="6" borderId="0" applyNumberFormat="0" applyBorder="0" applyAlignment="0" applyProtection="0">
      <alignment vertical="center"/>
    </xf>
    <xf numFmtId="0" fontId="64" fillId="9" borderId="0" applyNumberFormat="0" applyBorder="0" applyAlignment="0" applyProtection="0">
      <alignment vertical="center"/>
    </xf>
    <xf numFmtId="0" fontId="76" fillId="19" borderId="0" applyNumberFormat="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76" fillId="19" borderId="0" applyNumberFormat="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85" fillId="9" borderId="0" applyNumberFormat="0" applyBorder="0" applyAlignment="0" applyProtection="0">
      <alignment vertical="center"/>
    </xf>
    <xf numFmtId="0" fontId="64" fillId="9" borderId="0" applyNumberFormat="0" applyBorder="0" applyAlignment="0" applyProtection="0">
      <alignment vertical="center"/>
    </xf>
    <xf numFmtId="0" fontId="85" fillId="9" borderId="0" applyNumberFormat="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85" fillId="9" borderId="0" applyNumberFormat="0" applyBorder="0" applyAlignment="0" applyProtection="0">
      <alignment vertical="center"/>
    </xf>
    <xf numFmtId="0" fontId="73" fillId="9" borderId="0" applyNumberFormat="0" applyBorder="0" applyAlignment="0" applyProtection="0">
      <alignment vertical="center"/>
    </xf>
    <xf numFmtId="0" fontId="85" fillId="9" borderId="0" applyNumberFormat="0" applyBorder="0" applyAlignment="0" applyProtection="0">
      <alignment vertical="center"/>
    </xf>
    <xf numFmtId="0" fontId="73" fillId="9" borderId="0" applyNumberFormat="0" applyBorder="0" applyAlignment="0" applyProtection="0">
      <alignment vertical="center"/>
    </xf>
    <xf numFmtId="0" fontId="71" fillId="12" borderId="16" applyNumberFormat="0" applyAlignment="0" applyProtection="0">
      <alignment vertical="center"/>
    </xf>
    <xf numFmtId="0" fontId="85" fillId="9" borderId="0" applyNumberFormat="0" applyBorder="0" applyAlignment="0" applyProtection="0">
      <alignment vertical="center"/>
    </xf>
    <xf numFmtId="0" fontId="73" fillId="9" borderId="0" applyNumberFormat="0" applyBorder="0" applyAlignment="0" applyProtection="0">
      <alignment vertical="center"/>
    </xf>
    <xf numFmtId="0" fontId="85" fillId="9" borderId="0" applyNumberFormat="0" applyBorder="0" applyAlignment="0" applyProtection="0">
      <alignment vertical="center"/>
    </xf>
    <xf numFmtId="0" fontId="61" fillId="16" borderId="0" applyNumberFormat="0" applyBorder="0" applyAlignment="0" applyProtection="0">
      <alignment vertical="center"/>
    </xf>
    <xf numFmtId="0" fontId="85" fillId="9" borderId="0" applyNumberFormat="0" applyBorder="0" applyAlignment="0" applyProtection="0">
      <alignment vertical="center"/>
    </xf>
    <xf numFmtId="0" fontId="61" fillId="16" borderId="0" applyNumberFormat="0" applyBorder="0" applyAlignment="0" applyProtection="0">
      <alignment vertical="center"/>
    </xf>
    <xf numFmtId="0" fontId="84" fillId="0" borderId="0"/>
    <xf numFmtId="0" fontId="85" fillId="9" borderId="0" applyNumberFormat="0" applyBorder="0" applyAlignment="0" applyProtection="0">
      <alignment vertical="center"/>
    </xf>
    <xf numFmtId="0" fontId="76" fillId="19" borderId="0" applyNumberFormat="0" applyBorder="0" applyAlignment="0" applyProtection="0">
      <alignment vertical="center"/>
    </xf>
    <xf numFmtId="0" fontId="73" fillId="9" borderId="0" applyNumberFormat="0" applyBorder="0" applyAlignment="0" applyProtection="0">
      <alignment vertical="center"/>
    </xf>
    <xf numFmtId="0" fontId="76" fillId="19" borderId="0" applyNumberFormat="0" applyBorder="0" applyAlignment="0" applyProtection="0">
      <alignment vertical="center"/>
    </xf>
    <xf numFmtId="0" fontId="73" fillId="9" borderId="0" applyNumberFormat="0" applyBorder="0" applyAlignment="0" applyProtection="0">
      <alignment vertical="center"/>
    </xf>
    <xf numFmtId="0" fontId="76" fillId="19" borderId="0" applyNumberFormat="0" applyBorder="0" applyAlignment="0" applyProtection="0">
      <alignment vertical="center"/>
    </xf>
    <xf numFmtId="0" fontId="73" fillId="9" borderId="0" applyNumberFormat="0" applyBorder="0" applyAlignment="0" applyProtection="0">
      <alignment vertical="center"/>
    </xf>
    <xf numFmtId="0" fontId="73" fillId="9" borderId="0" applyNumberFormat="0" applyBorder="0" applyAlignment="0" applyProtection="0">
      <alignment vertical="center"/>
    </xf>
    <xf numFmtId="0" fontId="85" fillId="9" borderId="0" applyNumberFormat="0" applyBorder="0" applyAlignment="0" applyProtection="0">
      <alignment vertical="center"/>
    </xf>
    <xf numFmtId="0" fontId="76" fillId="19" borderId="0" applyNumberFormat="0" applyBorder="0" applyAlignment="0" applyProtection="0">
      <alignment vertical="center"/>
    </xf>
    <xf numFmtId="0" fontId="85"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89" fillId="9" borderId="0" applyNumberFormat="0" applyBorder="0" applyAlignment="0" applyProtection="0">
      <alignment vertical="center"/>
    </xf>
    <xf numFmtId="0" fontId="89" fillId="9" borderId="0" applyNumberFormat="0" applyBorder="0" applyAlignment="0" applyProtection="0">
      <alignment vertical="center"/>
    </xf>
    <xf numFmtId="0" fontId="89"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67" fillId="13" borderId="14" applyNumberFormat="0" applyAlignment="0" applyProtection="0">
      <alignment vertical="center"/>
    </xf>
    <xf numFmtId="0" fontId="84" fillId="0" borderId="0"/>
    <xf numFmtId="0" fontId="84" fillId="0" borderId="0"/>
    <xf numFmtId="0" fontId="84" fillId="0" borderId="0"/>
    <xf numFmtId="0" fontId="76" fillId="19" borderId="0" applyNumberFormat="0" applyBorder="0" applyAlignment="0" applyProtection="0">
      <alignment vertical="center"/>
    </xf>
    <xf numFmtId="0" fontId="14" fillId="0" borderId="0">
      <alignment vertical="center"/>
    </xf>
    <xf numFmtId="0" fontId="76" fillId="19" borderId="0" applyNumberFormat="0" applyBorder="0" applyAlignment="0" applyProtection="0">
      <alignment vertical="center"/>
    </xf>
    <xf numFmtId="0" fontId="103" fillId="0" borderId="0">
      <alignment vertical="center"/>
    </xf>
    <xf numFmtId="0" fontId="103" fillId="0" borderId="0">
      <alignment vertical="center"/>
    </xf>
    <xf numFmtId="0" fontId="14" fillId="0" borderId="0">
      <alignment vertical="center"/>
    </xf>
    <xf numFmtId="0" fontId="62" fillId="5" borderId="0" applyNumberFormat="0" applyBorder="0" applyAlignment="0" applyProtection="0">
      <alignment vertical="center"/>
    </xf>
    <xf numFmtId="0" fontId="14" fillId="0" borderId="0"/>
    <xf numFmtId="0" fontId="14" fillId="0" borderId="0">
      <alignment vertical="center"/>
    </xf>
    <xf numFmtId="0" fontId="14" fillId="0" borderId="0">
      <alignment vertical="center"/>
    </xf>
    <xf numFmtId="0" fontId="83" fillId="12" borderId="16" applyNumberFormat="0" applyAlignment="0" applyProtection="0">
      <alignment vertical="center"/>
    </xf>
    <xf numFmtId="0" fontId="14" fillId="0" borderId="0"/>
    <xf numFmtId="0" fontId="61" fillId="6" borderId="0" applyNumberFormat="0" applyBorder="0" applyAlignment="0" applyProtection="0">
      <alignment vertical="center"/>
    </xf>
    <xf numFmtId="0" fontId="62" fillId="20" borderId="0" applyNumberFormat="0" applyBorder="0" applyAlignment="0" applyProtection="0">
      <alignment vertical="center"/>
    </xf>
    <xf numFmtId="0" fontId="14" fillId="0" borderId="0"/>
    <xf numFmtId="0" fontId="83" fillId="12" borderId="16" applyNumberFormat="0" applyAlignment="0" applyProtection="0">
      <alignment vertical="center"/>
    </xf>
    <xf numFmtId="0" fontId="14" fillId="0" borderId="0"/>
    <xf numFmtId="0" fontId="14" fillId="0" borderId="0"/>
    <xf numFmtId="0" fontId="14" fillId="0" borderId="0"/>
    <xf numFmtId="0" fontId="62" fillId="20" borderId="0" applyNumberFormat="0" applyBorder="0" applyAlignment="0" applyProtection="0">
      <alignment vertical="center"/>
    </xf>
    <xf numFmtId="0" fontId="62" fillId="20" borderId="0" applyNumberFormat="0" applyBorder="0" applyAlignment="0" applyProtection="0">
      <alignment vertical="center"/>
    </xf>
    <xf numFmtId="0" fontId="62" fillId="20" borderId="0" applyNumberFormat="0" applyBorder="0" applyAlignment="0" applyProtection="0">
      <alignment vertical="center"/>
    </xf>
    <xf numFmtId="0" fontId="62" fillId="20" borderId="0" applyNumberFormat="0" applyBorder="0" applyAlignment="0" applyProtection="0">
      <alignment vertical="center"/>
    </xf>
    <xf numFmtId="0" fontId="62" fillId="28" borderId="0" applyNumberFormat="0" applyBorder="0" applyAlignment="0" applyProtection="0">
      <alignment vertical="center"/>
    </xf>
    <xf numFmtId="0" fontId="80" fillId="21" borderId="15" applyNumberFormat="0" applyAlignment="0" applyProtection="0">
      <alignment vertical="center"/>
    </xf>
    <xf numFmtId="0" fontId="62" fillId="28" borderId="0" applyNumberFormat="0" applyBorder="0" applyAlignment="0" applyProtection="0">
      <alignment vertical="center"/>
    </xf>
    <xf numFmtId="0" fontId="66" fillId="0" borderId="13" applyNumberFormat="0" applyFill="0" applyAlignment="0" applyProtection="0">
      <alignment vertical="center"/>
    </xf>
    <xf numFmtId="0" fontId="62" fillId="28" borderId="0" applyNumberFormat="0" applyBorder="0" applyAlignment="0" applyProtection="0">
      <alignment vertical="center"/>
    </xf>
    <xf numFmtId="0" fontId="62" fillId="28" borderId="0" applyNumberFormat="0" applyBorder="0" applyAlignment="0" applyProtection="0">
      <alignment vertical="center"/>
    </xf>
    <xf numFmtId="0" fontId="62" fillId="28" borderId="0" applyNumberFormat="0" applyBorder="0" applyAlignment="0" applyProtection="0">
      <alignment vertical="center"/>
    </xf>
    <xf numFmtId="0" fontId="62" fillId="11" borderId="0" applyNumberFormat="0" applyBorder="0" applyAlignment="0" applyProtection="0">
      <alignment vertical="center"/>
    </xf>
    <xf numFmtId="0" fontId="62" fillId="11" borderId="0" applyNumberFormat="0" applyBorder="0" applyAlignment="0" applyProtection="0">
      <alignment vertical="center"/>
    </xf>
    <xf numFmtId="0" fontId="62" fillId="11" borderId="0" applyNumberFormat="0" applyBorder="0" applyAlignment="0" applyProtection="0">
      <alignment vertical="center"/>
    </xf>
    <xf numFmtId="0" fontId="76" fillId="19" borderId="0" applyNumberFormat="0" applyBorder="0" applyAlignment="0" applyProtection="0">
      <alignment vertical="center"/>
    </xf>
    <xf numFmtId="0" fontId="62" fillId="11" borderId="0" applyNumberFormat="0" applyBorder="0" applyAlignment="0" applyProtection="0">
      <alignment vertical="center"/>
    </xf>
    <xf numFmtId="0" fontId="76" fillId="19" borderId="0" applyNumberFormat="0" applyBorder="0" applyAlignment="0" applyProtection="0">
      <alignment vertical="center"/>
    </xf>
    <xf numFmtId="0" fontId="62" fillId="11" borderId="0" applyNumberFormat="0" applyBorder="0" applyAlignment="0" applyProtection="0">
      <alignment vertical="center"/>
    </xf>
    <xf numFmtId="0" fontId="76" fillId="19" borderId="0" applyNumberFormat="0" applyBorder="0" applyAlignment="0" applyProtection="0">
      <alignment vertical="center"/>
    </xf>
    <xf numFmtId="0" fontId="62" fillId="11"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76" fillId="19"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76" fillId="19" borderId="0" applyNumberFormat="0" applyBorder="0" applyAlignment="0" applyProtection="0">
      <alignment vertical="center"/>
    </xf>
    <xf numFmtId="0" fontId="62" fillId="6" borderId="0" applyNumberFormat="0" applyBorder="0" applyAlignment="0" applyProtection="0">
      <alignment vertical="center"/>
    </xf>
    <xf numFmtId="0" fontId="62" fillId="5" borderId="0" applyNumberFormat="0" applyBorder="0" applyAlignment="0" applyProtection="0">
      <alignment vertical="center"/>
    </xf>
    <xf numFmtId="0" fontId="62" fillId="5" borderId="0" applyNumberFormat="0" applyBorder="0" applyAlignment="0" applyProtection="0">
      <alignment vertical="center"/>
    </xf>
    <xf numFmtId="0" fontId="67" fillId="13" borderId="14" applyNumberFormat="0" applyAlignment="0" applyProtection="0">
      <alignment vertical="center"/>
    </xf>
    <xf numFmtId="0" fontId="62" fillId="5" borderId="0" applyNumberFormat="0" applyBorder="0" applyAlignment="0" applyProtection="0">
      <alignment vertical="center"/>
    </xf>
    <xf numFmtId="0" fontId="67" fillId="13" borderId="14" applyNumberFormat="0" applyAlignment="0" applyProtection="0">
      <alignment vertical="center"/>
    </xf>
    <xf numFmtId="0" fontId="62" fillId="5" borderId="0" applyNumberFormat="0" applyBorder="0" applyAlignment="0" applyProtection="0">
      <alignment vertical="center"/>
    </xf>
    <xf numFmtId="0" fontId="62" fillId="5" borderId="0" applyNumberFormat="0" applyBorder="0" applyAlignment="0" applyProtection="0">
      <alignment vertical="center"/>
    </xf>
    <xf numFmtId="0" fontId="62" fillId="4" borderId="0" applyNumberFormat="0" applyBorder="0" applyAlignment="0" applyProtection="0">
      <alignment vertical="center"/>
    </xf>
    <xf numFmtId="0" fontId="62" fillId="4" borderId="0" applyNumberFormat="0" applyBorder="0" applyAlignment="0" applyProtection="0">
      <alignment vertical="center"/>
    </xf>
    <xf numFmtId="0" fontId="76" fillId="19" borderId="0" applyNumberFormat="0" applyBorder="0" applyAlignment="0" applyProtection="0">
      <alignment vertical="center"/>
    </xf>
    <xf numFmtId="0" fontId="81" fillId="19" borderId="0" applyNumberFormat="0" applyBorder="0" applyAlignment="0" applyProtection="0">
      <alignment vertical="center"/>
    </xf>
    <xf numFmtId="0" fontId="76" fillId="19" borderId="0" applyNumberFormat="0" applyBorder="0" applyAlignment="0" applyProtection="0">
      <alignment vertical="center"/>
    </xf>
    <xf numFmtId="0" fontId="76" fillId="19" borderId="0" applyNumberFormat="0" applyBorder="0" applyAlignment="0" applyProtection="0">
      <alignment vertical="center"/>
    </xf>
    <xf numFmtId="0" fontId="76" fillId="19" borderId="0" applyNumberFormat="0" applyBorder="0" applyAlignment="0" applyProtection="0">
      <alignment vertical="center"/>
    </xf>
    <xf numFmtId="0" fontId="76" fillId="19" borderId="0" applyNumberFormat="0" applyBorder="0" applyAlignment="0" applyProtection="0">
      <alignment vertical="center"/>
    </xf>
    <xf numFmtId="0" fontId="76" fillId="19" borderId="0" applyNumberFormat="0" applyBorder="0" applyAlignment="0" applyProtection="0">
      <alignment vertical="center"/>
    </xf>
    <xf numFmtId="0" fontId="76" fillId="19" borderId="0" applyNumberFormat="0" applyBorder="0" applyAlignment="0" applyProtection="0">
      <alignment vertical="center"/>
    </xf>
    <xf numFmtId="0" fontId="76" fillId="19" borderId="0" applyNumberFormat="0" applyBorder="0" applyAlignment="0" applyProtection="0">
      <alignment vertical="center"/>
    </xf>
    <xf numFmtId="0" fontId="76" fillId="19" borderId="0" applyNumberFormat="0" applyBorder="0" applyAlignment="0" applyProtection="0">
      <alignment vertical="center"/>
    </xf>
    <xf numFmtId="0" fontId="76" fillId="19" borderId="0" applyNumberFormat="0" applyBorder="0" applyAlignment="0" applyProtection="0">
      <alignment vertical="center"/>
    </xf>
    <xf numFmtId="0" fontId="76" fillId="19" borderId="0" applyNumberFormat="0" applyBorder="0" applyAlignment="0" applyProtection="0">
      <alignment vertical="center"/>
    </xf>
    <xf numFmtId="0" fontId="76" fillId="19" borderId="0" applyNumberFormat="0" applyBorder="0" applyAlignment="0" applyProtection="0">
      <alignment vertical="center"/>
    </xf>
    <xf numFmtId="0" fontId="76" fillId="19" borderId="0" applyNumberFormat="0" applyBorder="0" applyAlignment="0" applyProtection="0">
      <alignment vertical="center"/>
    </xf>
    <xf numFmtId="0" fontId="76" fillId="19" borderId="0" applyNumberFormat="0" applyBorder="0" applyAlignment="0" applyProtection="0">
      <alignment vertical="center"/>
    </xf>
    <xf numFmtId="0" fontId="76" fillId="19" borderId="0" applyNumberFormat="0" applyBorder="0" applyAlignment="0" applyProtection="0">
      <alignment vertical="center"/>
    </xf>
    <xf numFmtId="0" fontId="76" fillId="19" borderId="0" applyNumberFormat="0" applyBorder="0" applyAlignment="0" applyProtection="0">
      <alignment vertical="center"/>
    </xf>
    <xf numFmtId="0" fontId="76" fillId="19" borderId="0" applyNumberFormat="0" applyBorder="0" applyAlignment="0" applyProtection="0">
      <alignment vertical="center"/>
    </xf>
    <xf numFmtId="0" fontId="76" fillId="19" borderId="0" applyNumberFormat="0" applyBorder="0" applyAlignment="0" applyProtection="0">
      <alignment vertical="center"/>
    </xf>
    <xf numFmtId="0" fontId="76" fillId="19" borderId="0" applyNumberFormat="0" applyBorder="0" applyAlignment="0" applyProtection="0">
      <alignment vertical="center"/>
    </xf>
    <xf numFmtId="0" fontId="76" fillId="19" borderId="0" applyNumberFormat="0" applyBorder="0" applyAlignment="0" applyProtection="0">
      <alignment vertical="center"/>
    </xf>
    <xf numFmtId="0" fontId="76" fillId="19" borderId="0" applyNumberFormat="0" applyBorder="0" applyAlignment="0" applyProtection="0">
      <alignment vertical="center"/>
    </xf>
    <xf numFmtId="0" fontId="76" fillId="19" borderId="0" applyNumberFormat="0" applyBorder="0" applyAlignment="0" applyProtection="0">
      <alignment vertical="center"/>
    </xf>
    <xf numFmtId="0" fontId="76" fillId="19" borderId="0" applyNumberFormat="0" applyBorder="0" applyAlignment="0" applyProtection="0">
      <alignment vertical="center"/>
    </xf>
    <xf numFmtId="0" fontId="81" fillId="19" borderId="0" applyNumberFormat="0" applyBorder="0" applyAlignment="0" applyProtection="0">
      <alignment vertical="center"/>
    </xf>
    <xf numFmtId="0" fontId="76" fillId="19" borderId="0" applyNumberFormat="0" applyBorder="0" applyAlignment="0" applyProtection="0">
      <alignment vertical="center"/>
    </xf>
    <xf numFmtId="0" fontId="76" fillId="19" borderId="0" applyNumberFormat="0" applyBorder="0" applyAlignment="0" applyProtection="0">
      <alignment vertical="center"/>
    </xf>
    <xf numFmtId="0" fontId="76" fillId="19" borderId="0" applyNumberFormat="0" applyBorder="0" applyAlignment="0" applyProtection="0">
      <alignment vertical="center"/>
    </xf>
    <xf numFmtId="0" fontId="76" fillId="19" borderId="0" applyNumberFormat="0" applyBorder="0" applyAlignment="0" applyProtection="0">
      <alignment vertical="center"/>
    </xf>
    <xf numFmtId="0" fontId="76" fillId="19" borderId="0" applyNumberFormat="0" applyBorder="0" applyAlignment="0" applyProtection="0">
      <alignment vertical="center"/>
    </xf>
    <xf numFmtId="0" fontId="76" fillId="19" borderId="0" applyNumberFormat="0" applyBorder="0" applyAlignment="0" applyProtection="0">
      <alignment vertical="center"/>
    </xf>
    <xf numFmtId="0" fontId="76" fillId="19" borderId="0" applyNumberFormat="0" applyBorder="0" applyAlignment="0" applyProtection="0">
      <alignment vertical="center"/>
    </xf>
    <xf numFmtId="0" fontId="99" fillId="12" borderId="15" applyNumberFormat="0" applyAlignment="0" applyProtection="0">
      <alignment vertical="center"/>
    </xf>
    <xf numFmtId="0" fontId="61" fillId="20" borderId="0" applyNumberFormat="0" applyBorder="0" applyAlignment="0" applyProtection="0">
      <alignment vertical="center"/>
    </xf>
    <xf numFmtId="0" fontId="76" fillId="19" borderId="0" applyNumberFormat="0" applyBorder="0" applyAlignment="0" applyProtection="0">
      <alignment vertical="center"/>
    </xf>
    <xf numFmtId="0" fontId="76" fillId="19" borderId="0" applyNumberFormat="0" applyBorder="0" applyAlignment="0" applyProtection="0">
      <alignment vertical="center"/>
    </xf>
    <xf numFmtId="0" fontId="76" fillId="19" borderId="0" applyNumberFormat="0" applyBorder="0" applyAlignment="0" applyProtection="0">
      <alignment vertical="center"/>
    </xf>
    <xf numFmtId="0" fontId="99" fillId="12" borderId="15" applyNumberFormat="0" applyAlignment="0" applyProtection="0">
      <alignment vertical="center"/>
    </xf>
    <xf numFmtId="0" fontId="61" fillId="20" borderId="0" applyNumberFormat="0" applyBorder="0" applyAlignment="0" applyProtection="0">
      <alignment vertical="center"/>
    </xf>
    <xf numFmtId="0" fontId="76" fillId="19" borderId="0" applyNumberFormat="0" applyBorder="0" applyAlignment="0" applyProtection="0">
      <alignment vertical="center"/>
    </xf>
    <xf numFmtId="0" fontId="76" fillId="19" borderId="0" applyNumberFormat="0" applyBorder="0" applyAlignment="0" applyProtection="0">
      <alignment vertical="center"/>
    </xf>
    <xf numFmtId="0" fontId="76" fillId="19" borderId="0" applyNumberFormat="0" applyBorder="0" applyAlignment="0" applyProtection="0">
      <alignment vertical="center"/>
    </xf>
    <xf numFmtId="0" fontId="76" fillId="19" borderId="0" applyNumberFormat="0" applyBorder="0" applyAlignment="0" applyProtection="0">
      <alignment vertical="center"/>
    </xf>
    <xf numFmtId="0" fontId="76" fillId="19" borderId="0" applyNumberFormat="0" applyBorder="0" applyAlignment="0" applyProtection="0">
      <alignment vertical="center"/>
    </xf>
    <xf numFmtId="0" fontId="76" fillId="19" borderId="0" applyNumberFormat="0" applyBorder="0" applyAlignment="0" applyProtection="0">
      <alignment vertical="center"/>
    </xf>
    <xf numFmtId="0" fontId="76" fillId="19" borderId="0" applyNumberFormat="0" applyBorder="0" applyAlignment="0" applyProtection="0">
      <alignment vertical="center"/>
    </xf>
    <xf numFmtId="0" fontId="76" fillId="19" borderId="0" applyNumberFormat="0" applyBorder="0" applyAlignment="0" applyProtection="0">
      <alignment vertical="center"/>
    </xf>
    <xf numFmtId="0" fontId="76" fillId="19" borderId="0" applyNumberFormat="0" applyBorder="0" applyAlignment="0" applyProtection="0">
      <alignment vertical="center"/>
    </xf>
    <xf numFmtId="0" fontId="76" fillId="19" borderId="0" applyNumberFormat="0" applyBorder="0" applyAlignment="0" applyProtection="0">
      <alignment vertical="center"/>
    </xf>
    <xf numFmtId="0" fontId="76" fillId="19" borderId="0" applyNumberFormat="0" applyBorder="0" applyAlignment="0" applyProtection="0">
      <alignment vertical="center"/>
    </xf>
    <xf numFmtId="0" fontId="76" fillId="19" borderId="0" applyNumberFormat="0" applyBorder="0" applyAlignment="0" applyProtection="0">
      <alignment vertical="center"/>
    </xf>
    <xf numFmtId="0" fontId="76" fillId="19" borderId="0" applyNumberFormat="0" applyBorder="0" applyAlignment="0" applyProtection="0">
      <alignment vertical="center"/>
    </xf>
    <xf numFmtId="0" fontId="76" fillId="19" borderId="0" applyNumberFormat="0" applyBorder="0" applyAlignment="0" applyProtection="0">
      <alignment vertical="center"/>
    </xf>
    <xf numFmtId="0" fontId="76" fillId="19" borderId="0" applyNumberFormat="0" applyBorder="0" applyAlignment="0" applyProtection="0">
      <alignment vertical="center"/>
    </xf>
    <xf numFmtId="0" fontId="76" fillId="19" borderId="0" applyNumberFormat="0" applyBorder="0" applyAlignment="0" applyProtection="0">
      <alignment vertical="center"/>
    </xf>
    <xf numFmtId="0" fontId="76" fillId="19" borderId="0" applyNumberFormat="0" applyBorder="0" applyAlignment="0" applyProtection="0">
      <alignment vertical="center"/>
    </xf>
    <xf numFmtId="0" fontId="81" fillId="19" borderId="0" applyNumberFormat="0" applyBorder="0" applyAlignment="0" applyProtection="0">
      <alignment vertical="center"/>
    </xf>
    <xf numFmtId="0" fontId="90" fillId="27" borderId="0" applyNumberFormat="0" applyBorder="0" applyAlignment="0" applyProtection="0">
      <alignment vertical="center"/>
    </xf>
    <xf numFmtId="0" fontId="81" fillId="19" borderId="0" applyNumberFormat="0" applyBorder="0" applyAlignment="0" applyProtection="0">
      <alignment vertical="center"/>
    </xf>
    <xf numFmtId="0" fontId="87" fillId="19" borderId="0" applyNumberFormat="0" applyBorder="0" applyAlignment="0" applyProtection="0">
      <alignment vertical="center"/>
    </xf>
    <xf numFmtId="0" fontId="87" fillId="19" borderId="0" applyNumberFormat="0" applyBorder="0" applyAlignment="0" applyProtection="0">
      <alignment vertical="center"/>
    </xf>
    <xf numFmtId="0" fontId="87" fillId="19" borderId="0" applyNumberFormat="0" applyBorder="0" applyAlignment="0" applyProtection="0">
      <alignment vertical="center"/>
    </xf>
    <xf numFmtId="0" fontId="87" fillId="19" borderId="0" applyNumberFormat="0" applyBorder="0" applyAlignment="0" applyProtection="0">
      <alignment vertical="center"/>
    </xf>
    <xf numFmtId="0" fontId="87" fillId="19" borderId="0" applyNumberFormat="0" applyBorder="0" applyAlignment="0" applyProtection="0">
      <alignment vertical="center"/>
    </xf>
    <xf numFmtId="0" fontId="87" fillId="19" borderId="0" applyNumberFormat="0" applyBorder="0" applyAlignment="0" applyProtection="0">
      <alignment vertical="center"/>
    </xf>
    <xf numFmtId="0" fontId="81" fillId="19" borderId="0" applyNumberFormat="0" applyBorder="0" applyAlignment="0" applyProtection="0">
      <alignment vertical="center"/>
    </xf>
    <xf numFmtId="0" fontId="76" fillId="19" borderId="0" applyNumberFormat="0" applyBorder="0" applyAlignment="0" applyProtection="0">
      <alignment vertical="center"/>
    </xf>
    <xf numFmtId="0" fontId="76" fillId="19" borderId="0" applyNumberFormat="0" applyBorder="0" applyAlignment="0" applyProtection="0">
      <alignment vertical="center"/>
    </xf>
    <xf numFmtId="0" fontId="76" fillId="19" borderId="0" applyNumberFormat="0" applyBorder="0" applyAlignment="0" applyProtection="0">
      <alignment vertical="center"/>
    </xf>
    <xf numFmtId="0" fontId="76" fillId="19" borderId="0" applyNumberFormat="0" applyBorder="0" applyAlignment="0" applyProtection="0">
      <alignment vertical="center"/>
    </xf>
    <xf numFmtId="0" fontId="76" fillId="19" borderId="0" applyNumberFormat="0" applyBorder="0" applyAlignment="0" applyProtection="0">
      <alignment vertical="center"/>
    </xf>
    <xf numFmtId="0" fontId="76" fillId="19" borderId="0" applyNumberFormat="0" applyBorder="0" applyAlignment="0" applyProtection="0">
      <alignment vertical="center"/>
    </xf>
    <xf numFmtId="0" fontId="76" fillId="19" borderId="0" applyNumberFormat="0" applyBorder="0" applyAlignment="0" applyProtection="0">
      <alignment vertical="center"/>
    </xf>
    <xf numFmtId="0" fontId="65" fillId="0" borderId="0" applyNumberFormat="0" applyFill="0" applyBorder="0" applyAlignment="0" applyProtection="0">
      <alignment vertical="center"/>
    </xf>
    <xf numFmtId="0" fontId="76" fillId="19" borderId="0" applyNumberFormat="0" applyBorder="0" applyAlignment="0" applyProtection="0">
      <alignment vertical="center"/>
    </xf>
    <xf numFmtId="0" fontId="65" fillId="0" borderId="0" applyNumberFormat="0" applyFill="0" applyBorder="0" applyAlignment="0" applyProtection="0">
      <alignment vertical="center"/>
    </xf>
    <xf numFmtId="0" fontId="76" fillId="19" borderId="0" applyNumberFormat="0" applyBorder="0" applyAlignment="0" applyProtection="0">
      <alignment vertical="center"/>
    </xf>
    <xf numFmtId="0" fontId="76" fillId="19" borderId="0" applyNumberFormat="0" applyBorder="0" applyAlignment="0" applyProtection="0">
      <alignment vertical="center"/>
    </xf>
    <xf numFmtId="0" fontId="76" fillId="19" borderId="0" applyNumberFormat="0" applyBorder="0" applyAlignment="0" applyProtection="0">
      <alignment vertical="center"/>
    </xf>
    <xf numFmtId="0" fontId="76" fillId="19" borderId="0" applyNumberFormat="0" applyBorder="0" applyAlignment="0" applyProtection="0">
      <alignment vertical="center"/>
    </xf>
    <xf numFmtId="0" fontId="76" fillId="19" borderId="0" applyNumberFormat="0" applyBorder="0" applyAlignment="0" applyProtection="0">
      <alignment vertical="center"/>
    </xf>
    <xf numFmtId="0" fontId="81" fillId="19" borderId="0" applyNumberFormat="0" applyBorder="0" applyAlignment="0" applyProtection="0">
      <alignment vertical="center"/>
    </xf>
    <xf numFmtId="0" fontId="81" fillId="19" borderId="0" applyNumberFormat="0" applyBorder="0" applyAlignment="0" applyProtection="0">
      <alignment vertical="center"/>
    </xf>
    <xf numFmtId="0" fontId="81" fillId="19" borderId="0" applyNumberFormat="0" applyBorder="0" applyAlignment="0" applyProtection="0">
      <alignment vertical="center"/>
    </xf>
    <xf numFmtId="0" fontId="90" fillId="27" borderId="0" applyNumberFormat="0" applyBorder="0" applyAlignment="0" applyProtection="0">
      <alignment vertical="center"/>
    </xf>
    <xf numFmtId="0" fontId="81" fillId="19" borderId="0" applyNumberFormat="0" applyBorder="0" applyAlignment="0" applyProtection="0">
      <alignment vertical="center"/>
    </xf>
    <xf numFmtId="0" fontId="66" fillId="0" borderId="13" applyNumberFormat="0" applyFill="0" applyAlignment="0" applyProtection="0">
      <alignment vertical="center"/>
    </xf>
    <xf numFmtId="0" fontId="81" fillId="19" borderId="0" applyNumberFormat="0" applyBorder="0" applyAlignment="0" applyProtection="0">
      <alignment vertical="center"/>
    </xf>
    <xf numFmtId="0" fontId="61" fillId="18" borderId="0" applyNumberFormat="0" applyBorder="0" applyAlignment="0" applyProtection="0">
      <alignment vertical="center"/>
    </xf>
    <xf numFmtId="0" fontId="81" fillId="19" borderId="0" applyNumberFormat="0" applyBorder="0" applyAlignment="0" applyProtection="0">
      <alignment vertical="center"/>
    </xf>
    <xf numFmtId="0" fontId="81" fillId="19" borderId="0" applyNumberFormat="0" applyBorder="0" applyAlignment="0" applyProtection="0">
      <alignment vertical="center"/>
    </xf>
    <xf numFmtId="0" fontId="81" fillId="19" borderId="0" applyNumberFormat="0" applyBorder="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98" fillId="13" borderId="14" applyNumberFormat="0" applyAlignment="0" applyProtection="0">
      <alignment vertical="center"/>
    </xf>
    <xf numFmtId="0" fontId="66" fillId="0" borderId="13" applyNumberFormat="0" applyFill="0" applyAlignment="0" applyProtection="0">
      <alignment vertical="center"/>
    </xf>
    <xf numFmtId="0" fontId="66" fillId="0" borderId="13" applyNumberFormat="0" applyFill="0" applyAlignment="0" applyProtection="0">
      <alignment vertical="center"/>
    </xf>
    <xf numFmtId="0" fontId="66" fillId="0" borderId="13" applyNumberFormat="0" applyFill="0" applyAlignment="0" applyProtection="0">
      <alignment vertical="center"/>
    </xf>
    <xf numFmtId="0" fontId="66" fillId="0" borderId="13" applyNumberFormat="0" applyFill="0" applyAlignment="0" applyProtection="0">
      <alignment vertical="center"/>
    </xf>
    <xf numFmtId="0" fontId="66" fillId="0" borderId="13" applyNumberFormat="0" applyFill="0" applyAlignment="0" applyProtection="0">
      <alignment vertical="center"/>
    </xf>
    <xf numFmtId="0" fontId="66" fillId="0" borderId="13" applyNumberFormat="0" applyFill="0" applyAlignment="0" applyProtection="0">
      <alignment vertical="center"/>
    </xf>
    <xf numFmtId="0" fontId="66" fillId="0" borderId="13" applyNumberFormat="0" applyFill="0" applyAlignment="0" applyProtection="0">
      <alignment vertical="center"/>
    </xf>
    <xf numFmtId="0" fontId="66" fillId="0" borderId="13" applyNumberFormat="0" applyFill="0" applyAlignment="0" applyProtection="0">
      <alignment vertical="center"/>
    </xf>
    <xf numFmtId="0" fontId="66" fillId="0" borderId="13" applyNumberFormat="0" applyFill="0" applyAlignment="0" applyProtection="0">
      <alignment vertical="center"/>
    </xf>
    <xf numFmtId="0" fontId="66" fillId="0" borderId="13" applyNumberFormat="0" applyFill="0" applyAlignment="0" applyProtection="0">
      <alignment vertical="center"/>
    </xf>
    <xf numFmtId="0" fontId="66" fillId="0" borderId="13" applyNumberFormat="0" applyFill="0" applyAlignment="0" applyProtection="0">
      <alignment vertical="center"/>
    </xf>
    <xf numFmtId="0" fontId="66" fillId="0" borderId="13" applyNumberFormat="0" applyFill="0" applyAlignment="0" applyProtection="0">
      <alignment vertical="center"/>
    </xf>
    <xf numFmtId="0" fontId="66" fillId="0" borderId="13" applyNumberFormat="0" applyFill="0" applyAlignment="0" applyProtection="0">
      <alignment vertical="center"/>
    </xf>
    <xf numFmtId="0" fontId="66" fillId="0" borderId="13" applyNumberFormat="0" applyFill="0" applyAlignment="0" applyProtection="0">
      <alignment vertical="center"/>
    </xf>
    <xf numFmtId="0" fontId="99" fillId="12" borderId="15" applyNumberFormat="0" applyAlignment="0" applyProtection="0">
      <alignment vertical="center"/>
    </xf>
    <xf numFmtId="0" fontId="61" fillId="20" borderId="0" applyNumberFormat="0" applyBorder="0" applyAlignment="0" applyProtection="0">
      <alignment vertical="center"/>
    </xf>
    <xf numFmtId="0" fontId="69" fillId="12" borderId="15" applyNumberFormat="0" applyAlignment="0" applyProtection="0">
      <alignment vertical="center"/>
    </xf>
    <xf numFmtId="0" fontId="75" fillId="18" borderId="0" applyNumberFormat="0" applyBorder="0" applyAlignment="0" applyProtection="0">
      <alignment vertical="center"/>
    </xf>
    <xf numFmtId="0" fontId="98" fillId="13" borderId="14" applyNumberFormat="0" applyAlignment="0" applyProtection="0">
      <alignment vertical="center"/>
    </xf>
    <xf numFmtId="0" fontId="98" fillId="13" borderId="14" applyNumberFormat="0" applyAlignment="0" applyProtection="0">
      <alignment vertical="center"/>
    </xf>
    <xf numFmtId="0" fontId="67" fillId="13" borderId="14" applyNumberFormat="0" applyAlignment="0" applyProtection="0">
      <alignment vertical="center"/>
    </xf>
    <xf numFmtId="0" fontId="67" fillId="13" borderId="14" applyNumberFormat="0" applyAlignment="0" applyProtection="0">
      <alignment vertical="center"/>
    </xf>
    <xf numFmtId="0" fontId="67" fillId="13" borderId="14" applyNumberFormat="0" applyAlignment="0" applyProtection="0">
      <alignment vertical="center"/>
    </xf>
    <xf numFmtId="0" fontId="67" fillId="13" borderId="14" applyNumberFormat="0" applyAlignment="0" applyProtection="0">
      <alignment vertical="center"/>
    </xf>
    <xf numFmtId="0" fontId="67" fillId="13" borderId="14" applyNumberFormat="0" applyAlignment="0" applyProtection="0">
      <alignment vertical="center"/>
    </xf>
    <xf numFmtId="0" fontId="67" fillId="13" borderId="14" applyNumberFormat="0" applyAlignment="0" applyProtection="0">
      <alignment vertical="center"/>
    </xf>
    <xf numFmtId="0" fontId="67" fillId="13" borderId="14" applyNumberFormat="0" applyAlignment="0" applyProtection="0">
      <alignment vertical="center"/>
    </xf>
    <xf numFmtId="0" fontId="67" fillId="13" borderId="14" applyNumberFormat="0" applyAlignment="0" applyProtection="0">
      <alignment vertical="center"/>
    </xf>
    <xf numFmtId="0" fontId="67" fillId="13" borderId="14" applyNumberFormat="0" applyAlignment="0" applyProtection="0">
      <alignment vertical="center"/>
    </xf>
    <xf numFmtId="0" fontId="67" fillId="13" borderId="14" applyNumberFormat="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95" fillId="0" borderId="19" applyNumberFormat="0" applyFill="0" applyAlignment="0" applyProtection="0">
      <alignment vertical="center"/>
    </xf>
    <xf numFmtId="0" fontId="95" fillId="0" borderId="19" applyNumberFormat="0" applyFill="0" applyAlignment="0" applyProtection="0">
      <alignment vertical="center"/>
    </xf>
    <xf numFmtId="0" fontId="95"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5" fillId="6" borderId="0" applyNumberFormat="0" applyBorder="0" applyAlignment="0" applyProtection="0">
      <alignment vertical="center"/>
    </xf>
    <xf numFmtId="0" fontId="79" fillId="0" borderId="19" applyNumberFormat="0" applyFill="0" applyAlignment="0" applyProtection="0">
      <alignment vertical="center"/>
    </xf>
    <xf numFmtId="0" fontId="75" fillId="5" borderId="0" applyNumberFormat="0" applyBorder="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43" fontId="14" fillId="0" borderId="0" applyFont="0" applyFill="0" applyBorder="0" applyAlignment="0" applyProtection="0"/>
    <xf numFmtId="0" fontId="75" fillId="20" borderId="0" applyNumberFormat="0" applyBorder="0" applyAlignment="0" applyProtection="0">
      <alignment vertical="center"/>
    </xf>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83" fillId="12" borderId="16" applyNumberFormat="0" applyAlignment="0" applyProtection="0">
      <alignment vertical="center"/>
    </xf>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75" fillId="23" borderId="0" applyNumberFormat="0" applyBorder="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75" fillId="18" borderId="0" applyNumberFormat="0" applyBorder="0" applyAlignment="0" applyProtection="0">
      <alignment vertical="center"/>
    </xf>
    <xf numFmtId="0" fontId="61" fillId="18" borderId="0" applyNumberFormat="0" applyBorder="0" applyAlignment="0" applyProtection="0">
      <alignment vertical="center"/>
    </xf>
    <xf numFmtId="0" fontId="61" fillId="18" borderId="0" applyNumberFormat="0" applyBorder="0" applyAlignment="0" applyProtection="0">
      <alignment vertical="center"/>
    </xf>
    <xf numFmtId="0" fontId="61" fillId="18" borderId="0" applyNumberFormat="0" applyBorder="0" applyAlignment="0" applyProtection="0">
      <alignment vertical="center"/>
    </xf>
    <xf numFmtId="0" fontId="61" fillId="18" borderId="0" applyNumberFormat="0" applyBorder="0" applyAlignment="0" applyProtection="0">
      <alignment vertical="center"/>
    </xf>
    <xf numFmtId="0" fontId="90" fillId="27" borderId="0" applyNumberFormat="0" applyBorder="0" applyAlignment="0" applyProtection="0">
      <alignment vertical="center"/>
    </xf>
    <xf numFmtId="0" fontId="61" fillId="18" borderId="0" applyNumberFormat="0" applyBorder="0" applyAlignment="0" applyProtection="0">
      <alignment vertical="center"/>
    </xf>
    <xf numFmtId="0" fontId="61" fillId="18" borderId="0" applyNumberFormat="0" applyBorder="0" applyAlignment="0" applyProtection="0">
      <alignment vertical="center"/>
    </xf>
    <xf numFmtId="0" fontId="90" fillId="27" borderId="0" applyNumberFormat="0" applyBorder="0" applyAlignment="0" applyProtection="0">
      <alignment vertical="center"/>
    </xf>
    <xf numFmtId="0" fontId="61" fillId="18" borderId="0" applyNumberFormat="0" applyBorder="0" applyAlignment="0" applyProtection="0">
      <alignment vertical="center"/>
    </xf>
    <xf numFmtId="0" fontId="61" fillId="18" borderId="0" applyNumberFormat="0" applyBorder="0" applyAlignment="0" applyProtection="0">
      <alignment vertical="center"/>
    </xf>
    <xf numFmtId="0" fontId="90" fillId="27" borderId="0" applyNumberFormat="0" applyBorder="0" applyAlignment="0" applyProtection="0">
      <alignment vertical="center"/>
    </xf>
    <xf numFmtId="0" fontId="61" fillId="18" borderId="0" applyNumberFormat="0" applyBorder="0" applyAlignment="0" applyProtection="0">
      <alignment vertical="center"/>
    </xf>
    <xf numFmtId="0" fontId="61" fillId="18" borderId="0" applyNumberFormat="0" applyBorder="0" applyAlignment="0" applyProtection="0">
      <alignment vertical="center"/>
    </xf>
    <xf numFmtId="0" fontId="90" fillId="27" borderId="0" applyNumberFormat="0" applyBorder="0" applyAlignment="0" applyProtection="0">
      <alignment vertical="center"/>
    </xf>
    <xf numFmtId="0" fontId="61" fillId="18" borderId="0" applyNumberFormat="0" applyBorder="0" applyAlignment="0" applyProtection="0">
      <alignment vertical="center"/>
    </xf>
    <xf numFmtId="0" fontId="61" fillId="18" borderId="0" applyNumberFormat="0" applyBorder="0" applyAlignment="0" applyProtection="0">
      <alignment vertical="center"/>
    </xf>
    <xf numFmtId="0" fontId="61" fillId="18" borderId="0" applyNumberFormat="0" applyBorder="0" applyAlignment="0" applyProtection="0">
      <alignment vertical="center"/>
    </xf>
    <xf numFmtId="0" fontId="90" fillId="27" borderId="0" applyNumberFormat="0" applyBorder="0" applyAlignment="0" applyProtection="0">
      <alignment vertical="center"/>
    </xf>
    <xf numFmtId="0" fontId="61" fillId="18" borderId="0" applyNumberFormat="0" applyBorder="0" applyAlignment="0" applyProtection="0">
      <alignment vertical="center"/>
    </xf>
    <xf numFmtId="0" fontId="75"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75" fillId="5"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75"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91" fillId="27" borderId="0" applyNumberFormat="0" applyBorder="0" applyAlignment="0" applyProtection="0">
      <alignment vertical="center"/>
    </xf>
    <xf numFmtId="0" fontId="91" fillId="27" borderId="0" applyNumberFormat="0" applyBorder="0" applyAlignment="0" applyProtection="0">
      <alignment vertical="center"/>
    </xf>
    <xf numFmtId="0" fontId="91" fillId="27" borderId="0" applyNumberFormat="0" applyBorder="0" applyAlignment="0" applyProtection="0">
      <alignment vertical="center"/>
    </xf>
    <xf numFmtId="0" fontId="90" fillId="27" borderId="0" applyNumberFormat="0" applyBorder="0" applyAlignment="0" applyProtection="0">
      <alignment vertical="center"/>
    </xf>
    <xf numFmtId="0" fontId="90" fillId="27" borderId="0" applyNumberFormat="0" applyBorder="0" applyAlignment="0" applyProtection="0">
      <alignment vertical="center"/>
    </xf>
    <xf numFmtId="0" fontId="90" fillId="27" borderId="0" applyNumberFormat="0" applyBorder="0" applyAlignment="0" applyProtection="0">
      <alignment vertical="center"/>
    </xf>
    <xf numFmtId="0" fontId="90" fillId="27" borderId="0" applyNumberFormat="0" applyBorder="0" applyAlignment="0" applyProtection="0">
      <alignment vertical="center"/>
    </xf>
    <xf numFmtId="0" fontId="90" fillId="27" borderId="0" applyNumberFormat="0" applyBorder="0" applyAlignment="0" applyProtection="0">
      <alignment vertical="center"/>
    </xf>
    <xf numFmtId="0" fontId="71" fillId="12" borderId="16" applyNumberFormat="0" applyAlignment="0" applyProtection="0">
      <alignment vertical="center"/>
    </xf>
    <xf numFmtId="0" fontId="71" fillId="12" borderId="16" applyNumberFormat="0" applyAlignment="0" applyProtection="0">
      <alignment vertical="center"/>
    </xf>
    <xf numFmtId="0" fontId="83" fillId="12" borderId="16" applyNumberFormat="0" applyAlignment="0" applyProtection="0">
      <alignment vertical="center"/>
    </xf>
    <xf numFmtId="0" fontId="83" fillId="12" borderId="16" applyNumberFormat="0" applyAlignment="0" applyProtection="0">
      <alignment vertical="center"/>
    </xf>
    <xf numFmtId="0" fontId="83" fillId="12" borderId="16" applyNumberFormat="0" applyAlignment="0" applyProtection="0">
      <alignment vertical="center"/>
    </xf>
    <xf numFmtId="0" fontId="83" fillId="12" borderId="16" applyNumberFormat="0" applyAlignment="0" applyProtection="0">
      <alignment vertical="center"/>
    </xf>
    <xf numFmtId="0" fontId="83" fillId="12" borderId="16" applyNumberFormat="0" applyAlignment="0" applyProtection="0">
      <alignment vertical="center"/>
    </xf>
    <xf numFmtId="0" fontId="83" fillId="12" borderId="16" applyNumberFormat="0" applyAlignment="0" applyProtection="0">
      <alignment vertical="center"/>
    </xf>
    <xf numFmtId="0" fontId="83" fillId="12" borderId="16" applyNumberFormat="0" applyAlignment="0" applyProtection="0">
      <alignment vertical="center"/>
    </xf>
    <xf numFmtId="0" fontId="83" fillId="12" borderId="16" applyNumberFormat="0" applyAlignment="0" applyProtection="0">
      <alignment vertical="center"/>
    </xf>
    <xf numFmtId="0" fontId="83" fillId="12" borderId="16" applyNumberFormat="0" applyAlignment="0" applyProtection="0">
      <alignment vertical="center"/>
    </xf>
    <xf numFmtId="0" fontId="83" fillId="12" borderId="16" applyNumberFormat="0" applyAlignment="0" applyProtection="0">
      <alignment vertical="center"/>
    </xf>
    <xf numFmtId="0" fontId="83" fillId="12" borderId="16" applyNumberFormat="0" applyAlignment="0" applyProtection="0">
      <alignment vertical="center"/>
    </xf>
    <xf numFmtId="0" fontId="83" fillId="12" borderId="16" applyNumberFormat="0" applyAlignment="0" applyProtection="0">
      <alignment vertical="center"/>
    </xf>
    <xf numFmtId="0" fontId="83" fillId="12" borderId="16" applyNumberFormat="0" applyAlignment="0" applyProtection="0">
      <alignment vertical="center"/>
    </xf>
    <xf numFmtId="0" fontId="80" fillId="21" borderId="15" applyNumberFormat="0" applyAlignment="0" applyProtection="0">
      <alignment vertical="center"/>
    </xf>
    <xf numFmtId="0" fontId="80" fillId="21" borderId="15" applyNumberFormat="0" applyAlignment="0" applyProtection="0">
      <alignment vertical="center"/>
    </xf>
    <xf numFmtId="0" fontId="80" fillId="21" borderId="15" applyNumberFormat="0" applyAlignment="0" applyProtection="0">
      <alignment vertical="center"/>
    </xf>
    <xf numFmtId="0" fontId="80" fillId="21" borderId="15" applyNumberFormat="0" applyAlignment="0" applyProtection="0">
      <alignment vertical="center"/>
    </xf>
    <xf numFmtId="0" fontId="80" fillId="21" borderId="15" applyNumberFormat="0" applyAlignment="0" applyProtection="0">
      <alignment vertical="center"/>
    </xf>
    <xf numFmtId="0" fontId="14" fillId="25" borderId="21" applyNumberFormat="0" applyFont="0" applyAlignment="0" applyProtection="0">
      <alignment vertical="center"/>
    </xf>
    <xf numFmtId="0" fontId="80" fillId="21" borderId="15" applyNumberFormat="0" applyAlignment="0" applyProtection="0">
      <alignment vertical="center"/>
    </xf>
    <xf numFmtId="0" fontId="80" fillId="21" borderId="15" applyNumberFormat="0" applyAlignment="0" applyProtection="0">
      <alignment vertical="center"/>
    </xf>
    <xf numFmtId="0" fontId="80" fillId="21" borderId="15" applyNumberFormat="0" applyAlignment="0" applyProtection="0">
      <alignment vertical="center"/>
    </xf>
    <xf numFmtId="0" fontId="80" fillId="21" borderId="15" applyNumberFormat="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6" borderId="0" applyNumberFormat="0" applyBorder="0" applyAlignment="0" applyProtection="0">
      <alignment vertical="center"/>
    </xf>
    <xf numFmtId="0" fontId="75" fillId="6" borderId="0" applyNumberFormat="0" applyBorder="0" applyAlignment="0" applyProtection="0">
      <alignment vertical="center"/>
    </xf>
    <xf numFmtId="0" fontId="75" fillId="5" borderId="0" applyNumberFormat="0" applyBorder="0" applyAlignment="0" applyProtection="0">
      <alignment vertical="center"/>
    </xf>
    <xf numFmtId="0" fontId="75" fillId="5" borderId="0" applyNumberFormat="0" applyBorder="0" applyAlignment="0" applyProtection="0">
      <alignment vertical="center"/>
    </xf>
    <xf numFmtId="0" fontId="75" fillId="5"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109" fillId="0" borderId="0">
      <alignment vertical="center"/>
    </xf>
    <xf numFmtId="0" fontId="109" fillId="0" borderId="0"/>
    <xf numFmtId="0" fontId="109" fillId="0" borderId="0"/>
    <xf numFmtId="0" fontId="112" fillId="11" borderId="0" applyNumberFormat="0" applyBorder="0" applyAlignment="0" applyProtection="0">
      <alignment vertical="center"/>
    </xf>
    <xf numFmtId="0" fontId="112" fillId="11" borderId="0" applyNumberFormat="0" applyBorder="0" applyAlignment="0" applyProtection="0">
      <alignment vertical="center"/>
    </xf>
    <xf numFmtId="0" fontId="113" fillId="11" borderId="0" applyNumberFormat="0" applyBorder="0" applyAlignment="0" applyProtection="0">
      <alignment vertical="center"/>
    </xf>
    <xf numFmtId="0" fontId="113" fillId="11" borderId="0" applyNumberFormat="0" applyBorder="0" applyAlignment="0" applyProtection="0">
      <alignment vertical="center"/>
    </xf>
    <xf numFmtId="0" fontId="113" fillId="11" borderId="0" applyNumberFormat="0" applyBorder="0" applyAlignment="0" applyProtection="0">
      <alignment vertical="center"/>
    </xf>
    <xf numFmtId="0" fontId="113" fillId="11" borderId="0" applyNumberFormat="0" applyBorder="0" applyAlignment="0" applyProtection="0">
      <alignment vertical="center"/>
    </xf>
    <xf numFmtId="0" fontId="113" fillId="11" borderId="0" applyNumberFormat="0" applyBorder="0" applyAlignment="0" applyProtection="0">
      <alignment vertical="center"/>
    </xf>
    <xf numFmtId="0" fontId="113" fillId="11" borderId="0" applyNumberFormat="0" applyBorder="0" applyAlignment="0" applyProtection="0">
      <alignment vertical="center"/>
    </xf>
    <xf numFmtId="0" fontId="113" fillId="11" borderId="0" applyNumberFormat="0" applyBorder="0" applyAlignment="0" applyProtection="0">
      <alignment vertical="center"/>
    </xf>
    <xf numFmtId="0" fontId="113" fillId="11" borderId="0" applyNumberFormat="0" applyBorder="0" applyAlignment="0" applyProtection="0">
      <alignment vertical="center"/>
    </xf>
    <xf numFmtId="0" fontId="113" fillId="11" borderId="0" applyNumberFormat="0" applyBorder="0" applyAlignment="0" applyProtection="0">
      <alignment vertical="center"/>
    </xf>
    <xf numFmtId="0" fontId="113" fillId="11" borderId="0" applyNumberFormat="0" applyBorder="0" applyAlignment="0" applyProtection="0">
      <alignment vertical="center"/>
    </xf>
    <xf numFmtId="0" fontId="113" fillId="11" borderId="0" applyNumberFormat="0" applyBorder="0" applyAlignment="0" applyProtection="0">
      <alignment vertical="center"/>
    </xf>
    <xf numFmtId="0" fontId="113" fillId="11" borderId="0" applyNumberFormat="0" applyBorder="0" applyAlignment="0" applyProtection="0">
      <alignment vertical="center"/>
    </xf>
    <xf numFmtId="0" fontId="113" fillId="11" borderId="0" applyNumberFormat="0" applyBorder="0" applyAlignment="0" applyProtection="0">
      <alignment vertical="center"/>
    </xf>
    <xf numFmtId="0" fontId="113" fillId="11" borderId="0" applyNumberFormat="0" applyBorder="0" applyAlignment="0" applyProtection="0">
      <alignment vertical="center"/>
    </xf>
    <xf numFmtId="0" fontId="113" fillId="11" borderId="0" applyNumberFormat="0" applyBorder="0" applyAlignment="0" applyProtection="0">
      <alignment vertical="center"/>
    </xf>
    <xf numFmtId="0" fontId="113" fillId="11" borderId="0" applyNumberFormat="0" applyBorder="0" applyAlignment="0" applyProtection="0">
      <alignment vertical="center"/>
    </xf>
    <xf numFmtId="0" fontId="113" fillId="11" borderId="0" applyNumberFormat="0" applyBorder="0" applyAlignment="0" applyProtection="0">
      <alignment vertical="center"/>
    </xf>
    <xf numFmtId="0" fontId="113" fillId="11" borderId="0" applyNumberFormat="0" applyBorder="0" applyAlignment="0" applyProtection="0">
      <alignment vertical="center"/>
    </xf>
    <xf numFmtId="0" fontId="112" fillId="9" borderId="0" applyNumberFormat="0" applyBorder="0" applyAlignment="0" applyProtection="0">
      <alignment vertical="center"/>
    </xf>
    <xf numFmtId="0" fontId="112" fillId="9" borderId="0" applyNumberFormat="0" applyBorder="0" applyAlignment="0" applyProtection="0">
      <alignment vertical="center"/>
    </xf>
    <xf numFmtId="0" fontId="113" fillId="9" borderId="0" applyNumberFormat="0" applyBorder="0" applyAlignment="0" applyProtection="0">
      <alignment vertical="center"/>
    </xf>
    <xf numFmtId="0" fontId="113" fillId="9" borderId="0" applyNumberFormat="0" applyBorder="0" applyAlignment="0" applyProtection="0">
      <alignment vertical="center"/>
    </xf>
    <xf numFmtId="0" fontId="113" fillId="9" borderId="0" applyNumberFormat="0" applyBorder="0" applyAlignment="0" applyProtection="0">
      <alignment vertical="center"/>
    </xf>
    <xf numFmtId="0" fontId="113" fillId="9" borderId="0" applyNumberFormat="0" applyBorder="0" applyAlignment="0" applyProtection="0">
      <alignment vertical="center"/>
    </xf>
    <xf numFmtId="0" fontId="113" fillId="9" borderId="0" applyNumberFormat="0" applyBorder="0" applyAlignment="0" applyProtection="0">
      <alignment vertical="center"/>
    </xf>
    <xf numFmtId="0" fontId="113" fillId="9" borderId="0" applyNumberFormat="0" applyBorder="0" applyAlignment="0" applyProtection="0">
      <alignment vertical="center"/>
    </xf>
    <xf numFmtId="0" fontId="113" fillId="9" borderId="0" applyNumberFormat="0" applyBorder="0" applyAlignment="0" applyProtection="0">
      <alignment vertical="center"/>
    </xf>
    <xf numFmtId="0" fontId="113" fillId="9" borderId="0" applyNumberFormat="0" applyBorder="0" applyAlignment="0" applyProtection="0">
      <alignment vertical="center"/>
    </xf>
    <xf numFmtId="0" fontId="113" fillId="9" borderId="0" applyNumberFormat="0" applyBorder="0" applyAlignment="0" applyProtection="0">
      <alignment vertical="center"/>
    </xf>
    <xf numFmtId="0" fontId="113" fillId="9" borderId="0" applyNumberFormat="0" applyBorder="0" applyAlignment="0" applyProtection="0">
      <alignment vertical="center"/>
    </xf>
    <xf numFmtId="0" fontId="113" fillId="9" borderId="0" applyNumberFormat="0" applyBorder="0" applyAlignment="0" applyProtection="0">
      <alignment vertical="center"/>
    </xf>
    <xf numFmtId="0" fontId="113" fillId="9" borderId="0" applyNumberFormat="0" applyBorder="0" applyAlignment="0" applyProtection="0">
      <alignment vertical="center"/>
    </xf>
    <xf numFmtId="0" fontId="113" fillId="9" borderId="0" applyNumberFormat="0" applyBorder="0" applyAlignment="0" applyProtection="0">
      <alignment vertical="center"/>
    </xf>
    <xf numFmtId="0" fontId="113" fillId="9" borderId="0" applyNumberFormat="0" applyBorder="0" applyAlignment="0" applyProtection="0">
      <alignment vertical="center"/>
    </xf>
    <xf numFmtId="0" fontId="113" fillId="9" borderId="0" applyNumberFormat="0" applyBorder="0" applyAlignment="0" applyProtection="0">
      <alignment vertical="center"/>
    </xf>
    <xf numFmtId="0" fontId="113" fillId="9" borderId="0" applyNumberFormat="0" applyBorder="0" applyAlignment="0" applyProtection="0">
      <alignment vertical="center"/>
    </xf>
    <xf numFmtId="0" fontId="113" fillId="9" borderId="0" applyNumberFormat="0" applyBorder="0" applyAlignment="0" applyProtection="0">
      <alignment vertical="center"/>
    </xf>
    <xf numFmtId="0" fontId="113" fillId="9" borderId="0" applyNumberFormat="0" applyBorder="0" applyAlignment="0" applyProtection="0">
      <alignment vertical="center"/>
    </xf>
    <xf numFmtId="0" fontId="112" fillId="19" borderId="0" applyNumberFormat="0" applyBorder="0" applyAlignment="0" applyProtection="0">
      <alignment vertical="center"/>
    </xf>
    <xf numFmtId="0" fontId="112" fillId="19" borderId="0" applyNumberFormat="0" applyBorder="0" applyAlignment="0" applyProtection="0">
      <alignment vertical="center"/>
    </xf>
    <xf numFmtId="0" fontId="113" fillId="19" borderId="0" applyNumberFormat="0" applyBorder="0" applyAlignment="0" applyProtection="0">
      <alignment vertical="center"/>
    </xf>
    <xf numFmtId="0" fontId="113" fillId="19" borderId="0" applyNumberFormat="0" applyBorder="0" applyAlignment="0" applyProtection="0">
      <alignment vertical="center"/>
    </xf>
    <xf numFmtId="0" fontId="113" fillId="19" borderId="0" applyNumberFormat="0" applyBorder="0" applyAlignment="0" applyProtection="0">
      <alignment vertical="center"/>
    </xf>
    <xf numFmtId="0" fontId="113" fillId="19" borderId="0" applyNumberFormat="0" applyBorder="0" applyAlignment="0" applyProtection="0">
      <alignment vertical="center"/>
    </xf>
    <xf numFmtId="0" fontId="113" fillId="19" borderId="0" applyNumberFormat="0" applyBorder="0" applyAlignment="0" applyProtection="0">
      <alignment vertical="center"/>
    </xf>
    <xf numFmtId="0" fontId="113" fillId="19" borderId="0" applyNumberFormat="0" applyBorder="0" applyAlignment="0" applyProtection="0">
      <alignment vertical="center"/>
    </xf>
    <xf numFmtId="0" fontId="113" fillId="19" borderId="0" applyNumberFormat="0" applyBorder="0" applyAlignment="0" applyProtection="0">
      <alignment vertical="center"/>
    </xf>
    <xf numFmtId="0" fontId="113" fillId="19" borderId="0" applyNumberFormat="0" applyBorder="0" applyAlignment="0" applyProtection="0">
      <alignment vertical="center"/>
    </xf>
    <xf numFmtId="0" fontId="113" fillId="19" borderId="0" applyNumberFormat="0" applyBorder="0" applyAlignment="0" applyProtection="0">
      <alignment vertical="center"/>
    </xf>
    <xf numFmtId="0" fontId="113" fillId="19" borderId="0" applyNumberFormat="0" applyBorder="0" applyAlignment="0" applyProtection="0">
      <alignment vertical="center"/>
    </xf>
    <xf numFmtId="0" fontId="113" fillId="19" borderId="0" applyNumberFormat="0" applyBorder="0" applyAlignment="0" applyProtection="0">
      <alignment vertical="center"/>
    </xf>
    <xf numFmtId="0" fontId="113" fillId="19" borderId="0" applyNumberFormat="0" applyBorder="0" applyAlignment="0" applyProtection="0">
      <alignment vertical="center"/>
    </xf>
    <xf numFmtId="0" fontId="113" fillId="19" borderId="0" applyNumberFormat="0" applyBorder="0" applyAlignment="0" applyProtection="0">
      <alignment vertical="center"/>
    </xf>
    <xf numFmtId="0" fontId="113" fillId="19" borderId="0" applyNumberFormat="0" applyBorder="0" applyAlignment="0" applyProtection="0">
      <alignment vertical="center"/>
    </xf>
    <xf numFmtId="0" fontId="113" fillId="19" borderId="0" applyNumberFormat="0" applyBorder="0" applyAlignment="0" applyProtection="0">
      <alignment vertical="center"/>
    </xf>
    <xf numFmtId="0" fontId="113" fillId="19" borderId="0" applyNumberFormat="0" applyBorder="0" applyAlignment="0" applyProtection="0">
      <alignment vertical="center"/>
    </xf>
    <xf numFmtId="0" fontId="113" fillId="19" borderId="0" applyNumberFormat="0" applyBorder="0" applyAlignment="0" applyProtection="0">
      <alignment vertical="center"/>
    </xf>
    <xf numFmtId="0" fontId="113" fillId="19" borderId="0" applyNumberFormat="0" applyBorder="0" applyAlignment="0" applyProtection="0">
      <alignment vertical="center"/>
    </xf>
    <xf numFmtId="0" fontId="112" fillId="17" borderId="0" applyNumberFormat="0" applyBorder="0" applyAlignment="0" applyProtection="0">
      <alignment vertical="center"/>
    </xf>
    <xf numFmtId="0" fontId="112" fillId="17" borderId="0" applyNumberFormat="0" applyBorder="0" applyAlignment="0" applyProtection="0">
      <alignment vertical="center"/>
    </xf>
    <xf numFmtId="0" fontId="113" fillId="17" borderId="0" applyNumberFormat="0" applyBorder="0" applyAlignment="0" applyProtection="0">
      <alignment vertical="center"/>
    </xf>
    <xf numFmtId="0" fontId="113" fillId="17" borderId="0" applyNumberFormat="0" applyBorder="0" applyAlignment="0" applyProtection="0">
      <alignment vertical="center"/>
    </xf>
    <xf numFmtId="0" fontId="113" fillId="17" borderId="0" applyNumberFormat="0" applyBorder="0" applyAlignment="0" applyProtection="0">
      <alignment vertical="center"/>
    </xf>
    <xf numFmtId="0" fontId="113" fillId="17" borderId="0" applyNumberFormat="0" applyBorder="0" applyAlignment="0" applyProtection="0">
      <alignment vertical="center"/>
    </xf>
    <xf numFmtId="0" fontId="113" fillId="17" borderId="0" applyNumberFormat="0" applyBorder="0" applyAlignment="0" applyProtection="0">
      <alignment vertical="center"/>
    </xf>
    <xf numFmtId="0" fontId="113" fillId="17" borderId="0" applyNumberFormat="0" applyBorder="0" applyAlignment="0" applyProtection="0">
      <alignment vertical="center"/>
    </xf>
    <xf numFmtId="0" fontId="113" fillId="17" borderId="0" applyNumberFormat="0" applyBorder="0" applyAlignment="0" applyProtection="0">
      <alignment vertical="center"/>
    </xf>
    <xf numFmtId="0" fontId="113" fillId="17" borderId="0" applyNumberFormat="0" applyBorder="0" applyAlignment="0" applyProtection="0">
      <alignment vertical="center"/>
    </xf>
    <xf numFmtId="0" fontId="113" fillId="17" borderId="0" applyNumberFormat="0" applyBorder="0" applyAlignment="0" applyProtection="0">
      <alignment vertical="center"/>
    </xf>
    <xf numFmtId="0" fontId="113" fillId="17" borderId="0" applyNumberFormat="0" applyBorder="0" applyAlignment="0" applyProtection="0">
      <alignment vertical="center"/>
    </xf>
    <xf numFmtId="0" fontId="113" fillId="17" borderId="0" applyNumberFormat="0" applyBorder="0" applyAlignment="0" applyProtection="0">
      <alignment vertical="center"/>
    </xf>
    <xf numFmtId="0" fontId="113" fillId="17" borderId="0" applyNumberFormat="0" applyBorder="0" applyAlignment="0" applyProtection="0">
      <alignment vertical="center"/>
    </xf>
    <xf numFmtId="0" fontId="113" fillId="17" borderId="0" applyNumberFormat="0" applyBorder="0" applyAlignment="0" applyProtection="0">
      <alignment vertical="center"/>
    </xf>
    <xf numFmtId="0" fontId="113" fillId="17" borderId="0" applyNumberFormat="0" applyBorder="0" applyAlignment="0" applyProtection="0">
      <alignment vertical="center"/>
    </xf>
    <xf numFmtId="0" fontId="113" fillId="17" borderId="0" applyNumberFormat="0" applyBorder="0" applyAlignment="0" applyProtection="0">
      <alignment vertical="center"/>
    </xf>
    <xf numFmtId="0" fontId="113" fillId="17" borderId="0" applyNumberFormat="0" applyBorder="0" applyAlignment="0" applyProtection="0">
      <alignment vertical="center"/>
    </xf>
    <xf numFmtId="0" fontId="113" fillId="17" borderId="0" applyNumberFormat="0" applyBorder="0" applyAlignment="0" applyProtection="0">
      <alignment vertical="center"/>
    </xf>
    <xf numFmtId="0" fontId="113" fillId="17" borderId="0" applyNumberFormat="0" applyBorder="0" applyAlignment="0" applyProtection="0">
      <alignment vertical="center"/>
    </xf>
    <xf numFmtId="0" fontId="112" fillId="14" borderId="0" applyNumberFormat="0" applyBorder="0" applyAlignment="0" applyProtection="0">
      <alignment vertical="center"/>
    </xf>
    <xf numFmtId="0" fontId="112" fillId="14" borderId="0" applyNumberFormat="0" applyBorder="0" applyAlignment="0" applyProtection="0">
      <alignment vertical="center"/>
    </xf>
    <xf numFmtId="0" fontId="113" fillId="14" borderId="0" applyNumberFormat="0" applyBorder="0" applyAlignment="0" applyProtection="0">
      <alignment vertical="center"/>
    </xf>
    <xf numFmtId="0" fontId="113" fillId="14" borderId="0" applyNumberFormat="0" applyBorder="0" applyAlignment="0" applyProtection="0">
      <alignment vertical="center"/>
    </xf>
    <xf numFmtId="0" fontId="113" fillId="14" borderId="0" applyNumberFormat="0" applyBorder="0" applyAlignment="0" applyProtection="0">
      <alignment vertical="center"/>
    </xf>
    <xf numFmtId="0" fontId="113" fillId="14" borderId="0" applyNumberFormat="0" applyBorder="0" applyAlignment="0" applyProtection="0">
      <alignment vertical="center"/>
    </xf>
    <xf numFmtId="0" fontId="113" fillId="14" borderId="0" applyNumberFormat="0" applyBorder="0" applyAlignment="0" applyProtection="0">
      <alignment vertical="center"/>
    </xf>
    <xf numFmtId="0" fontId="113" fillId="14" borderId="0" applyNumberFormat="0" applyBorder="0" applyAlignment="0" applyProtection="0">
      <alignment vertical="center"/>
    </xf>
    <xf numFmtId="0" fontId="113" fillId="14" borderId="0" applyNumberFormat="0" applyBorder="0" applyAlignment="0" applyProtection="0">
      <alignment vertical="center"/>
    </xf>
    <xf numFmtId="0" fontId="113" fillId="14" borderId="0" applyNumberFormat="0" applyBorder="0" applyAlignment="0" applyProtection="0">
      <alignment vertical="center"/>
    </xf>
    <xf numFmtId="0" fontId="113" fillId="14" borderId="0" applyNumberFormat="0" applyBorder="0" applyAlignment="0" applyProtection="0">
      <alignment vertical="center"/>
    </xf>
    <xf numFmtId="0" fontId="113" fillId="14" borderId="0" applyNumberFormat="0" applyBorder="0" applyAlignment="0" applyProtection="0">
      <alignment vertical="center"/>
    </xf>
    <xf numFmtId="0" fontId="113" fillId="14" borderId="0" applyNumberFormat="0" applyBorder="0" applyAlignment="0" applyProtection="0">
      <alignment vertical="center"/>
    </xf>
    <xf numFmtId="0" fontId="113" fillId="14" borderId="0" applyNumberFormat="0" applyBorder="0" applyAlignment="0" applyProtection="0">
      <alignment vertical="center"/>
    </xf>
    <xf numFmtId="0" fontId="113" fillId="14" borderId="0" applyNumberFormat="0" applyBorder="0" applyAlignment="0" applyProtection="0">
      <alignment vertical="center"/>
    </xf>
    <xf numFmtId="0" fontId="113" fillId="14" borderId="0" applyNumberFormat="0" applyBorder="0" applyAlignment="0" applyProtection="0">
      <alignment vertical="center"/>
    </xf>
    <xf numFmtId="0" fontId="113" fillId="14" borderId="0" applyNumberFormat="0" applyBorder="0" applyAlignment="0" applyProtection="0">
      <alignment vertical="center"/>
    </xf>
    <xf numFmtId="0" fontId="113" fillId="14" borderId="0" applyNumberFormat="0" applyBorder="0" applyAlignment="0" applyProtection="0">
      <alignment vertical="center"/>
    </xf>
    <xf numFmtId="0" fontId="113" fillId="14" borderId="0" applyNumberFormat="0" applyBorder="0" applyAlignment="0" applyProtection="0">
      <alignment vertical="center"/>
    </xf>
    <xf numFmtId="0" fontId="113" fillId="14" borderId="0" applyNumberFormat="0" applyBorder="0" applyAlignment="0" applyProtection="0">
      <alignment vertical="center"/>
    </xf>
    <xf numFmtId="0" fontId="112" fillId="21" borderId="0" applyNumberFormat="0" applyBorder="0" applyAlignment="0" applyProtection="0">
      <alignment vertical="center"/>
    </xf>
    <xf numFmtId="0" fontId="112" fillId="21" borderId="0" applyNumberFormat="0" applyBorder="0" applyAlignment="0" applyProtection="0">
      <alignment vertical="center"/>
    </xf>
    <xf numFmtId="0" fontId="113" fillId="21" borderId="0" applyNumberFormat="0" applyBorder="0" applyAlignment="0" applyProtection="0">
      <alignment vertical="center"/>
    </xf>
    <xf numFmtId="0" fontId="113" fillId="21" borderId="0" applyNumberFormat="0" applyBorder="0" applyAlignment="0" applyProtection="0">
      <alignment vertical="center"/>
    </xf>
    <xf numFmtId="0" fontId="113" fillId="21" borderId="0" applyNumberFormat="0" applyBorder="0" applyAlignment="0" applyProtection="0">
      <alignment vertical="center"/>
    </xf>
    <xf numFmtId="0" fontId="113" fillId="21" borderId="0" applyNumberFormat="0" applyBorder="0" applyAlignment="0" applyProtection="0">
      <alignment vertical="center"/>
    </xf>
    <xf numFmtId="0" fontId="113" fillId="21" borderId="0" applyNumberFormat="0" applyBorder="0" applyAlignment="0" applyProtection="0">
      <alignment vertical="center"/>
    </xf>
    <xf numFmtId="0" fontId="113" fillId="21" borderId="0" applyNumberFormat="0" applyBorder="0" applyAlignment="0" applyProtection="0">
      <alignment vertical="center"/>
    </xf>
    <xf numFmtId="0" fontId="113" fillId="21" borderId="0" applyNumberFormat="0" applyBorder="0" applyAlignment="0" applyProtection="0">
      <alignment vertical="center"/>
    </xf>
    <xf numFmtId="0" fontId="113" fillId="21" borderId="0" applyNumberFormat="0" applyBorder="0" applyAlignment="0" applyProtection="0">
      <alignment vertical="center"/>
    </xf>
    <xf numFmtId="0" fontId="113" fillId="21" borderId="0" applyNumberFormat="0" applyBorder="0" applyAlignment="0" applyProtection="0">
      <alignment vertical="center"/>
    </xf>
    <xf numFmtId="0" fontId="113" fillId="21" borderId="0" applyNumberFormat="0" applyBorder="0" applyAlignment="0" applyProtection="0">
      <alignment vertical="center"/>
    </xf>
    <xf numFmtId="0" fontId="113" fillId="21" borderId="0" applyNumberFormat="0" applyBorder="0" applyAlignment="0" applyProtection="0">
      <alignment vertical="center"/>
    </xf>
    <xf numFmtId="0" fontId="113" fillId="21" borderId="0" applyNumberFormat="0" applyBorder="0" applyAlignment="0" applyProtection="0">
      <alignment vertical="center"/>
    </xf>
    <xf numFmtId="0" fontId="113" fillId="21" borderId="0" applyNumberFormat="0" applyBorder="0" applyAlignment="0" applyProtection="0">
      <alignment vertical="center"/>
    </xf>
    <xf numFmtId="0" fontId="113" fillId="21" borderId="0" applyNumberFormat="0" applyBorder="0" applyAlignment="0" applyProtection="0">
      <alignment vertical="center"/>
    </xf>
    <xf numFmtId="0" fontId="113" fillId="21" borderId="0" applyNumberFormat="0" applyBorder="0" applyAlignment="0" applyProtection="0">
      <alignment vertical="center"/>
    </xf>
    <xf numFmtId="0" fontId="113" fillId="21" borderId="0" applyNumberFormat="0" applyBorder="0" applyAlignment="0" applyProtection="0">
      <alignment vertical="center"/>
    </xf>
    <xf numFmtId="0" fontId="113" fillId="21" borderId="0" applyNumberFormat="0" applyBorder="0" applyAlignment="0" applyProtection="0">
      <alignment vertical="center"/>
    </xf>
    <xf numFmtId="0" fontId="113" fillId="21" borderId="0" applyNumberFormat="0" applyBorder="0" applyAlignment="0" applyProtection="0">
      <alignment vertical="center"/>
    </xf>
    <xf numFmtId="0" fontId="112" fillId="11" borderId="0" applyNumberFormat="0" applyBorder="0" applyAlignment="0" applyProtection="0">
      <alignment vertical="center"/>
    </xf>
    <xf numFmtId="0" fontId="112" fillId="11" borderId="0" applyNumberFormat="0" applyBorder="0" applyAlignment="0" applyProtection="0">
      <alignment vertical="center"/>
    </xf>
    <xf numFmtId="0" fontId="112" fillId="11" borderId="0" applyNumberFormat="0" applyBorder="0" applyAlignment="0" applyProtection="0">
      <alignment vertical="center"/>
    </xf>
    <xf numFmtId="0" fontId="112" fillId="11" borderId="0" applyNumberFormat="0" applyBorder="0" applyAlignment="0" applyProtection="0">
      <alignment vertical="center"/>
    </xf>
    <xf numFmtId="0" fontId="112" fillId="11" borderId="0" applyNumberFormat="0" applyBorder="0" applyAlignment="0" applyProtection="0">
      <alignment vertical="center"/>
    </xf>
    <xf numFmtId="0" fontId="112" fillId="9" borderId="0" applyNumberFormat="0" applyBorder="0" applyAlignment="0" applyProtection="0">
      <alignment vertical="center"/>
    </xf>
    <xf numFmtId="0" fontId="112" fillId="9" borderId="0" applyNumberFormat="0" applyBorder="0" applyAlignment="0" applyProtection="0">
      <alignment vertical="center"/>
    </xf>
    <xf numFmtId="0" fontId="112" fillId="9" borderId="0" applyNumberFormat="0" applyBorder="0" applyAlignment="0" applyProtection="0">
      <alignment vertical="center"/>
    </xf>
    <xf numFmtId="0" fontId="112" fillId="9" borderId="0" applyNumberFormat="0" applyBorder="0" applyAlignment="0" applyProtection="0">
      <alignment vertical="center"/>
    </xf>
    <xf numFmtId="0" fontId="112" fillId="9" borderId="0" applyNumberFormat="0" applyBorder="0" applyAlignment="0" applyProtection="0">
      <alignment vertical="center"/>
    </xf>
    <xf numFmtId="0" fontId="112" fillId="19" borderId="0" applyNumberFormat="0" applyBorder="0" applyAlignment="0" applyProtection="0">
      <alignment vertical="center"/>
    </xf>
    <xf numFmtId="0" fontId="112" fillId="19" borderId="0" applyNumberFormat="0" applyBorder="0" applyAlignment="0" applyProtection="0">
      <alignment vertical="center"/>
    </xf>
    <xf numFmtId="0" fontId="112" fillId="19" borderId="0" applyNumberFormat="0" applyBorder="0" applyAlignment="0" applyProtection="0">
      <alignment vertical="center"/>
    </xf>
    <xf numFmtId="0" fontId="112" fillId="19" borderId="0" applyNumberFormat="0" applyBorder="0" applyAlignment="0" applyProtection="0">
      <alignment vertical="center"/>
    </xf>
    <xf numFmtId="0" fontId="112" fillId="19" borderId="0" applyNumberFormat="0" applyBorder="0" applyAlignment="0" applyProtection="0">
      <alignment vertical="center"/>
    </xf>
    <xf numFmtId="0" fontId="112" fillId="17" borderId="0" applyNumberFormat="0" applyBorder="0" applyAlignment="0" applyProtection="0">
      <alignment vertical="center"/>
    </xf>
    <xf numFmtId="0" fontId="112" fillId="17" borderId="0" applyNumberFormat="0" applyBorder="0" applyAlignment="0" applyProtection="0">
      <alignment vertical="center"/>
    </xf>
    <xf numFmtId="0" fontId="112" fillId="17" borderId="0" applyNumberFormat="0" applyBorder="0" applyAlignment="0" applyProtection="0">
      <alignment vertical="center"/>
    </xf>
    <xf numFmtId="0" fontId="112" fillId="17" borderId="0" applyNumberFormat="0" applyBorder="0" applyAlignment="0" applyProtection="0">
      <alignment vertical="center"/>
    </xf>
    <xf numFmtId="0" fontId="112" fillId="17" borderId="0" applyNumberFormat="0" applyBorder="0" applyAlignment="0" applyProtection="0">
      <alignment vertical="center"/>
    </xf>
    <xf numFmtId="0" fontId="112" fillId="14" borderId="0" applyNumberFormat="0" applyBorder="0" applyAlignment="0" applyProtection="0">
      <alignment vertical="center"/>
    </xf>
    <xf numFmtId="0" fontId="112" fillId="14" borderId="0" applyNumberFormat="0" applyBorder="0" applyAlignment="0" applyProtection="0">
      <alignment vertical="center"/>
    </xf>
    <xf numFmtId="0" fontId="112" fillId="14" borderId="0" applyNumberFormat="0" applyBorder="0" applyAlignment="0" applyProtection="0">
      <alignment vertical="center"/>
    </xf>
    <xf numFmtId="0" fontId="112" fillId="14" borderId="0" applyNumberFormat="0" applyBorder="0" applyAlignment="0" applyProtection="0">
      <alignment vertical="center"/>
    </xf>
    <xf numFmtId="0" fontId="112" fillId="14" borderId="0" applyNumberFormat="0" applyBorder="0" applyAlignment="0" applyProtection="0">
      <alignment vertical="center"/>
    </xf>
    <xf numFmtId="0" fontId="112" fillId="21" borderId="0" applyNumberFormat="0" applyBorder="0" applyAlignment="0" applyProtection="0">
      <alignment vertical="center"/>
    </xf>
    <xf numFmtId="0" fontId="112" fillId="21" borderId="0" applyNumberFormat="0" applyBorder="0" applyAlignment="0" applyProtection="0">
      <alignment vertical="center"/>
    </xf>
    <xf numFmtId="0" fontId="112" fillId="21" borderId="0" applyNumberFormat="0" applyBorder="0" applyAlignment="0" applyProtection="0">
      <alignment vertical="center"/>
    </xf>
    <xf numFmtId="0" fontId="112" fillId="21" borderId="0" applyNumberFormat="0" applyBorder="0" applyAlignment="0" applyProtection="0">
      <alignment vertical="center"/>
    </xf>
    <xf numFmtId="0" fontId="112" fillId="21" borderId="0" applyNumberFormat="0" applyBorder="0" applyAlignment="0" applyProtection="0">
      <alignment vertical="center"/>
    </xf>
    <xf numFmtId="0" fontId="114" fillId="26" borderId="0" applyNumberFormat="0" applyBorder="0" applyAlignment="0" applyProtection="0">
      <alignment vertical="center"/>
    </xf>
    <xf numFmtId="0" fontId="114" fillId="26" borderId="0" applyNumberFormat="0" applyBorder="0" applyAlignment="0" applyProtection="0">
      <alignment vertical="center"/>
    </xf>
    <xf numFmtId="0" fontId="114" fillId="26" borderId="0" applyNumberFormat="0" applyBorder="0" applyAlignment="0" applyProtection="0">
      <alignment vertical="center"/>
    </xf>
    <xf numFmtId="0" fontId="114" fillId="21" borderId="0" applyNumberFormat="0" applyBorder="0" applyAlignment="0" applyProtection="0">
      <alignment vertical="center"/>
    </xf>
    <xf numFmtId="0" fontId="114" fillId="21" borderId="0" applyNumberFormat="0" applyBorder="0" applyAlignment="0" applyProtection="0">
      <alignment vertical="center"/>
    </xf>
    <xf numFmtId="0" fontId="114" fillId="21" borderId="0" applyNumberFormat="0" applyBorder="0" applyAlignment="0" applyProtection="0">
      <alignment vertical="center"/>
    </xf>
    <xf numFmtId="0" fontId="114" fillId="11" borderId="0" applyNumberFormat="0" applyBorder="0" applyAlignment="0" applyProtection="0">
      <alignment vertical="center"/>
    </xf>
    <xf numFmtId="0" fontId="114" fillId="11" borderId="0" applyNumberFormat="0" applyBorder="0" applyAlignment="0" applyProtection="0">
      <alignment vertical="center"/>
    </xf>
    <xf numFmtId="0" fontId="114" fillId="11" borderId="0" applyNumberFormat="0" applyBorder="0" applyAlignment="0" applyProtection="0">
      <alignment vertical="center"/>
    </xf>
    <xf numFmtId="0" fontId="114" fillId="26" borderId="0" applyNumberFormat="0" applyBorder="0" applyAlignment="0" applyProtection="0">
      <alignment vertical="center"/>
    </xf>
    <xf numFmtId="0" fontId="114" fillId="26" borderId="0" applyNumberFormat="0" applyBorder="0" applyAlignment="0" applyProtection="0">
      <alignment vertical="center"/>
    </xf>
    <xf numFmtId="0" fontId="114" fillId="26" borderId="0" applyNumberFormat="0" applyBorder="0" applyAlignment="0" applyProtection="0">
      <alignment vertical="center"/>
    </xf>
    <xf numFmtId="0" fontId="114" fillId="24" borderId="0" applyNumberFormat="0" applyBorder="0" applyAlignment="0" applyProtection="0">
      <alignment vertical="center"/>
    </xf>
    <xf numFmtId="0" fontId="114" fillId="24" borderId="0" applyNumberFormat="0" applyBorder="0" applyAlignment="0" applyProtection="0">
      <alignment vertical="center"/>
    </xf>
    <xf numFmtId="0" fontId="114" fillId="24" borderId="0" applyNumberFormat="0" applyBorder="0" applyAlignment="0" applyProtection="0">
      <alignment vertical="center"/>
    </xf>
    <xf numFmtId="0" fontId="114" fillId="21" borderId="0" applyNumberFormat="0" applyBorder="0" applyAlignment="0" applyProtection="0">
      <alignment vertical="center"/>
    </xf>
    <xf numFmtId="0" fontId="114" fillId="21" borderId="0" applyNumberFormat="0" applyBorder="0" applyAlignment="0" applyProtection="0">
      <alignment vertical="center"/>
    </xf>
    <xf numFmtId="0" fontId="114" fillId="21" borderId="0" applyNumberFormat="0" applyBorder="0" applyAlignment="0" applyProtection="0">
      <alignment vertical="center"/>
    </xf>
    <xf numFmtId="0" fontId="112" fillId="8" borderId="0" applyNumberFormat="0" applyBorder="0" applyAlignment="0" applyProtection="0">
      <alignment vertical="center"/>
    </xf>
    <xf numFmtId="0" fontId="112" fillId="8" borderId="0" applyNumberFormat="0" applyBorder="0" applyAlignment="0" applyProtection="0">
      <alignment vertical="center"/>
    </xf>
    <xf numFmtId="0" fontId="113" fillId="8" borderId="0" applyNumberFormat="0" applyBorder="0" applyAlignment="0" applyProtection="0">
      <alignment vertical="center"/>
    </xf>
    <xf numFmtId="0" fontId="113" fillId="8" borderId="0" applyNumberFormat="0" applyBorder="0" applyAlignment="0" applyProtection="0">
      <alignment vertical="center"/>
    </xf>
    <xf numFmtId="0" fontId="113" fillId="8" borderId="0" applyNumberFormat="0" applyBorder="0" applyAlignment="0" applyProtection="0">
      <alignment vertical="center"/>
    </xf>
    <xf numFmtId="0" fontId="113" fillId="8" borderId="0" applyNumberFormat="0" applyBorder="0" applyAlignment="0" applyProtection="0">
      <alignment vertical="center"/>
    </xf>
    <xf numFmtId="0" fontId="113" fillId="8" borderId="0" applyNumberFormat="0" applyBorder="0" applyAlignment="0" applyProtection="0">
      <alignment vertical="center"/>
    </xf>
    <xf numFmtId="0" fontId="113" fillId="8" borderId="0" applyNumberFormat="0" applyBorder="0" applyAlignment="0" applyProtection="0">
      <alignment vertical="center"/>
    </xf>
    <xf numFmtId="0" fontId="113" fillId="8" borderId="0" applyNumberFormat="0" applyBorder="0" applyAlignment="0" applyProtection="0">
      <alignment vertical="center"/>
    </xf>
    <xf numFmtId="0" fontId="113" fillId="8" borderId="0" applyNumberFormat="0" applyBorder="0" applyAlignment="0" applyProtection="0">
      <alignment vertical="center"/>
    </xf>
    <xf numFmtId="0" fontId="113" fillId="8" borderId="0" applyNumberFormat="0" applyBorder="0" applyAlignment="0" applyProtection="0">
      <alignment vertical="center"/>
    </xf>
    <xf numFmtId="0" fontId="113" fillId="8" borderId="0" applyNumberFormat="0" applyBorder="0" applyAlignment="0" applyProtection="0">
      <alignment vertical="center"/>
    </xf>
    <xf numFmtId="0" fontId="113" fillId="8" borderId="0" applyNumberFormat="0" applyBorder="0" applyAlignment="0" applyProtection="0">
      <alignment vertical="center"/>
    </xf>
    <xf numFmtId="0" fontId="113" fillId="8" borderId="0" applyNumberFormat="0" applyBorder="0" applyAlignment="0" applyProtection="0">
      <alignment vertical="center"/>
    </xf>
    <xf numFmtId="0" fontId="113" fillId="8" borderId="0" applyNumberFormat="0" applyBorder="0" applyAlignment="0" applyProtection="0">
      <alignment vertical="center"/>
    </xf>
    <xf numFmtId="0" fontId="113" fillId="8" borderId="0" applyNumberFormat="0" applyBorder="0" applyAlignment="0" applyProtection="0">
      <alignment vertical="center"/>
    </xf>
    <xf numFmtId="0" fontId="113" fillId="8" borderId="0" applyNumberFormat="0" applyBorder="0" applyAlignment="0" applyProtection="0">
      <alignment vertical="center"/>
    </xf>
    <xf numFmtId="0" fontId="113" fillId="8" borderId="0" applyNumberFormat="0" applyBorder="0" applyAlignment="0" applyProtection="0">
      <alignment vertical="center"/>
    </xf>
    <xf numFmtId="0" fontId="113" fillId="8" borderId="0" applyNumberFormat="0" applyBorder="0" applyAlignment="0" applyProtection="0">
      <alignment vertical="center"/>
    </xf>
    <xf numFmtId="0" fontId="113" fillId="8" borderId="0" applyNumberFormat="0" applyBorder="0" applyAlignment="0" applyProtection="0">
      <alignment vertical="center"/>
    </xf>
    <xf numFmtId="0" fontId="112" fillId="4" borderId="0" applyNumberFormat="0" applyBorder="0" applyAlignment="0" applyProtection="0">
      <alignment vertical="center"/>
    </xf>
    <xf numFmtId="0" fontId="112" fillId="4" borderId="0" applyNumberFormat="0" applyBorder="0" applyAlignment="0" applyProtection="0">
      <alignment vertical="center"/>
    </xf>
    <xf numFmtId="0" fontId="113" fillId="4" borderId="0" applyNumberFormat="0" applyBorder="0" applyAlignment="0" applyProtection="0">
      <alignment vertical="center"/>
    </xf>
    <xf numFmtId="0" fontId="113" fillId="4" borderId="0" applyNumberFormat="0" applyBorder="0" applyAlignment="0" applyProtection="0">
      <alignment vertical="center"/>
    </xf>
    <xf numFmtId="0" fontId="113" fillId="4" borderId="0" applyNumberFormat="0" applyBorder="0" applyAlignment="0" applyProtection="0">
      <alignment vertical="center"/>
    </xf>
    <xf numFmtId="0" fontId="113" fillId="4" borderId="0" applyNumberFormat="0" applyBorder="0" applyAlignment="0" applyProtection="0">
      <alignment vertical="center"/>
    </xf>
    <xf numFmtId="0" fontId="113" fillId="4" borderId="0" applyNumberFormat="0" applyBorder="0" applyAlignment="0" applyProtection="0">
      <alignment vertical="center"/>
    </xf>
    <xf numFmtId="0" fontId="113" fillId="4" borderId="0" applyNumberFormat="0" applyBorder="0" applyAlignment="0" applyProtection="0">
      <alignment vertical="center"/>
    </xf>
    <xf numFmtId="0" fontId="113" fillId="4" borderId="0" applyNumberFormat="0" applyBorder="0" applyAlignment="0" applyProtection="0">
      <alignment vertical="center"/>
    </xf>
    <xf numFmtId="0" fontId="113" fillId="4" borderId="0" applyNumberFormat="0" applyBorder="0" applyAlignment="0" applyProtection="0">
      <alignment vertical="center"/>
    </xf>
    <xf numFmtId="0" fontId="113" fillId="4" borderId="0" applyNumberFormat="0" applyBorder="0" applyAlignment="0" applyProtection="0">
      <alignment vertical="center"/>
    </xf>
    <xf numFmtId="0" fontId="113" fillId="4" borderId="0" applyNumberFormat="0" applyBorder="0" applyAlignment="0" applyProtection="0">
      <alignment vertical="center"/>
    </xf>
    <xf numFmtId="0" fontId="113" fillId="4" borderId="0" applyNumberFormat="0" applyBorder="0" applyAlignment="0" applyProtection="0">
      <alignment vertical="center"/>
    </xf>
    <xf numFmtId="0" fontId="113" fillId="4" borderId="0" applyNumberFormat="0" applyBorder="0" applyAlignment="0" applyProtection="0">
      <alignment vertical="center"/>
    </xf>
    <xf numFmtId="0" fontId="113" fillId="4" borderId="0" applyNumberFormat="0" applyBorder="0" applyAlignment="0" applyProtection="0">
      <alignment vertical="center"/>
    </xf>
    <xf numFmtId="0" fontId="113" fillId="4" borderId="0" applyNumberFormat="0" applyBorder="0" applyAlignment="0" applyProtection="0">
      <alignment vertical="center"/>
    </xf>
    <xf numFmtId="0" fontId="113" fillId="4" borderId="0" applyNumberFormat="0" applyBorder="0" applyAlignment="0" applyProtection="0">
      <alignment vertical="center"/>
    </xf>
    <xf numFmtId="0" fontId="113" fillId="4" borderId="0" applyNumberFormat="0" applyBorder="0" applyAlignment="0" applyProtection="0">
      <alignment vertical="center"/>
    </xf>
    <xf numFmtId="0" fontId="113" fillId="4" borderId="0" applyNumberFormat="0" applyBorder="0" applyAlignment="0" applyProtection="0">
      <alignment vertical="center"/>
    </xf>
    <xf numFmtId="0" fontId="113" fillId="4" borderId="0" applyNumberFormat="0" applyBorder="0" applyAlignment="0" applyProtection="0">
      <alignment vertical="center"/>
    </xf>
    <xf numFmtId="0" fontId="112" fillId="15" borderId="0" applyNumberFormat="0" applyBorder="0" applyAlignment="0" applyProtection="0">
      <alignment vertical="center"/>
    </xf>
    <xf numFmtId="0" fontId="112" fillId="15" borderId="0" applyNumberFormat="0" applyBorder="0" applyAlignment="0" applyProtection="0">
      <alignment vertical="center"/>
    </xf>
    <xf numFmtId="0" fontId="113" fillId="15" borderId="0" applyNumberFormat="0" applyBorder="0" applyAlignment="0" applyProtection="0">
      <alignment vertical="center"/>
    </xf>
    <xf numFmtId="0" fontId="113" fillId="15" borderId="0" applyNumberFormat="0" applyBorder="0" applyAlignment="0" applyProtection="0">
      <alignment vertical="center"/>
    </xf>
    <xf numFmtId="0" fontId="113" fillId="15" borderId="0" applyNumberFormat="0" applyBorder="0" applyAlignment="0" applyProtection="0">
      <alignment vertical="center"/>
    </xf>
    <xf numFmtId="0" fontId="113" fillId="15" borderId="0" applyNumberFormat="0" applyBorder="0" applyAlignment="0" applyProtection="0">
      <alignment vertical="center"/>
    </xf>
    <xf numFmtId="0" fontId="113" fillId="15" borderId="0" applyNumberFormat="0" applyBorder="0" applyAlignment="0" applyProtection="0">
      <alignment vertical="center"/>
    </xf>
    <xf numFmtId="0" fontId="113" fillId="15" borderId="0" applyNumberFormat="0" applyBorder="0" applyAlignment="0" applyProtection="0">
      <alignment vertical="center"/>
    </xf>
    <xf numFmtId="0" fontId="113" fillId="15" borderId="0" applyNumberFormat="0" applyBorder="0" applyAlignment="0" applyProtection="0">
      <alignment vertical="center"/>
    </xf>
    <xf numFmtId="0" fontId="113" fillId="15" borderId="0" applyNumberFormat="0" applyBorder="0" applyAlignment="0" applyProtection="0">
      <alignment vertical="center"/>
    </xf>
    <xf numFmtId="0" fontId="113" fillId="15" borderId="0" applyNumberFormat="0" applyBorder="0" applyAlignment="0" applyProtection="0">
      <alignment vertical="center"/>
    </xf>
    <xf numFmtId="0" fontId="113" fillId="15" borderId="0" applyNumberFormat="0" applyBorder="0" applyAlignment="0" applyProtection="0">
      <alignment vertical="center"/>
    </xf>
    <xf numFmtId="0" fontId="113" fillId="15" borderId="0" applyNumberFormat="0" applyBorder="0" applyAlignment="0" applyProtection="0">
      <alignment vertical="center"/>
    </xf>
    <xf numFmtId="0" fontId="113" fillId="15" borderId="0" applyNumberFormat="0" applyBorder="0" applyAlignment="0" applyProtection="0">
      <alignment vertical="center"/>
    </xf>
    <xf numFmtId="0" fontId="113" fillId="15" borderId="0" applyNumberFormat="0" applyBorder="0" applyAlignment="0" applyProtection="0">
      <alignment vertical="center"/>
    </xf>
    <xf numFmtId="0" fontId="113" fillId="15" borderId="0" applyNumberFormat="0" applyBorder="0" applyAlignment="0" applyProtection="0">
      <alignment vertical="center"/>
    </xf>
    <xf numFmtId="0" fontId="113" fillId="15" borderId="0" applyNumberFormat="0" applyBorder="0" applyAlignment="0" applyProtection="0">
      <alignment vertical="center"/>
    </xf>
    <xf numFmtId="0" fontId="113" fillId="15" borderId="0" applyNumberFormat="0" applyBorder="0" applyAlignment="0" applyProtection="0">
      <alignment vertical="center"/>
    </xf>
    <xf numFmtId="0" fontId="113" fillId="15" borderId="0" applyNumberFormat="0" applyBorder="0" applyAlignment="0" applyProtection="0">
      <alignment vertical="center"/>
    </xf>
    <xf numFmtId="0" fontId="113" fillId="15" borderId="0" applyNumberFormat="0" applyBorder="0" applyAlignment="0" applyProtection="0">
      <alignment vertical="center"/>
    </xf>
    <xf numFmtId="0" fontId="112" fillId="17" borderId="0" applyNumberFormat="0" applyBorder="0" applyAlignment="0" applyProtection="0">
      <alignment vertical="center"/>
    </xf>
    <xf numFmtId="0" fontId="112" fillId="17" borderId="0" applyNumberFormat="0" applyBorder="0" applyAlignment="0" applyProtection="0">
      <alignment vertical="center"/>
    </xf>
    <xf numFmtId="0" fontId="113" fillId="17" borderId="0" applyNumberFormat="0" applyBorder="0" applyAlignment="0" applyProtection="0">
      <alignment vertical="center"/>
    </xf>
    <xf numFmtId="0" fontId="113" fillId="17" borderId="0" applyNumberFormat="0" applyBorder="0" applyAlignment="0" applyProtection="0">
      <alignment vertical="center"/>
    </xf>
    <xf numFmtId="0" fontId="113" fillId="17" borderId="0" applyNumberFormat="0" applyBorder="0" applyAlignment="0" applyProtection="0">
      <alignment vertical="center"/>
    </xf>
    <xf numFmtId="0" fontId="113" fillId="17" borderId="0" applyNumberFormat="0" applyBorder="0" applyAlignment="0" applyProtection="0">
      <alignment vertical="center"/>
    </xf>
    <xf numFmtId="0" fontId="113" fillId="17" borderId="0" applyNumberFormat="0" applyBorder="0" applyAlignment="0" applyProtection="0">
      <alignment vertical="center"/>
    </xf>
    <xf numFmtId="0" fontId="113" fillId="17" borderId="0" applyNumberFormat="0" applyBorder="0" applyAlignment="0" applyProtection="0">
      <alignment vertical="center"/>
    </xf>
    <xf numFmtId="0" fontId="113" fillId="17" borderId="0" applyNumberFormat="0" applyBorder="0" applyAlignment="0" applyProtection="0">
      <alignment vertical="center"/>
    </xf>
    <xf numFmtId="0" fontId="113" fillId="17" borderId="0" applyNumberFormat="0" applyBorder="0" applyAlignment="0" applyProtection="0">
      <alignment vertical="center"/>
    </xf>
    <xf numFmtId="0" fontId="113" fillId="17" borderId="0" applyNumberFormat="0" applyBorder="0" applyAlignment="0" applyProtection="0">
      <alignment vertical="center"/>
    </xf>
    <xf numFmtId="0" fontId="113" fillId="17" borderId="0" applyNumberFormat="0" applyBorder="0" applyAlignment="0" applyProtection="0">
      <alignment vertical="center"/>
    </xf>
    <xf numFmtId="0" fontId="113" fillId="17" borderId="0" applyNumberFormat="0" applyBorder="0" applyAlignment="0" applyProtection="0">
      <alignment vertical="center"/>
    </xf>
    <xf numFmtId="0" fontId="113" fillId="17" borderId="0" applyNumberFormat="0" applyBorder="0" applyAlignment="0" applyProtection="0">
      <alignment vertical="center"/>
    </xf>
    <xf numFmtId="0" fontId="113" fillId="17" borderId="0" applyNumberFormat="0" applyBorder="0" applyAlignment="0" applyProtection="0">
      <alignment vertical="center"/>
    </xf>
    <xf numFmtId="0" fontId="113" fillId="17" borderId="0" applyNumberFormat="0" applyBorder="0" applyAlignment="0" applyProtection="0">
      <alignment vertical="center"/>
    </xf>
    <xf numFmtId="0" fontId="113" fillId="17" borderId="0" applyNumberFormat="0" applyBorder="0" applyAlignment="0" applyProtection="0">
      <alignment vertical="center"/>
    </xf>
    <xf numFmtId="0" fontId="113" fillId="17" borderId="0" applyNumberFormat="0" applyBorder="0" applyAlignment="0" applyProtection="0">
      <alignment vertical="center"/>
    </xf>
    <xf numFmtId="0" fontId="113" fillId="17" borderId="0" applyNumberFormat="0" applyBorder="0" applyAlignment="0" applyProtection="0">
      <alignment vertical="center"/>
    </xf>
    <xf numFmtId="0" fontId="113" fillId="17" borderId="0" applyNumberFormat="0" applyBorder="0" applyAlignment="0" applyProtection="0">
      <alignment vertical="center"/>
    </xf>
    <xf numFmtId="0" fontId="112" fillId="8" borderId="0" applyNumberFormat="0" applyBorder="0" applyAlignment="0" applyProtection="0">
      <alignment vertical="center"/>
    </xf>
    <xf numFmtId="0" fontId="112" fillId="8" borderId="0" applyNumberFormat="0" applyBorder="0" applyAlignment="0" applyProtection="0">
      <alignment vertical="center"/>
    </xf>
    <xf numFmtId="0" fontId="113" fillId="8" borderId="0" applyNumberFormat="0" applyBorder="0" applyAlignment="0" applyProtection="0">
      <alignment vertical="center"/>
    </xf>
    <xf numFmtId="0" fontId="113" fillId="8" borderId="0" applyNumberFormat="0" applyBorder="0" applyAlignment="0" applyProtection="0">
      <alignment vertical="center"/>
    </xf>
    <xf numFmtId="0" fontId="113" fillId="8" borderId="0" applyNumberFormat="0" applyBorder="0" applyAlignment="0" applyProtection="0">
      <alignment vertical="center"/>
    </xf>
    <xf numFmtId="0" fontId="113" fillId="8" borderId="0" applyNumberFormat="0" applyBorder="0" applyAlignment="0" applyProtection="0">
      <alignment vertical="center"/>
    </xf>
    <xf numFmtId="0" fontId="113" fillId="8" borderId="0" applyNumberFormat="0" applyBorder="0" applyAlignment="0" applyProtection="0">
      <alignment vertical="center"/>
    </xf>
    <xf numFmtId="0" fontId="113" fillId="8" borderId="0" applyNumberFormat="0" applyBorder="0" applyAlignment="0" applyProtection="0">
      <alignment vertical="center"/>
    </xf>
    <xf numFmtId="0" fontId="113" fillId="8" borderId="0" applyNumberFormat="0" applyBorder="0" applyAlignment="0" applyProtection="0">
      <alignment vertical="center"/>
    </xf>
    <xf numFmtId="0" fontId="113" fillId="8" borderId="0" applyNumberFormat="0" applyBorder="0" applyAlignment="0" applyProtection="0">
      <alignment vertical="center"/>
    </xf>
    <xf numFmtId="0" fontId="113" fillId="8" borderId="0" applyNumberFormat="0" applyBorder="0" applyAlignment="0" applyProtection="0">
      <alignment vertical="center"/>
    </xf>
    <xf numFmtId="0" fontId="113" fillId="8" borderId="0" applyNumberFormat="0" applyBorder="0" applyAlignment="0" applyProtection="0">
      <alignment vertical="center"/>
    </xf>
    <xf numFmtId="0" fontId="113" fillId="8" borderId="0" applyNumberFormat="0" applyBorder="0" applyAlignment="0" applyProtection="0">
      <alignment vertical="center"/>
    </xf>
    <xf numFmtId="0" fontId="113" fillId="8" borderId="0" applyNumberFormat="0" applyBorder="0" applyAlignment="0" applyProtection="0">
      <alignment vertical="center"/>
    </xf>
    <xf numFmtId="0" fontId="113" fillId="8" borderId="0" applyNumberFormat="0" applyBorder="0" applyAlignment="0" applyProtection="0">
      <alignment vertical="center"/>
    </xf>
    <xf numFmtId="0" fontId="113" fillId="8" borderId="0" applyNumberFormat="0" applyBorder="0" applyAlignment="0" applyProtection="0">
      <alignment vertical="center"/>
    </xf>
    <xf numFmtId="0" fontId="113" fillId="8" borderId="0" applyNumberFormat="0" applyBorder="0" applyAlignment="0" applyProtection="0">
      <alignment vertical="center"/>
    </xf>
    <xf numFmtId="0" fontId="113" fillId="8" borderId="0" applyNumberFormat="0" applyBorder="0" applyAlignment="0" applyProtection="0">
      <alignment vertical="center"/>
    </xf>
    <xf numFmtId="0" fontId="113" fillId="8" borderId="0" applyNumberFormat="0" applyBorder="0" applyAlignment="0" applyProtection="0">
      <alignment vertical="center"/>
    </xf>
    <xf numFmtId="0" fontId="113" fillId="8" borderId="0" applyNumberFormat="0" applyBorder="0" applyAlignment="0" applyProtection="0">
      <alignment vertical="center"/>
    </xf>
    <xf numFmtId="0" fontId="112" fillId="10" borderId="0" applyNumberFormat="0" applyBorder="0" applyAlignment="0" applyProtection="0">
      <alignment vertical="center"/>
    </xf>
    <xf numFmtId="0" fontId="112" fillId="10" borderId="0" applyNumberFormat="0" applyBorder="0" applyAlignment="0" applyProtection="0">
      <alignment vertical="center"/>
    </xf>
    <xf numFmtId="0" fontId="113" fillId="10" borderId="0" applyNumberFormat="0" applyBorder="0" applyAlignment="0" applyProtection="0">
      <alignment vertical="center"/>
    </xf>
    <xf numFmtId="0" fontId="113" fillId="10" borderId="0" applyNumberFormat="0" applyBorder="0" applyAlignment="0" applyProtection="0">
      <alignment vertical="center"/>
    </xf>
    <xf numFmtId="0" fontId="113" fillId="10" borderId="0" applyNumberFormat="0" applyBorder="0" applyAlignment="0" applyProtection="0">
      <alignment vertical="center"/>
    </xf>
    <xf numFmtId="0" fontId="113" fillId="10" borderId="0" applyNumberFormat="0" applyBorder="0" applyAlignment="0" applyProtection="0">
      <alignment vertical="center"/>
    </xf>
    <xf numFmtId="0" fontId="113" fillId="10" borderId="0" applyNumberFormat="0" applyBorder="0" applyAlignment="0" applyProtection="0">
      <alignment vertical="center"/>
    </xf>
    <xf numFmtId="0" fontId="113" fillId="10" borderId="0" applyNumberFormat="0" applyBorder="0" applyAlignment="0" applyProtection="0">
      <alignment vertical="center"/>
    </xf>
    <xf numFmtId="0" fontId="113" fillId="10" borderId="0" applyNumberFormat="0" applyBorder="0" applyAlignment="0" applyProtection="0">
      <alignment vertical="center"/>
    </xf>
    <xf numFmtId="0" fontId="113" fillId="10" borderId="0" applyNumberFormat="0" applyBorder="0" applyAlignment="0" applyProtection="0">
      <alignment vertical="center"/>
    </xf>
    <xf numFmtId="0" fontId="113" fillId="10" borderId="0" applyNumberFormat="0" applyBorder="0" applyAlignment="0" applyProtection="0">
      <alignment vertical="center"/>
    </xf>
    <xf numFmtId="0" fontId="113" fillId="10" borderId="0" applyNumberFormat="0" applyBorder="0" applyAlignment="0" applyProtection="0">
      <alignment vertical="center"/>
    </xf>
    <xf numFmtId="0" fontId="113" fillId="10" borderId="0" applyNumberFormat="0" applyBorder="0" applyAlignment="0" applyProtection="0">
      <alignment vertical="center"/>
    </xf>
    <xf numFmtId="0" fontId="113" fillId="10" borderId="0" applyNumberFormat="0" applyBorder="0" applyAlignment="0" applyProtection="0">
      <alignment vertical="center"/>
    </xf>
    <xf numFmtId="0" fontId="113" fillId="10" borderId="0" applyNumberFormat="0" applyBorder="0" applyAlignment="0" applyProtection="0">
      <alignment vertical="center"/>
    </xf>
    <xf numFmtId="0" fontId="113" fillId="10" borderId="0" applyNumberFormat="0" applyBorder="0" applyAlignment="0" applyProtection="0">
      <alignment vertical="center"/>
    </xf>
    <xf numFmtId="0" fontId="113" fillId="10" borderId="0" applyNumberFormat="0" applyBorder="0" applyAlignment="0" applyProtection="0">
      <alignment vertical="center"/>
    </xf>
    <xf numFmtId="0" fontId="113" fillId="10" borderId="0" applyNumberFormat="0" applyBorder="0" applyAlignment="0" applyProtection="0">
      <alignment vertical="center"/>
    </xf>
    <xf numFmtId="0" fontId="113" fillId="10" borderId="0" applyNumberFormat="0" applyBorder="0" applyAlignment="0" applyProtection="0">
      <alignment vertical="center"/>
    </xf>
    <xf numFmtId="0" fontId="113" fillId="10" borderId="0" applyNumberFormat="0" applyBorder="0" applyAlignment="0" applyProtection="0">
      <alignment vertical="center"/>
    </xf>
    <xf numFmtId="0" fontId="112" fillId="8" borderId="0" applyNumberFormat="0" applyBorder="0" applyAlignment="0" applyProtection="0">
      <alignment vertical="center"/>
    </xf>
    <xf numFmtId="0" fontId="112" fillId="8" borderId="0" applyNumberFormat="0" applyBorder="0" applyAlignment="0" applyProtection="0">
      <alignment vertical="center"/>
    </xf>
    <xf numFmtId="0" fontId="112" fillId="8" borderId="0" applyNumberFormat="0" applyBorder="0" applyAlignment="0" applyProtection="0">
      <alignment vertical="center"/>
    </xf>
    <xf numFmtId="0" fontId="112" fillId="8" borderId="0" applyNumberFormat="0" applyBorder="0" applyAlignment="0" applyProtection="0">
      <alignment vertical="center"/>
    </xf>
    <xf numFmtId="0" fontId="112" fillId="8" borderId="0" applyNumberFormat="0" applyBorder="0" applyAlignment="0" applyProtection="0">
      <alignment vertical="center"/>
    </xf>
    <xf numFmtId="0" fontId="112" fillId="4" borderId="0" applyNumberFormat="0" applyBorder="0" applyAlignment="0" applyProtection="0">
      <alignment vertical="center"/>
    </xf>
    <xf numFmtId="0" fontId="112" fillId="4" borderId="0" applyNumberFormat="0" applyBorder="0" applyAlignment="0" applyProtection="0">
      <alignment vertical="center"/>
    </xf>
    <xf numFmtId="0" fontId="112" fillId="4" borderId="0" applyNumberFormat="0" applyBorder="0" applyAlignment="0" applyProtection="0">
      <alignment vertical="center"/>
    </xf>
    <xf numFmtId="0" fontId="112" fillId="4" borderId="0" applyNumberFormat="0" applyBorder="0" applyAlignment="0" applyProtection="0">
      <alignment vertical="center"/>
    </xf>
    <xf numFmtId="0" fontId="112" fillId="4" borderId="0" applyNumberFormat="0" applyBorder="0" applyAlignment="0" applyProtection="0">
      <alignment vertical="center"/>
    </xf>
    <xf numFmtId="0" fontId="112" fillId="15" borderId="0" applyNumberFormat="0" applyBorder="0" applyAlignment="0" applyProtection="0">
      <alignment vertical="center"/>
    </xf>
    <xf numFmtId="0" fontId="112" fillId="15" borderId="0" applyNumberFormat="0" applyBorder="0" applyAlignment="0" applyProtection="0">
      <alignment vertical="center"/>
    </xf>
    <xf numFmtId="0" fontId="112" fillId="15" borderId="0" applyNumberFormat="0" applyBorder="0" applyAlignment="0" applyProtection="0">
      <alignment vertical="center"/>
    </xf>
    <xf numFmtId="0" fontId="112" fillId="15" borderId="0" applyNumberFormat="0" applyBorder="0" applyAlignment="0" applyProtection="0">
      <alignment vertical="center"/>
    </xf>
    <xf numFmtId="0" fontId="112" fillId="15" borderId="0" applyNumberFormat="0" applyBorder="0" applyAlignment="0" applyProtection="0">
      <alignment vertical="center"/>
    </xf>
    <xf numFmtId="0" fontId="112" fillId="17" borderId="0" applyNumberFormat="0" applyBorder="0" applyAlignment="0" applyProtection="0">
      <alignment vertical="center"/>
    </xf>
    <xf numFmtId="0" fontId="112" fillId="17" borderId="0" applyNumberFormat="0" applyBorder="0" applyAlignment="0" applyProtection="0">
      <alignment vertical="center"/>
    </xf>
    <xf numFmtId="0" fontId="112" fillId="17" borderId="0" applyNumberFormat="0" applyBorder="0" applyAlignment="0" applyProtection="0">
      <alignment vertical="center"/>
    </xf>
    <xf numFmtId="0" fontId="112" fillId="17" borderId="0" applyNumberFormat="0" applyBorder="0" applyAlignment="0" applyProtection="0">
      <alignment vertical="center"/>
    </xf>
    <xf numFmtId="0" fontId="112" fillId="17" borderId="0" applyNumberFormat="0" applyBorder="0" applyAlignment="0" applyProtection="0">
      <alignment vertical="center"/>
    </xf>
    <xf numFmtId="0" fontId="112" fillId="8" borderId="0" applyNumberFormat="0" applyBorder="0" applyAlignment="0" applyProtection="0">
      <alignment vertical="center"/>
    </xf>
    <xf numFmtId="0" fontId="112" fillId="8" borderId="0" applyNumberFormat="0" applyBorder="0" applyAlignment="0" applyProtection="0">
      <alignment vertical="center"/>
    </xf>
    <xf numFmtId="0" fontId="112" fillId="8" borderId="0" applyNumberFormat="0" applyBorder="0" applyAlignment="0" applyProtection="0">
      <alignment vertical="center"/>
    </xf>
    <xf numFmtId="0" fontId="112" fillId="8" borderId="0" applyNumberFormat="0" applyBorder="0" applyAlignment="0" applyProtection="0">
      <alignment vertical="center"/>
    </xf>
    <xf numFmtId="0" fontId="112" fillId="8" borderId="0" applyNumberFormat="0" applyBorder="0" applyAlignment="0" applyProtection="0">
      <alignment vertical="center"/>
    </xf>
    <xf numFmtId="0" fontId="112" fillId="10" borderId="0" applyNumberFormat="0" applyBorder="0" applyAlignment="0" applyProtection="0">
      <alignment vertical="center"/>
    </xf>
    <xf numFmtId="0" fontId="112" fillId="10" borderId="0" applyNumberFormat="0" applyBorder="0" applyAlignment="0" applyProtection="0">
      <alignment vertical="center"/>
    </xf>
    <xf numFmtId="0" fontId="112" fillId="10" borderId="0" applyNumberFormat="0" applyBorder="0" applyAlignment="0" applyProtection="0">
      <alignment vertical="center"/>
    </xf>
    <xf numFmtId="0" fontId="112" fillId="10" borderId="0" applyNumberFormat="0" applyBorder="0" applyAlignment="0" applyProtection="0">
      <alignment vertical="center"/>
    </xf>
    <xf numFmtId="0" fontId="112" fillId="10" borderId="0" applyNumberFormat="0" applyBorder="0" applyAlignment="0" applyProtection="0">
      <alignment vertical="center"/>
    </xf>
    <xf numFmtId="0" fontId="114" fillId="8" borderId="0" applyNumberFormat="0" applyBorder="0" applyAlignment="0" applyProtection="0">
      <alignment vertical="center"/>
    </xf>
    <xf numFmtId="0" fontId="114" fillId="8" borderId="0" applyNumberFormat="0" applyBorder="0" applyAlignment="0" applyProtection="0">
      <alignment vertical="center"/>
    </xf>
    <xf numFmtId="0" fontId="114" fillId="8" borderId="0" applyNumberFormat="0" applyBorder="0" applyAlignment="0" applyProtection="0">
      <alignment vertical="center"/>
    </xf>
    <xf numFmtId="0" fontId="114" fillId="21" borderId="0" applyNumberFormat="0" applyBorder="0" applyAlignment="0" applyProtection="0">
      <alignment vertical="center"/>
    </xf>
    <xf numFmtId="0" fontId="114" fillId="21" borderId="0" applyNumberFormat="0" applyBorder="0" applyAlignment="0" applyProtection="0">
      <alignment vertical="center"/>
    </xf>
    <xf numFmtId="0" fontId="114" fillId="21" borderId="0" applyNumberFormat="0" applyBorder="0" applyAlignment="0" applyProtection="0">
      <alignment vertical="center"/>
    </xf>
    <xf numFmtId="0" fontId="114" fillId="11" borderId="0" applyNumberFormat="0" applyBorder="0" applyAlignment="0" applyProtection="0">
      <alignment vertical="center"/>
    </xf>
    <xf numFmtId="0" fontId="114" fillId="11" borderId="0" applyNumberFormat="0" applyBorder="0" applyAlignment="0" applyProtection="0">
      <alignment vertical="center"/>
    </xf>
    <xf numFmtId="0" fontId="114" fillId="11" borderId="0" applyNumberFormat="0" applyBorder="0" applyAlignment="0" applyProtection="0">
      <alignment vertical="center"/>
    </xf>
    <xf numFmtId="0" fontId="114" fillId="17" borderId="0" applyNumberFormat="0" applyBorder="0" applyAlignment="0" applyProtection="0">
      <alignment vertical="center"/>
    </xf>
    <xf numFmtId="0" fontId="114" fillId="17" borderId="0" applyNumberFormat="0" applyBorder="0" applyAlignment="0" applyProtection="0">
      <alignment vertical="center"/>
    </xf>
    <xf numFmtId="0" fontId="114" fillId="17" borderId="0" applyNumberFormat="0" applyBorder="0" applyAlignment="0" applyProtection="0">
      <alignment vertical="center"/>
    </xf>
    <xf numFmtId="0" fontId="114" fillId="8" borderId="0" applyNumberFormat="0" applyBorder="0" applyAlignment="0" applyProtection="0">
      <alignment vertical="center"/>
    </xf>
    <xf numFmtId="0" fontId="114" fillId="8" borderId="0" applyNumberFormat="0" applyBorder="0" applyAlignment="0" applyProtection="0">
      <alignment vertical="center"/>
    </xf>
    <xf numFmtId="0" fontId="114" fillId="8" borderId="0" applyNumberFormat="0" applyBorder="0" applyAlignment="0" applyProtection="0">
      <alignment vertical="center"/>
    </xf>
    <xf numFmtId="0" fontId="114" fillId="10" borderId="0" applyNumberFormat="0" applyBorder="0" applyAlignment="0" applyProtection="0">
      <alignment vertical="center"/>
    </xf>
    <xf numFmtId="0" fontId="114" fillId="10" borderId="0" applyNumberFormat="0" applyBorder="0" applyAlignment="0" applyProtection="0">
      <alignment vertical="center"/>
    </xf>
    <xf numFmtId="0" fontId="114" fillId="10" borderId="0" applyNumberFormat="0" applyBorder="0" applyAlignment="0" applyProtection="0">
      <alignment vertical="center"/>
    </xf>
    <xf numFmtId="0" fontId="75" fillId="22" borderId="0" applyNumberFormat="0" applyBorder="0" applyAlignment="0" applyProtection="0">
      <alignment vertical="center"/>
    </xf>
    <xf numFmtId="0" fontId="115" fillId="22" borderId="0" applyNumberFormat="0" applyBorder="0" applyAlignment="0" applyProtection="0">
      <alignment vertical="center"/>
    </xf>
    <xf numFmtId="0" fontId="115" fillId="22" borderId="0" applyNumberFormat="0" applyBorder="0" applyAlignment="0" applyProtection="0">
      <alignment vertical="center"/>
    </xf>
    <xf numFmtId="0" fontId="115" fillId="22" borderId="0" applyNumberFormat="0" applyBorder="0" applyAlignment="0" applyProtection="0">
      <alignment vertical="center"/>
    </xf>
    <xf numFmtId="0" fontId="115" fillId="22" borderId="0" applyNumberFormat="0" applyBorder="0" applyAlignment="0" applyProtection="0">
      <alignment vertical="center"/>
    </xf>
    <xf numFmtId="0" fontId="115" fillId="22" borderId="0" applyNumberFormat="0" applyBorder="0" applyAlignment="0" applyProtection="0">
      <alignment vertical="center"/>
    </xf>
    <xf numFmtId="0" fontId="115" fillId="22" borderId="0" applyNumberFormat="0" applyBorder="0" applyAlignment="0" applyProtection="0">
      <alignment vertical="center"/>
    </xf>
    <xf numFmtId="0" fontId="115" fillId="22" borderId="0" applyNumberFormat="0" applyBorder="0" applyAlignment="0" applyProtection="0">
      <alignment vertical="center"/>
    </xf>
    <xf numFmtId="0" fontId="115" fillId="22" borderId="0" applyNumberFormat="0" applyBorder="0" applyAlignment="0" applyProtection="0">
      <alignment vertical="center"/>
    </xf>
    <xf numFmtId="0" fontId="115" fillId="22" borderId="0" applyNumberFormat="0" applyBorder="0" applyAlignment="0" applyProtection="0">
      <alignment vertical="center"/>
    </xf>
    <xf numFmtId="0" fontId="115" fillId="22" borderId="0" applyNumberFormat="0" applyBorder="0" applyAlignment="0" applyProtection="0">
      <alignment vertical="center"/>
    </xf>
    <xf numFmtId="0" fontId="115" fillId="22" borderId="0" applyNumberFormat="0" applyBorder="0" applyAlignment="0" applyProtection="0">
      <alignment vertical="center"/>
    </xf>
    <xf numFmtId="0" fontId="115" fillId="22" borderId="0" applyNumberFormat="0" applyBorder="0" applyAlignment="0" applyProtection="0">
      <alignment vertical="center"/>
    </xf>
    <xf numFmtId="0" fontId="115" fillId="22" borderId="0" applyNumberFormat="0" applyBorder="0" applyAlignment="0" applyProtection="0">
      <alignment vertical="center"/>
    </xf>
    <xf numFmtId="0" fontId="115" fillId="22" borderId="0" applyNumberFormat="0" applyBorder="0" applyAlignment="0" applyProtection="0">
      <alignment vertical="center"/>
    </xf>
    <xf numFmtId="0" fontId="115" fillId="22" borderId="0" applyNumberFormat="0" applyBorder="0" applyAlignment="0" applyProtection="0">
      <alignment vertical="center"/>
    </xf>
    <xf numFmtId="0" fontId="115" fillId="22" borderId="0" applyNumberFormat="0" applyBorder="0" applyAlignment="0" applyProtection="0">
      <alignment vertical="center"/>
    </xf>
    <xf numFmtId="0" fontId="115" fillId="22" borderId="0" applyNumberFormat="0" applyBorder="0" applyAlignment="0" applyProtection="0">
      <alignment vertical="center"/>
    </xf>
    <xf numFmtId="0" fontId="115" fillId="22" borderId="0" applyNumberFormat="0" applyBorder="0" applyAlignment="0" applyProtection="0">
      <alignment vertical="center"/>
    </xf>
    <xf numFmtId="0" fontId="7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75" fillId="15" borderId="0" applyNumberFormat="0" applyBorder="0" applyAlignment="0" applyProtection="0">
      <alignment vertical="center"/>
    </xf>
    <xf numFmtId="0" fontId="115" fillId="15" borderId="0" applyNumberFormat="0" applyBorder="0" applyAlignment="0" applyProtection="0">
      <alignment vertical="center"/>
    </xf>
    <xf numFmtId="0" fontId="115" fillId="15" borderId="0" applyNumberFormat="0" applyBorder="0" applyAlignment="0" applyProtection="0">
      <alignment vertical="center"/>
    </xf>
    <xf numFmtId="0" fontId="115" fillId="15" borderId="0" applyNumberFormat="0" applyBorder="0" applyAlignment="0" applyProtection="0">
      <alignment vertical="center"/>
    </xf>
    <xf numFmtId="0" fontId="115" fillId="15" borderId="0" applyNumberFormat="0" applyBorder="0" applyAlignment="0" applyProtection="0">
      <alignment vertical="center"/>
    </xf>
    <xf numFmtId="0" fontId="115" fillId="15" borderId="0" applyNumberFormat="0" applyBorder="0" applyAlignment="0" applyProtection="0">
      <alignment vertical="center"/>
    </xf>
    <xf numFmtId="0" fontId="115" fillId="15" borderId="0" applyNumberFormat="0" applyBorder="0" applyAlignment="0" applyProtection="0">
      <alignment vertical="center"/>
    </xf>
    <xf numFmtId="0" fontId="115" fillId="15" borderId="0" applyNumberFormat="0" applyBorder="0" applyAlignment="0" applyProtection="0">
      <alignment vertical="center"/>
    </xf>
    <xf numFmtId="0" fontId="115" fillId="15" borderId="0" applyNumberFormat="0" applyBorder="0" applyAlignment="0" applyProtection="0">
      <alignment vertical="center"/>
    </xf>
    <xf numFmtId="0" fontId="115" fillId="15" borderId="0" applyNumberFormat="0" applyBorder="0" applyAlignment="0" applyProtection="0">
      <alignment vertical="center"/>
    </xf>
    <xf numFmtId="0" fontId="115" fillId="15" borderId="0" applyNumberFormat="0" applyBorder="0" applyAlignment="0" applyProtection="0">
      <alignment vertical="center"/>
    </xf>
    <xf numFmtId="0" fontId="115" fillId="15" borderId="0" applyNumberFormat="0" applyBorder="0" applyAlignment="0" applyProtection="0">
      <alignment vertical="center"/>
    </xf>
    <xf numFmtId="0" fontId="115" fillId="15" borderId="0" applyNumberFormat="0" applyBorder="0" applyAlignment="0" applyProtection="0">
      <alignment vertical="center"/>
    </xf>
    <xf numFmtId="0" fontId="115" fillId="15" borderId="0" applyNumberFormat="0" applyBorder="0" applyAlignment="0" applyProtection="0">
      <alignment vertical="center"/>
    </xf>
    <xf numFmtId="0" fontId="115" fillId="15" borderId="0" applyNumberFormat="0" applyBorder="0" applyAlignment="0" applyProtection="0">
      <alignment vertical="center"/>
    </xf>
    <xf numFmtId="0" fontId="115" fillId="15" borderId="0" applyNumberFormat="0" applyBorder="0" applyAlignment="0" applyProtection="0">
      <alignment vertical="center"/>
    </xf>
    <xf numFmtId="0" fontId="115" fillId="15" borderId="0" applyNumberFormat="0" applyBorder="0" applyAlignment="0" applyProtection="0">
      <alignment vertical="center"/>
    </xf>
    <xf numFmtId="0" fontId="115" fillId="15" borderId="0" applyNumberFormat="0" applyBorder="0" applyAlignment="0" applyProtection="0">
      <alignment vertical="center"/>
    </xf>
    <xf numFmtId="0" fontId="115" fillId="15" borderId="0" applyNumberFormat="0" applyBorder="0" applyAlignment="0" applyProtection="0">
      <alignment vertical="center"/>
    </xf>
    <xf numFmtId="0" fontId="75" fillId="6" borderId="0" applyNumberFormat="0" applyBorder="0" applyAlignment="0" applyProtection="0">
      <alignment vertical="center"/>
    </xf>
    <xf numFmtId="0" fontId="115" fillId="6" borderId="0" applyNumberFormat="0" applyBorder="0" applyAlignment="0" applyProtection="0">
      <alignment vertical="center"/>
    </xf>
    <xf numFmtId="0" fontId="115" fillId="6" borderId="0" applyNumberFormat="0" applyBorder="0" applyAlignment="0" applyProtection="0">
      <alignment vertical="center"/>
    </xf>
    <xf numFmtId="0" fontId="115" fillId="6" borderId="0" applyNumberFormat="0" applyBorder="0" applyAlignment="0" applyProtection="0">
      <alignment vertical="center"/>
    </xf>
    <xf numFmtId="0" fontId="115" fillId="6" borderId="0" applyNumberFormat="0" applyBorder="0" applyAlignment="0" applyProtection="0">
      <alignment vertical="center"/>
    </xf>
    <xf numFmtId="0" fontId="115" fillId="6" borderId="0" applyNumberFormat="0" applyBorder="0" applyAlignment="0" applyProtection="0">
      <alignment vertical="center"/>
    </xf>
    <xf numFmtId="0" fontId="115" fillId="6" borderId="0" applyNumberFormat="0" applyBorder="0" applyAlignment="0" applyProtection="0">
      <alignment vertical="center"/>
    </xf>
    <xf numFmtId="0" fontId="115" fillId="6" borderId="0" applyNumberFormat="0" applyBorder="0" applyAlignment="0" applyProtection="0">
      <alignment vertical="center"/>
    </xf>
    <xf numFmtId="0" fontId="115" fillId="6" borderId="0" applyNumberFormat="0" applyBorder="0" applyAlignment="0" applyProtection="0">
      <alignment vertical="center"/>
    </xf>
    <xf numFmtId="0" fontId="115" fillId="6" borderId="0" applyNumberFormat="0" applyBorder="0" applyAlignment="0" applyProtection="0">
      <alignment vertical="center"/>
    </xf>
    <xf numFmtId="0" fontId="115" fillId="6" borderId="0" applyNumberFormat="0" applyBorder="0" applyAlignment="0" applyProtection="0">
      <alignment vertical="center"/>
    </xf>
    <xf numFmtId="0" fontId="115" fillId="6" borderId="0" applyNumberFormat="0" applyBorder="0" applyAlignment="0" applyProtection="0">
      <alignment vertical="center"/>
    </xf>
    <xf numFmtId="0" fontId="115" fillId="6" borderId="0" applyNumberFormat="0" applyBorder="0" applyAlignment="0" applyProtection="0">
      <alignment vertical="center"/>
    </xf>
    <xf numFmtId="0" fontId="115" fillId="6" borderId="0" applyNumberFormat="0" applyBorder="0" applyAlignment="0" applyProtection="0">
      <alignment vertical="center"/>
    </xf>
    <xf numFmtId="0" fontId="115" fillId="6" borderId="0" applyNumberFormat="0" applyBorder="0" applyAlignment="0" applyProtection="0">
      <alignment vertical="center"/>
    </xf>
    <xf numFmtId="0" fontId="115" fillId="6" borderId="0" applyNumberFormat="0" applyBorder="0" applyAlignment="0" applyProtection="0">
      <alignment vertical="center"/>
    </xf>
    <xf numFmtId="0" fontId="115" fillId="6" borderId="0" applyNumberFormat="0" applyBorder="0" applyAlignment="0" applyProtection="0">
      <alignment vertical="center"/>
    </xf>
    <xf numFmtId="0" fontId="115" fillId="6" borderId="0" applyNumberFormat="0" applyBorder="0" applyAlignment="0" applyProtection="0">
      <alignment vertical="center"/>
    </xf>
    <xf numFmtId="0" fontId="115" fillId="6" borderId="0" applyNumberFormat="0" applyBorder="0" applyAlignment="0" applyProtection="0">
      <alignment vertical="center"/>
    </xf>
    <xf numFmtId="0" fontId="75" fillId="5" borderId="0" applyNumberFormat="0" applyBorder="0" applyAlignment="0" applyProtection="0">
      <alignment vertical="center"/>
    </xf>
    <xf numFmtId="0" fontId="115" fillId="5" borderId="0" applyNumberFormat="0" applyBorder="0" applyAlignment="0" applyProtection="0">
      <alignment vertical="center"/>
    </xf>
    <xf numFmtId="0" fontId="115" fillId="5" borderId="0" applyNumberFormat="0" applyBorder="0" applyAlignment="0" applyProtection="0">
      <alignment vertical="center"/>
    </xf>
    <xf numFmtId="0" fontId="115" fillId="5" borderId="0" applyNumberFormat="0" applyBorder="0" applyAlignment="0" applyProtection="0">
      <alignment vertical="center"/>
    </xf>
    <xf numFmtId="0" fontId="115" fillId="5" borderId="0" applyNumberFormat="0" applyBorder="0" applyAlignment="0" applyProtection="0">
      <alignment vertical="center"/>
    </xf>
    <xf numFmtId="0" fontId="115" fillId="5" borderId="0" applyNumberFormat="0" applyBorder="0" applyAlignment="0" applyProtection="0">
      <alignment vertical="center"/>
    </xf>
    <xf numFmtId="0" fontId="115" fillId="5" borderId="0" applyNumberFormat="0" applyBorder="0" applyAlignment="0" applyProtection="0">
      <alignment vertical="center"/>
    </xf>
    <xf numFmtId="0" fontId="115" fillId="5" borderId="0" applyNumberFormat="0" applyBorder="0" applyAlignment="0" applyProtection="0">
      <alignment vertical="center"/>
    </xf>
    <xf numFmtId="0" fontId="115" fillId="5" borderId="0" applyNumberFormat="0" applyBorder="0" applyAlignment="0" applyProtection="0">
      <alignment vertical="center"/>
    </xf>
    <xf numFmtId="0" fontId="115" fillId="5" borderId="0" applyNumberFormat="0" applyBorder="0" applyAlignment="0" applyProtection="0">
      <alignment vertical="center"/>
    </xf>
    <xf numFmtId="0" fontId="115" fillId="5" borderId="0" applyNumberFormat="0" applyBorder="0" applyAlignment="0" applyProtection="0">
      <alignment vertical="center"/>
    </xf>
    <xf numFmtId="0" fontId="115" fillId="5" borderId="0" applyNumberFormat="0" applyBorder="0" applyAlignment="0" applyProtection="0">
      <alignment vertical="center"/>
    </xf>
    <xf numFmtId="0" fontId="115" fillId="5" borderId="0" applyNumberFormat="0" applyBorder="0" applyAlignment="0" applyProtection="0">
      <alignment vertical="center"/>
    </xf>
    <xf numFmtId="0" fontId="115" fillId="5" borderId="0" applyNumberFormat="0" applyBorder="0" applyAlignment="0" applyProtection="0">
      <alignment vertical="center"/>
    </xf>
    <xf numFmtId="0" fontId="115" fillId="5" borderId="0" applyNumberFormat="0" applyBorder="0" applyAlignment="0" applyProtection="0">
      <alignment vertical="center"/>
    </xf>
    <xf numFmtId="0" fontId="115" fillId="5" borderId="0" applyNumberFormat="0" applyBorder="0" applyAlignment="0" applyProtection="0">
      <alignment vertical="center"/>
    </xf>
    <xf numFmtId="0" fontId="115" fillId="5" borderId="0" applyNumberFormat="0" applyBorder="0" applyAlignment="0" applyProtection="0">
      <alignment vertical="center"/>
    </xf>
    <xf numFmtId="0" fontId="115" fillId="5" borderId="0" applyNumberFormat="0" applyBorder="0" applyAlignment="0" applyProtection="0">
      <alignment vertical="center"/>
    </xf>
    <xf numFmtId="0" fontId="115" fillId="5" borderId="0" applyNumberFormat="0" applyBorder="0" applyAlignment="0" applyProtection="0">
      <alignment vertical="center"/>
    </xf>
    <xf numFmtId="0" fontId="75" fillId="7" borderId="0" applyNumberFormat="0" applyBorder="0" applyAlignment="0" applyProtection="0">
      <alignment vertical="center"/>
    </xf>
    <xf numFmtId="0" fontId="115" fillId="7" borderId="0" applyNumberFormat="0" applyBorder="0" applyAlignment="0" applyProtection="0">
      <alignment vertical="center"/>
    </xf>
    <xf numFmtId="0" fontId="115" fillId="7" borderId="0" applyNumberFormat="0" applyBorder="0" applyAlignment="0" applyProtection="0">
      <alignment vertical="center"/>
    </xf>
    <xf numFmtId="0" fontId="115" fillId="7" borderId="0" applyNumberFormat="0" applyBorder="0" applyAlignment="0" applyProtection="0">
      <alignment vertical="center"/>
    </xf>
    <xf numFmtId="0" fontId="115" fillId="7" borderId="0" applyNumberFormat="0" applyBorder="0" applyAlignment="0" applyProtection="0">
      <alignment vertical="center"/>
    </xf>
    <xf numFmtId="0" fontId="115" fillId="7" borderId="0" applyNumberFormat="0" applyBorder="0" applyAlignment="0" applyProtection="0">
      <alignment vertical="center"/>
    </xf>
    <xf numFmtId="0" fontId="115" fillId="7" borderId="0" applyNumberFormat="0" applyBorder="0" applyAlignment="0" applyProtection="0">
      <alignment vertical="center"/>
    </xf>
    <xf numFmtId="0" fontId="115" fillId="7" borderId="0" applyNumberFormat="0" applyBorder="0" applyAlignment="0" applyProtection="0">
      <alignment vertical="center"/>
    </xf>
    <xf numFmtId="0" fontId="115" fillId="7" borderId="0" applyNumberFormat="0" applyBorder="0" applyAlignment="0" applyProtection="0">
      <alignment vertical="center"/>
    </xf>
    <xf numFmtId="0" fontId="115" fillId="7" borderId="0" applyNumberFormat="0" applyBorder="0" applyAlignment="0" applyProtection="0">
      <alignment vertical="center"/>
    </xf>
    <xf numFmtId="0" fontId="115" fillId="7" borderId="0" applyNumberFormat="0" applyBorder="0" applyAlignment="0" applyProtection="0">
      <alignment vertical="center"/>
    </xf>
    <xf numFmtId="0" fontId="115" fillId="7" borderId="0" applyNumberFormat="0" applyBorder="0" applyAlignment="0" applyProtection="0">
      <alignment vertical="center"/>
    </xf>
    <xf numFmtId="0" fontId="115" fillId="7" borderId="0" applyNumberFormat="0" applyBorder="0" applyAlignment="0" applyProtection="0">
      <alignment vertical="center"/>
    </xf>
    <xf numFmtId="0" fontId="115" fillId="7" borderId="0" applyNumberFormat="0" applyBorder="0" applyAlignment="0" applyProtection="0">
      <alignment vertical="center"/>
    </xf>
    <xf numFmtId="0" fontId="115" fillId="7" borderId="0" applyNumberFormat="0" applyBorder="0" applyAlignment="0" applyProtection="0">
      <alignment vertical="center"/>
    </xf>
    <xf numFmtId="0" fontId="115" fillId="7" borderId="0" applyNumberFormat="0" applyBorder="0" applyAlignment="0" applyProtection="0">
      <alignment vertical="center"/>
    </xf>
    <xf numFmtId="0" fontId="115" fillId="7" borderId="0" applyNumberFormat="0" applyBorder="0" applyAlignment="0" applyProtection="0">
      <alignment vertical="center"/>
    </xf>
    <xf numFmtId="0" fontId="115" fillId="7" borderId="0" applyNumberFormat="0" applyBorder="0" applyAlignment="0" applyProtection="0">
      <alignment vertical="center"/>
    </xf>
    <xf numFmtId="0" fontId="115" fillId="7"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4" borderId="0" applyNumberFormat="0" applyBorder="0" applyAlignment="0" applyProtection="0">
      <alignment vertical="center"/>
    </xf>
    <xf numFmtId="0" fontId="75" fillId="4" borderId="0" applyNumberFormat="0" applyBorder="0" applyAlignment="0" applyProtection="0">
      <alignment vertical="center"/>
    </xf>
    <xf numFmtId="0" fontId="75" fillId="4" borderId="0" applyNumberFormat="0" applyBorder="0" applyAlignment="0" applyProtection="0">
      <alignment vertical="center"/>
    </xf>
    <xf numFmtId="0" fontId="75" fillId="4"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6" borderId="0" applyNumberFormat="0" applyBorder="0" applyAlignment="0" applyProtection="0">
      <alignment vertical="center"/>
    </xf>
    <xf numFmtId="0" fontId="75" fillId="6" borderId="0" applyNumberFormat="0" applyBorder="0" applyAlignment="0" applyProtection="0">
      <alignment vertical="center"/>
    </xf>
    <xf numFmtId="0" fontId="75" fillId="6" borderId="0" applyNumberFormat="0" applyBorder="0" applyAlignment="0" applyProtection="0">
      <alignment vertical="center"/>
    </xf>
    <xf numFmtId="0" fontId="75" fillId="6" borderId="0" applyNumberFormat="0" applyBorder="0" applyAlignment="0" applyProtection="0">
      <alignment vertical="center"/>
    </xf>
    <xf numFmtId="0" fontId="75" fillId="5" borderId="0" applyNumberFormat="0" applyBorder="0" applyAlignment="0" applyProtection="0">
      <alignment vertical="center"/>
    </xf>
    <xf numFmtId="0" fontId="75" fillId="5" borderId="0" applyNumberFormat="0" applyBorder="0" applyAlignment="0" applyProtection="0">
      <alignment vertical="center"/>
    </xf>
    <xf numFmtId="0" fontId="75" fillId="5" borderId="0" applyNumberFormat="0" applyBorder="0" applyAlignment="0" applyProtection="0">
      <alignment vertical="center"/>
    </xf>
    <xf numFmtId="0" fontId="75" fillId="5" borderId="0" applyNumberFormat="0" applyBorder="0" applyAlignment="0" applyProtection="0">
      <alignment vertical="center"/>
    </xf>
    <xf numFmtId="0" fontId="75" fillId="7" borderId="0" applyNumberFormat="0" applyBorder="0" applyAlignment="0" applyProtection="0">
      <alignment vertical="center"/>
    </xf>
    <xf numFmtId="0" fontId="75" fillId="7" borderId="0" applyNumberFormat="0" applyBorder="0" applyAlignment="0" applyProtection="0">
      <alignment vertical="center"/>
    </xf>
    <xf numFmtId="0" fontId="75" fillId="7" borderId="0" applyNumberFormat="0" applyBorder="0" applyAlignment="0" applyProtection="0">
      <alignment vertical="center"/>
    </xf>
    <xf numFmtId="0" fontId="75" fillId="7" borderId="0" applyNumberFormat="0" applyBorder="0" applyAlignment="0" applyProtection="0">
      <alignment vertical="center"/>
    </xf>
    <xf numFmtId="0" fontId="116" fillId="22" borderId="0" applyNumberFormat="0" applyBorder="0" applyAlignment="0" applyProtection="0">
      <alignment vertical="center"/>
    </xf>
    <xf numFmtId="0" fontId="116" fillId="22" borderId="0" applyNumberFormat="0" applyBorder="0" applyAlignment="0" applyProtection="0">
      <alignment vertical="center"/>
    </xf>
    <xf numFmtId="0" fontId="116" fillId="22" borderId="0" applyNumberFormat="0" applyBorder="0" applyAlignment="0" applyProtection="0">
      <alignment vertical="center"/>
    </xf>
    <xf numFmtId="0" fontId="116" fillId="4" borderId="0" applyNumberFormat="0" applyBorder="0" applyAlignment="0" applyProtection="0">
      <alignment vertical="center"/>
    </xf>
    <xf numFmtId="0" fontId="116" fillId="4" borderId="0" applyNumberFormat="0" applyBorder="0" applyAlignment="0" applyProtection="0">
      <alignment vertical="center"/>
    </xf>
    <xf numFmtId="0" fontId="116" fillId="4" borderId="0" applyNumberFormat="0" applyBorder="0" applyAlignment="0" applyProtection="0">
      <alignment vertical="center"/>
    </xf>
    <xf numFmtId="0" fontId="116" fillId="11" borderId="0" applyNumberFormat="0" applyBorder="0" applyAlignment="0" applyProtection="0">
      <alignment vertical="center"/>
    </xf>
    <xf numFmtId="0" fontId="116" fillId="11" borderId="0" applyNumberFormat="0" applyBorder="0" applyAlignment="0" applyProtection="0">
      <alignment vertical="center"/>
    </xf>
    <xf numFmtId="0" fontId="116" fillId="11" borderId="0" applyNumberFormat="0" applyBorder="0" applyAlignment="0" applyProtection="0">
      <alignment vertical="center"/>
    </xf>
    <xf numFmtId="0" fontId="116" fillId="12" borderId="0" applyNumberFormat="0" applyBorder="0" applyAlignment="0" applyProtection="0">
      <alignment vertical="center"/>
    </xf>
    <xf numFmtId="0" fontId="116" fillId="12" borderId="0" applyNumberFormat="0" applyBorder="0" applyAlignment="0" applyProtection="0">
      <alignment vertical="center"/>
    </xf>
    <xf numFmtId="0" fontId="116" fillId="12" borderId="0" applyNumberFormat="0" applyBorder="0" applyAlignment="0" applyProtection="0">
      <alignment vertical="center"/>
    </xf>
    <xf numFmtId="0" fontId="116" fillId="5" borderId="0" applyNumberFormat="0" applyBorder="0" applyAlignment="0" applyProtection="0">
      <alignment vertical="center"/>
    </xf>
    <xf numFmtId="0" fontId="116" fillId="5" borderId="0" applyNumberFormat="0" applyBorder="0" applyAlignment="0" applyProtection="0">
      <alignment vertical="center"/>
    </xf>
    <xf numFmtId="0" fontId="116" fillId="5" borderId="0" applyNumberFormat="0" applyBorder="0" applyAlignment="0" applyProtection="0">
      <alignment vertical="center"/>
    </xf>
    <xf numFmtId="0" fontId="116" fillId="21" borderId="0" applyNumberFormat="0" applyBorder="0" applyAlignment="0" applyProtection="0">
      <alignment vertical="center"/>
    </xf>
    <xf numFmtId="0" fontId="116" fillId="21" borderId="0" applyNumberFormat="0" applyBorder="0" applyAlignment="0" applyProtection="0">
      <alignment vertical="center"/>
    </xf>
    <xf numFmtId="0" fontId="116" fillId="21" borderId="0" applyNumberFormat="0" applyBorder="0" applyAlignment="0" applyProtection="0">
      <alignment vertical="center"/>
    </xf>
    <xf numFmtId="9" fontId="109" fillId="0" borderId="0" applyFont="0" applyFill="0" applyBorder="0" applyAlignment="0" applyProtection="0">
      <alignment vertical="center"/>
    </xf>
    <xf numFmtId="0" fontId="97" fillId="0" borderId="17" applyNumberFormat="0" applyFill="0" applyAlignment="0" applyProtection="0">
      <alignment vertical="center"/>
    </xf>
    <xf numFmtId="0" fontId="97" fillId="0" borderId="17" applyNumberFormat="0" applyFill="0" applyAlignment="0" applyProtection="0">
      <alignment vertical="center"/>
    </xf>
    <xf numFmtId="0" fontId="97" fillId="0" borderId="17" applyNumberFormat="0" applyFill="0" applyAlignment="0" applyProtection="0">
      <alignment vertical="center"/>
    </xf>
    <xf numFmtId="0" fontId="92" fillId="0" borderId="20" applyNumberFormat="0" applyFill="0" applyAlignment="0" applyProtection="0">
      <alignment vertical="center"/>
    </xf>
    <xf numFmtId="0" fontId="92" fillId="0" borderId="20" applyNumberFormat="0" applyFill="0" applyAlignment="0" applyProtection="0">
      <alignment vertical="center"/>
    </xf>
    <xf numFmtId="0" fontId="92" fillId="0" borderId="20" applyNumberFormat="0" applyFill="0" applyAlignment="0" applyProtection="0">
      <alignment vertical="center"/>
    </xf>
    <xf numFmtId="0" fontId="72" fillId="0" borderId="18" applyNumberFormat="0" applyFill="0" applyAlignment="0" applyProtection="0">
      <alignment vertical="center"/>
    </xf>
    <xf numFmtId="0" fontId="72" fillId="0" borderId="18" applyNumberFormat="0" applyFill="0" applyAlignment="0" applyProtection="0">
      <alignment vertical="center"/>
    </xf>
    <xf numFmtId="0" fontId="72" fillId="0" borderId="18" applyNumberFormat="0" applyFill="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117" fillId="9" borderId="0" applyNumberFormat="0" applyBorder="0" applyAlignment="0" applyProtection="0">
      <alignment vertical="center"/>
    </xf>
    <xf numFmtId="0" fontId="117" fillId="9" borderId="0" applyNumberFormat="0" applyBorder="0" applyAlignment="0" applyProtection="0">
      <alignment vertical="center"/>
    </xf>
    <xf numFmtId="0" fontId="117" fillId="9" borderId="0" applyNumberFormat="0" applyBorder="0" applyAlignment="0" applyProtection="0">
      <alignment vertical="center"/>
    </xf>
    <xf numFmtId="0" fontId="117" fillId="9" borderId="0" applyNumberFormat="0" applyBorder="0" applyAlignment="0" applyProtection="0">
      <alignment vertical="center"/>
    </xf>
    <xf numFmtId="0" fontId="117" fillId="9" borderId="0" applyNumberFormat="0" applyBorder="0" applyAlignment="0" applyProtection="0">
      <alignment vertical="center"/>
    </xf>
    <xf numFmtId="0" fontId="117" fillId="9" borderId="0" applyNumberFormat="0" applyBorder="0" applyAlignment="0" applyProtection="0">
      <alignment vertical="center"/>
    </xf>
    <xf numFmtId="0" fontId="117" fillId="9" borderId="0" applyNumberFormat="0" applyBorder="0" applyAlignment="0" applyProtection="0">
      <alignment vertical="center"/>
    </xf>
    <xf numFmtId="0" fontId="117" fillId="9" borderId="0" applyNumberFormat="0" applyBorder="0" applyAlignment="0" applyProtection="0">
      <alignment vertical="center"/>
    </xf>
    <xf numFmtId="0" fontId="117" fillId="9" borderId="0" applyNumberFormat="0" applyBorder="0" applyAlignment="0" applyProtection="0">
      <alignment vertical="center"/>
    </xf>
    <xf numFmtId="0" fontId="117" fillId="9" borderId="0" applyNumberFormat="0" applyBorder="0" applyAlignment="0" applyProtection="0">
      <alignment vertical="center"/>
    </xf>
    <xf numFmtId="0" fontId="117" fillId="9" borderId="0" applyNumberFormat="0" applyBorder="0" applyAlignment="0" applyProtection="0">
      <alignment vertical="center"/>
    </xf>
    <xf numFmtId="0" fontId="117" fillId="9" borderId="0" applyNumberFormat="0" applyBorder="0" applyAlignment="0" applyProtection="0">
      <alignment vertical="center"/>
    </xf>
    <xf numFmtId="0" fontId="117" fillId="9" borderId="0" applyNumberFormat="0" applyBorder="0" applyAlignment="0" applyProtection="0">
      <alignment vertical="center"/>
    </xf>
    <xf numFmtId="0" fontId="117" fillId="9" borderId="0" applyNumberFormat="0" applyBorder="0" applyAlignment="0" applyProtection="0">
      <alignment vertical="center"/>
    </xf>
    <xf numFmtId="0" fontId="117" fillId="9" borderId="0" applyNumberFormat="0" applyBorder="0" applyAlignment="0" applyProtection="0">
      <alignment vertical="center"/>
    </xf>
    <xf numFmtId="0" fontId="117" fillId="9" borderId="0" applyNumberFormat="0" applyBorder="0" applyAlignment="0" applyProtection="0">
      <alignment vertical="center"/>
    </xf>
    <xf numFmtId="0" fontId="117" fillId="9" borderId="0" applyNumberFormat="0" applyBorder="0" applyAlignment="0" applyProtection="0">
      <alignment vertical="center"/>
    </xf>
    <xf numFmtId="0" fontId="117"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117" fillId="9" borderId="0" applyNumberFormat="0" applyBorder="0" applyAlignment="0" applyProtection="0">
      <alignment vertical="center"/>
    </xf>
    <xf numFmtId="0" fontId="117" fillId="9" borderId="0" applyNumberFormat="0" applyBorder="0" applyAlignment="0" applyProtection="0">
      <alignment vertical="center"/>
    </xf>
    <xf numFmtId="0" fontId="117" fillId="9" borderId="0" applyNumberFormat="0" applyBorder="0" applyAlignment="0" applyProtection="0">
      <alignment vertical="center"/>
    </xf>
    <xf numFmtId="0" fontId="117" fillId="9" borderId="0" applyNumberFormat="0" applyBorder="0" applyAlignment="0" applyProtection="0">
      <alignment vertical="center"/>
    </xf>
    <xf numFmtId="0" fontId="117" fillId="9" borderId="0" applyNumberFormat="0" applyBorder="0" applyAlignment="0" applyProtection="0">
      <alignment vertical="center"/>
    </xf>
    <xf numFmtId="0" fontId="117" fillId="9" borderId="0" applyNumberFormat="0" applyBorder="0" applyAlignment="0" applyProtection="0">
      <alignment vertical="center"/>
    </xf>
    <xf numFmtId="0" fontId="117" fillId="9" borderId="0" applyNumberFormat="0" applyBorder="0" applyAlignment="0" applyProtection="0">
      <alignment vertical="center"/>
    </xf>
    <xf numFmtId="0" fontId="117" fillId="9" borderId="0" applyNumberFormat="0" applyBorder="0" applyAlignment="0" applyProtection="0">
      <alignment vertical="center"/>
    </xf>
    <xf numFmtId="0" fontId="117" fillId="9" borderId="0" applyNumberFormat="0" applyBorder="0" applyAlignment="0" applyProtection="0">
      <alignment vertical="center"/>
    </xf>
    <xf numFmtId="0" fontId="117" fillId="9" borderId="0" applyNumberFormat="0" applyBorder="0" applyAlignment="0" applyProtection="0">
      <alignment vertical="center"/>
    </xf>
    <xf numFmtId="0" fontId="117" fillId="9" borderId="0" applyNumberFormat="0" applyBorder="0" applyAlignment="0" applyProtection="0">
      <alignment vertical="center"/>
    </xf>
    <xf numFmtId="0" fontId="117" fillId="9" borderId="0" applyNumberFormat="0" applyBorder="0" applyAlignment="0" applyProtection="0">
      <alignment vertical="center"/>
    </xf>
    <xf numFmtId="0" fontId="117" fillId="9" borderId="0" applyNumberFormat="0" applyBorder="0" applyAlignment="0" applyProtection="0">
      <alignment vertical="center"/>
    </xf>
    <xf numFmtId="0" fontId="117" fillId="9" borderId="0" applyNumberFormat="0" applyBorder="0" applyAlignment="0" applyProtection="0">
      <alignment vertical="center"/>
    </xf>
    <xf numFmtId="0" fontId="117" fillId="9" borderId="0" applyNumberFormat="0" applyBorder="0" applyAlignment="0" applyProtection="0">
      <alignment vertical="center"/>
    </xf>
    <xf numFmtId="0" fontId="117" fillId="9" borderId="0" applyNumberFormat="0" applyBorder="0" applyAlignment="0" applyProtection="0">
      <alignment vertical="center"/>
    </xf>
    <xf numFmtId="0" fontId="117" fillId="9" borderId="0" applyNumberFormat="0" applyBorder="0" applyAlignment="0" applyProtection="0">
      <alignment vertical="center"/>
    </xf>
    <xf numFmtId="0" fontId="117" fillId="9" borderId="0" applyNumberFormat="0" applyBorder="0" applyAlignment="0" applyProtection="0">
      <alignment vertical="center"/>
    </xf>
    <xf numFmtId="0" fontId="117" fillId="9" borderId="0" applyNumberFormat="0" applyBorder="0" applyAlignment="0" applyProtection="0">
      <alignment vertical="center"/>
    </xf>
    <xf numFmtId="0" fontId="117" fillId="9" borderId="0" applyNumberFormat="0" applyBorder="0" applyAlignment="0" applyProtection="0">
      <alignment vertical="center"/>
    </xf>
    <xf numFmtId="0" fontId="117" fillId="9" borderId="0" applyNumberFormat="0" applyBorder="0" applyAlignment="0" applyProtection="0">
      <alignment vertical="center"/>
    </xf>
    <xf numFmtId="0" fontId="117"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118" fillId="9" borderId="0" applyNumberFormat="0" applyBorder="0" applyAlignment="0" applyProtection="0">
      <alignment vertical="center"/>
    </xf>
    <xf numFmtId="0" fontId="118" fillId="9" borderId="0" applyNumberFormat="0" applyBorder="0" applyAlignment="0" applyProtection="0">
      <alignment vertical="center"/>
    </xf>
    <xf numFmtId="0" fontId="118" fillId="9" borderId="0" applyNumberFormat="0" applyBorder="0" applyAlignment="0" applyProtection="0">
      <alignment vertical="center"/>
    </xf>
    <xf numFmtId="0" fontId="118" fillId="9" borderId="0" applyNumberFormat="0" applyBorder="0" applyAlignment="0" applyProtection="0">
      <alignment vertical="center"/>
    </xf>
    <xf numFmtId="0" fontId="118" fillId="9" borderId="0" applyNumberFormat="0" applyBorder="0" applyAlignment="0" applyProtection="0">
      <alignment vertical="center"/>
    </xf>
    <xf numFmtId="0" fontId="118"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89" fillId="9" borderId="0" applyNumberFormat="0" applyBorder="0" applyAlignment="0" applyProtection="0">
      <alignment vertical="center"/>
    </xf>
    <xf numFmtId="0" fontId="89" fillId="9" borderId="0" applyNumberFormat="0" applyBorder="0" applyAlignment="0" applyProtection="0">
      <alignment vertical="center"/>
    </xf>
    <xf numFmtId="0" fontId="89"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85" fillId="9" borderId="0" applyNumberFormat="0" applyBorder="0" applyAlignment="0" applyProtection="0">
      <alignment vertical="center"/>
    </xf>
    <xf numFmtId="0" fontId="84" fillId="0" borderId="0"/>
    <xf numFmtId="0" fontId="84" fillId="0" borderId="0"/>
    <xf numFmtId="0" fontId="84" fillId="0" borderId="0"/>
    <xf numFmtId="0" fontId="84" fillId="0" borderId="0"/>
    <xf numFmtId="0" fontId="84" fillId="0" borderId="0"/>
    <xf numFmtId="0" fontId="103" fillId="0" borderId="0">
      <alignment vertical="center"/>
    </xf>
    <xf numFmtId="0" fontId="103" fillId="0" borderId="0">
      <alignment vertical="center"/>
    </xf>
    <xf numFmtId="0" fontId="109" fillId="0" borderId="0">
      <alignment vertical="center"/>
    </xf>
    <xf numFmtId="0" fontId="103" fillId="0" borderId="0">
      <alignment vertical="center"/>
    </xf>
    <xf numFmtId="0" fontId="103" fillId="0" borderId="0">
      <alignment vertical="center"/>
    </xf>
    <xf numFmtId="0" fontId="109" fillId="0" borderId="0">
      <alignment vertical="center"/>
    </xf>
    <xf numFmtId="0" fontId="109" fillId="0" borderId="0">
      <alignment vertical="center"/>
    </xf>
    <xf numFmtId="0" fontId="109" fillId="0" borderId="0"/>
    <xf numFmtId="0" fontId="103" fillId="0" borderId="0">
      <alignment vertical="center"/>
    </xf>
    <xf numFmtId="0" fontId="109" fillId="0" borderId="0">
      <alignment vertical="center"/>
    </xf>
    <xf numFmtId="0" fontId="109" fillId="0" borderId="0"/>
    <xf numFmtId="0" fontId="109" fillId="0" borderId="0">
      <alignment vertical="center"/>
    </xf>
    <xf numFmtId="0" fontId="109" fillId="0" borderId="0"/>
    <xf numFmtId="0" fontId="109" fillId="0" borderId="0"/>
    <xf numFmtId="0" fontId="109" fillId="0" borderId="0"/>
    <xf numFmtId="0" fontId="109" fillId="0" borderId="0"/>
    <xf numFmtId="0" fontId="103" fillId="0" borderId="0">
      <alignment vertical="center"/>
    </xf>
    <xf numFmtId="0" fontId="103" fillId="0" borderId="0">
      <alignment vertical="center"/>
    </xf>
    <xf numFmtId="0" fontId="116" fillId="20" borderId="0" applyNumberFormat="0" applyBorder="0" applyAlignment="0" applyProtection="0">
      <alignment vertical="center"/>
    </xf>
    <xf numFmtId="0" fontId="116" fillId="20" borderId="0" applyNumberFormat="0" applyBorder="0" applyAlignment="0" applyProtection="0">
      <alignment vertical="center"/>
    </xf>
    <xf numFmtId="0" fontId="116" fillId="20" borderId="0" applyNumberFormat="0" applyBorder="0" applyAlignment="0" applyProtection="0">
      <alignment vertical="center"/>
    </xf>
    <xf numFmtId="0" fontId="116" fillId="28" borderId="0" applyNumberFormat="0" applyBorder="0" applyAlignment="0" applyProtection="0">
      <alignment vertical="center"/>
    </xf>
    <xf numFmtId="0" fontId="116" fillId="28" borderId="0" applyNumberFormat="0" applyBorder="0" applyAlignment="0" applyProtection="0">
      <alignment vertical="center"/>
    </xf>
    <xf numFmtId="0" fontId="116" fillId="28" borderId="0" applyNumberFormat="0" applyBorder="0" applyAlignment="0" applyProtection="0">
      <alignment vertical="center"/>
    </xf>
    <xf numFmtId="0" fontId="116" fillId="11" borderId="0" applyNumberFormat="0" applyBorder="0" applyAlignment="0" applyProtection="0">
      <alignment vertical="center"/>
    </xf>
    <xf numFmtId="0" fontId="116" fillId="11" borderId="0" applyNumberFormat="0" applyBorder="0" applyAlignment="0" applyProtection="0">
      <alignment vertical="center"/>
    </xf>
    <xf numFmtId="0" fontId="116" fillId="11" borderId="0" applyNumberFormat="0" applyBorder="0" applyAlignment="0" applyProtection="0">
      <alignment vertical="center"/>
    </xf>
    <xf numFmtId="0" fontId="116" fillId="6" borderId="0" applyNumberFormat="0" applyBorder="0" applyAlignment="0" applyProtection="0">
      <alignment vertical="center"/>
    </xf>
    <xf numFmtId="0" fontId="116" fillId="6" borderId="0" applyNumberFormat="0" applyBorder="0" applyAlignment="0" applyProtection="0">
      <alignment vertical="center"/>
    </xf>
    <xf numFmtId="0" fontId="116" fillId="6" borderId="0" applyNumberFormat="0" applyBorder="0" applyAlignment="0" applyProtection="0">
      <alignment vertical="center"/>
    </xf>
    <xf numFmtId="0" fontId="116" fillId="5" borderId="0" applyNumberFormat="0" applyBorder="0" applyAlignment="0" applyProtection="0">
      <alignment vertical="center"/>
    </xf>
    <xf numFmtId="0" fontId="116" fillId="5" borderId="0" applyNumberFormat="0" applyBorder="0" applyAlignment="0" applyProtection="0">
      <alignment vertical="center"/>
    </xf>
    <xf numFmtId="0" fontId="116" fillId="5" borderId="0" applyNumberFormat="0" applyBorder="0" applyAlignment="0" applyProtection="0">
      <alignment vertical="center"/>
    </xf>
    <xf numFmtId="0" fontId="116" fillId="4" borderId="0" applyNumberFormat="0" applyBorder="0" applyAlignment="0" applyProtection="0">
      <alignment vertical="center"/>
    </xf>
    <xf numFmtId="0" fontId="116" fillId="4" borderId="0" applyNumberFormat="0" applyBorder="0" applyAlignment="0" applyProtection="0">
      <alignment vertical="center"/>
    </xf>
    <xf numFmtId="0" fontId="116" fillId="4" borderId="0" applyNumberFormat="0" applyBorder="0" applyAlignment="0" applyProtection="0">
      <alignment vertical="center"/>
    </xf>
    <xf numFmtId="0" fontId="81" fillId="19" borderId="0" applyNumberFormat="0" applyBorder="0" applyAlignment="0" applyProtection="0">
      <alignment vertical="center"/>
    </xf>
    <xf numFmtId="0" fontId="119" fillId="19" borderId="0" applyNumberFormat="0" applyBorder="0" applyAlignment="0" applyProtection="0">
      <alignment vertical="center"/>
    </xf>
    <xf numFmtId="0" fontId="119" fillId="19" borderId="0" applyNumberFormat="0" applyBorder="0" applyAlignment="0" applyProtection="0">
      <alignment vertical="center"/>
    </xf>
    <xf numFmtId="0" fontId="119" fillId="19" borderId="0" applyNumberFormat="0" applyBorder="0" applyAlignment="0" applyProtection="0">
      <alignment vertical="center"/>
    </xf>
    <xf numFmtId="0" fontId="119" fillId="19" borderId="0" applyNumberFormat="0" applyBorder="0" applyAlignment="0" applyProtection="0">
      <alignment vertical="center"/>
    </xf>
    <xf numFmtId="0" fontId="119" fillId="19" borderId="0" applyNumberFormat="0" applyBorder="0" applyAlignment="0" applyProtection="0">
      <alignment vertical="center"/>
    </xf>
    <xf numFmtId="0" fontId="119" fillId="19" borderId="0" applyNumberFormat="0" applyBorder="0" applyAlignment="0" applyProtection="0">
      <alignment vertical="center"/>
    </xf>
    <xf numFmtId="0" fontId="119" fillId="19" borderId="0" applyNumberFormat="0" applyBorder="0" applyAlignment="0" applyProtection="0">
      <alignment vertical="center"/>
    </xf>
    <xf numFmtId="0" fontId="119" fillId="19" borderId="0" applyNumberFormat="0" applyBorder="0" applyAlignment="0" applyProtection="0">
      <alignment vertical="center"/>
    </xf>
    <xf numFmtId="0" fontId="119" fillId="19" borderId="0" applyNumberFormat="0" applyBorder="0" applyAlignment="0" applyProtection="0">
      <alignment vertical="center"/>
    </xf>
    <xf numFmtId="0" fontId="119" fillId="19" borderId="0" applyNumberFormat="0" applyBorder="0" applyAlignment="0" applyProtection="0">
      <alignment vertical="center"/>
    </xf>
    <xf numFmtId="0" fontId="119" fillId="19" borderId="0" applyNumberFormat="0" applyBorder="0" applyAlignment="0" applyProtection="0">
      <alignment vertical="center"/>
    </xf>
    <xf numFmtId="0" fontId="119" fillId="19" borderId="0" applyNumberFormat="0" applyBorder="0" applyAlignment="0" applyProtection="0">
      <alignment vertical="center"/>
    </xf>
    <xf numFmtId="0" fontId="119" fillId="19" borderId="0" applyNumberFormat="0" applyBorder="0" applyAlignment="0" applyProtection="0">
      <alignment vertical="center"/>
    </xf>
    <xf numFmtId="0" fontId="119" fillId="19" borderId="0" applyNumberFormat="0" applyBorder="0" applyAlignment="0" applyProtection="0">
      <alignment vertical="center"/>
    </xf>
    <xf numFmtId="0" fontId="119" fillId="19" borderId="0" applyNumberFormat="0" applyBorder="0" applyAlignment="0" applyProtection="0">
      <alignment vertical="center"/>
    </xf>
    <xf numFmtId="0" fontId="119" fillId="19" borderId="0" applyNumberFormat="0" applyBorder="0" applyAlignment="0" applyProtection="0">
      <alignment vertical="center"/>
    </xf>
    <xf numFmtId="0" fontId="119" fillId="19" borderId="0" applyNumberFormat="0" applyBorder="0" applyAlignment="0" applyProtection="0">
      <alignment vertical="center"/>
    </xf>
    <xf numFmtId="0" fontId="119" fillId="19" borderId="0" applyNumberFormat="0" applyBorder="0" applyAlignment="0" applyProtection="0">
      <alignment vertical="center"/>
    </xf>
    <xf numFmtId="0" fontId="119" fillId="19" borderId="0" applyNumberFormat="0" applyBorder="0" applyAlignment="0" applyProtection="0">
      <alignment vertical="center"/>
    </xf>
    <xf numFmtId="0" fontId="81" fillId="19" borderId="0" applyNumberFormat="0" applyBorder="0" applyAlignment="0" applyProtection="0">
      <alignment vertical="center"/>
    </xf>
    <xf numFmtId="0" fontId="119" fillId="19" borderId="0" applyNumberFormat="0" applyBorder="0" applyAlignment="0" applyProtection="0">
      <alignment vertical="center"/>
    </xf>
    <xf numFmtId="0" fontId="119" fillId="19" borderId="0" applyNumberFormat="0" applyBorder="0" applyAlignment="0" applyProtection="0">
      <alignment vertical="center"/>
    </xf>
    <xf numFmtId="0" fontId="119" fillId="19" borderId="0" applyNumberFormat="0" applyBorder="0" applyAlignment="0" applyProtection="0">
      <alignment vertical="center"/>
    </xf>
    <xf numFmtId="0" fontId="119" fillId="19" borderId="0" applyNumberFormat="0" applyBorder="0" applyAlignment="0" applyProtection="0">
      <alignment vertical="center"/>
    </xf>
    <xf numFmtId="0" fontId="119" fillId="19" borderId="0" applyNumberFormat="0" applyBorder="0" applyAlignment="0" applyProtection="0">
      <alignment vertical="center"/>
    </xf>
    <xf numFmtId="0" fontId="119" fillId="19" borderId="0" applyNumberFormat="0" applyBorder="0" applyAlignment="0" applyProtection="0">
      <alignment vertical="center"/>
    </xf>
    <xf numFmtId="0" fontId="119" fillId="19" borderId="0" applyNumberFormat="0" applyBorder="0" applyAlignment="0" applyProtection="0">
      <alignment vertical="center"/>
    </xf>
    <xf numFmtId="0" fontId="119" fillId="19" borderId="0" applyNumberFormat="0" applyBorder="0" applyAlignment="0" applyProtection="0">
      <alignment vertical="center"/>
    </xf>
    <xf numFmtId="0" fontId="119" fillId="19" borderId="0" applyNumberFormat="0" applyBorder="0" applyAlignment="0" applyProtection="0">
      <alignment vertical="center"/>
    </xf>
    <xf numFmtId="0" fontId="119" fillId="19" borderId="0" applyNumberFormat="0" applyBorder="0" applyAlignment="0" applyProtection="0">
      <alignment vertical="center"/>
    </xf>
    <xf numFmtId="0" fontId="119" fillId="19" borderId="0" applyNumberFormat="0" applyBorder="0" applyAlignment="0" applyProtection="0">
      <alignment vertical="center"/>
    </xf>
    <xf numFmtId="0" fontId="119" fillId="19" borderId="0" applyNumberFormat="0" applyBorder="0" applyAlignment="0" applyProtection="0">
      <alignment vertical="center"/>
    </xf>
    <xf numFmtId="0" fontId="119" fillId="19" borderId="0" applyNumberFormat="0" applyBorder="0" applyAlignment="0" applyProtection="0">
      <alignment vertical="center"/>
    </xf>
    <xf numFmtId="0" fontId="119" fillId="19" borderId="0" applyNumberFormat="0" applyBorder="0" applyAlignment="0" applyProtection="0">
      <alignment vertical="center"/>
    </xf>
    <xf numFmtId="0" fontId="119" fillId="19" borderId="0" applyNumberFormat="0" applyBorder="0" applyAlignment="0" applyProtection="0">
      <alignment vertical="center"/>
    </xf>
    <xf numFmtId="0" fontId="119" fillId="19" borderId="0" applyNumberFormat="0" applyBorder="0" applyAlignment="0" applyProtection="0">
      <alignment vertical="center"/>
    </xf>
    <xf numFmtId="0" fontId="119" fillId="19" borderId="0" applyNumberFormat="0" applyBorder="0" applyAlignment="0" applyProtection="0">
      <alignment vertical="center"/>
    </xf>
    <xf numFmtId="0" fontId="119" fillId="19" borderId="0" applyNumberFormat="0" applyBorder="0" applyAlignment="0" applyProtection="0">
      <alignment vertical="center"/>
    </xf>
    <xf numFmtId="0" fontId="119" fillId="19" borderId="0" applyNumberFormat="0" applyBorder="0" applyAlignment="0" applyProtection="0">
      <alignment vertical="center"/>
    </xf>
    <xf numFmtId="0" fontId="119" fillId="19" borderId="0" applyNumberFormat="0" applyBorder="0" applyAlignment="0" applyProtection="0">
      <alignment vertical="center"/>
    </xf>
    <xf numFmtId="0" fontId="119" fillId="19" borderId="0" applyNumberFormat="0" applyBorder="0" applyAlignment="0" applyProtection="0">
      <alignment vertical="center"/>
    </xf>
    <xf numFmtId="0" fontId="119" fillId="19" borderId="0" applyNumberFormat="0" applyBorder="0" applyAlignment="0" applyProtection="0">
      <alignment vertical="center"/>
    </xf>
    <xf numFmtId="0" fontId="119" fillId="19" borderId="0" applyNumberFormat="0" applyBorder="0" applyAlignment="0" applyProtection="0">
      <alignment vertical="center"/>
    </xf>
    <xf numFmtId="0" fontId="81" fillId="19" borderId="0" applyNumberFormat="0" applyBorder="0" applyAlignment="0" applyProtection="0">
      <alignment vertical="center"/>
    </xf>
    <xf numFmtId="0" fontId="81" fillId="19" borderId="0" applyNumberFormat="0" applyBorder="0" applyAlignment="0" applyProtection="0">
      <alignment vertical="center"/>
    </xf>
    <xf numFmtId="0" fontId="81" fillId="19" borderId="0" applyNumberFormat="0" applyBorder="0" applyAlignment="0" applyProtection="0">
      <alignment vertical="center"/>
    </xf>
    <xf numFmtId="0" fontId="81" fillId="19" borderId="0" applyNumberFormat="0" applyBorder="0" applyAlignment="0" applyProtection="0">
      <alignment vertical="center"/>
    </xf>
    <xf numFmtId="0" fontId="81" fillId="19" borderId="0" applyNumberFormat="0" applyBorder="0" applyAlignment="0" applyProtection="0">
      <alignment vertical="center"/>
    </xf>
    <xf numFmtId="0" fontId="81" fillId="19" borderId="0" applyNumberFormat="0" applyBorder="0" applyAlignment="0" applyProtection="0">
      <alignment vertical="center"/>
    </xf>
    <xf numFmtId="0" fontId="81" fillId="19" borderId="0" applyNumberFormat="0" applyBorder="0" applyAlignment="0" applyProtection="0">
      <alignment vertical="center"/>
    </xf>
    <xf numFmtId="0" fontId="81" fillId="19" borderId="0" applyNumberFormat="0" applyBorder="0" applyAlignment="0" applyProtection="0">
      <alignment vertical="center"/>
    </xf>
    <xf numFmtId="0" fontId="81" fillId="19" borderId="0" applyNumberFormat="0" applyBorder="0" applyAlignment="0" applyProtection="0">
      <alignment vertical="center"/>
    </xf>
    <xf numFmtId="0" fontId="81" fillId="19" borderId="0" applyNumberFormat="0" applyBorder="0" applyAlignment="0" applyProtection="0">
      <alignment vertical="center"/>
    </xf>
    <xf numFmtId="0" fontId="120" fillId="19" borderId="0" applyNumberFormat="0" applyBorder="0" applyAlignment="0" applyProtection="0">
      <alignment vertical="center"/>
    </xf>
    <xf numFmtId="0" fontId="120" fillId="19" borderId="0" applyNumberFormat="0" applyBorder="0" applyAlignment="0" applyProtection="0">
      <alignment vertical="center"/>
    </xf>
    <xf numFmtId="0" fontId="120" fillId="19" borderId="0" applyNumberFormat="0" applyBorder="0" applyAlignment="0" applyProtection="0">
      <alignment vertical="center"/>
    </xf>
    <xf numFmtId="0" fontId="120" fillId="19" borderId="0" applyNumberFormat="0" applyBorder="0" applyAlignment="0" applyProtection="0">
      <alignment vertical="center"/>
    </xf>
    <xf numFmtId="0" fontId="120" fillId="19" borderId="0" applyNumberFormat="0" applyBorder="0" applyAlignment="0" applyProtection="0">
      <alignment vertical="center"/>
    </xf>
    <xf numFmtId="0" fontId="120" fillId="19" borderId="0" applyNumberFormat="0" applyBorder="0" applyAlignment="0" applyProtection="0">
      <alignment vertical="center"/>
    </xf>
    <xf numFmtId="0" fontId="81" fillId="19" borderId="0" applyNumberFormat="0" applyBorder="0" applyAlignment="0" applyProtection="0">
      <alignment vertical="center"/>
    </xf>
    <xf numFmtId="0" fontId="81" fillId="19" borderId="0" applyNumberFormat="0" applyBorder="0" applyAlignment="0" applyProtection="0">
      <alignment vertical="center"/>
    </xf>
    <xf numFmtId="0" fontId="81" fillId="19" borderId="0" applyNumberFormat="0" applyBorder="0" applyAlignment="0" applyProtection="0">
      <alignment vertical="center"/>
    </xf>
    <xf numFmtId="0" fontId="81" fillId="19" borderId="0" applyNumberFormat="0" applyBorder="0" applyAlignment="0" applyProtection="0">
      <alignment vertical="center"/>
    </xf>
    <xf numFmtId="0" fontId="81" fillId="19" borderId="0" applyNumberFormat="0" applyBorder="0" applyAlignment="0" applyProtection="0">
      <alignment vertical="center"/>
    </xf>
    <xf numFmtId="0" fontId="81" fillId="19" borderId="0" applyNumberFormat="0" applyBorder="0" applyAlignment="0" applyProtection="0">
      <alignment vertical="center"/>
    </xf>
    <xf numFmtId="0" fontId="81" fillId="19" borderId="0" applyNumberFormat="0" applyBorder="0" applyAlignment="0" applyProtection="0">
      <alignment vertical="center"/>
    </xf>
    <xf numFmtId="0" fontId="81" fillId="19" borderId="0" applyNumberFormat="0" applyBorder="0" applyAlignment="0" applyProtection="0">
      <alignment vertical="center"/>
    </xf>
    <xf numFmtId="0" fontId="81" fillId="19" borderId="0" applyNumberFormat="0" applyBorder="0" applyAlignment="0" applyProtection="0">
      <alignment vertical="center"/>
    </xf>
    <xf numFmtId="0" fontId="81" fillId="19" borderId="0" applyNumberFormat="0" applyBorder="0" applyAlignment="0" applyProtection="0">
      <alignment vertical="center"/>
    </xf>
    <xf numFmtId="0" fontId="81" fillId="19" borderId="0" applyNumberFormat="0" applyBorder="0" applyAlignment="0" applyProtection="0">
      <alignment vertical="center"/>
    </xf>
    <xf numFmtId="0" fontId="81" fillId="19" borderId="0" applyNumberFormat="0" applyBorder="0" applyAlignment="0" applyProtection="0">
      <alignment vertical="center"/>
    </xf>
    <xf numFmtId="0" fontId="121" fillId="0" borderId="13" applyNumberFormat="0" applyFill="0" applyAlignment="0" applyProtection="0">
      <alignment vertical="center"/>
    </xf>
    <xf numFmtId="0" fontId="121" fillId="0" borderId="13" applyNumberFormat="0" applyFill="0" applyAlignment="0" applyProtection="0">
      <alignment vertical="center"/>
    </xf>
    <xf numFmtId="0" fontId="121" fillId="0" borderId="13" applyNumberFormat="0" applyFill="0" applyAlignment="0" applyProtection="0">
      <alignment vertical="center"/>
    </xf>
    <xf numFmtId="0" fontId="99" fillId="12" borderId="15" applyNumberFormat="0" applyAlignment="0" applyProtection="0">
      <alignment vertical="center"/>
    </xf>
    <xf numFmtId="0" fontId="99" fillId="12" borderId="15" applyNumberFormat="0" applyAlignment="0" applyProtection="0">
      <alignment vertical="center"/>
    </xf>
    <xf numFmtId="0" fontId="99" fillId="12" borderId="15" applyNumberFormat="0" applyAlignment="0" applyProtection="0">
      <alignment vertical="center"/>
    </xf>
    <xf numFmtId="0" fontId="122" fillId="12" borderId="15" applyNumberFormat="0" applyAlignment="0" applyProtection="0">
      <alignment vertical="center"/>
    </xf>
    <xf numFmtId="0" fontId="122" fillId="12" borderId="15" applyNumberFormat="0" applyAlignment="0" applyProtection="0">
      <alignment vertical="center"/>
    </xf>
    <xf numFmtId="0" fontId="122" fillId="12" borderId="15" applyNumberFormat="0" applyAlignment="0" applyProtection="0">
      <alignment vertical="center"/>
    </xf>
    <xf numFmtId="0" fontId="122" fillId="12" borderId="15" applyNumberFormat="0" applyAlignment="0" applyProtection="0">
      <alignment vertical="center"/>
    </xf>
    <xf numFmtId="0" fontId="122" fillId="12" borderId="15" applyNumberFormat="0" applyAlignment="0" applyProtection="0">
      <alignment vertical="center"/>
    </xf>
    <xf numFmtId="0" fontId="122" fillId="12" borderId="15" applyNumberFormat="0" applyAlignment="0" applyProtection="0">
      <alignment vertical="center"/>
    </xf>
    <xf numFmtId="0" fontId="122" fillId="12" borderId="15" applyNumberFormat="0" applyAlignment="0" applyProtection="0">
      <alignment vertical="center"/>
    </xf>
    <xf numFmtId="0" fontId="122" fillId="12" borderId="15" applyNumberFormat="0" applyAlignment="0" applyProtection="0">
      <alignment vertical="center"/>
    </xf>
    <xf numFmtId="0" fontId="122" fillId="12" borderId="15" applyNumberFormat="0" applyAlignment="0" applyProtection="0">
      <alignment vertical="center"/>
    </xf>
    <xf numFmtId="0" fontId="122" fillId="12" borderId="15" applyNumberFormat="0" applyAlignment="0" applyProtection="0">
      <alignment vertical="center"/>
    </xf>
    <xf numFmtId="0" fontId="122" fillId="12" borderId="15" applyNumberFormat="0" applyAlignment="0" applyProtection="0">
      <alignment vertical="center"/>
    </xf>
    <xf numFmtId="0" fontId="122" fillId="12" borderId="15" applyNumberFormat="0" applyAlignment="0" applyProtection="0">
      <alignment vertical="center"/>
    </xf>
    <xf numFmtId="0" fontId="122" fillId="12" borderId="15" applyNumberFormat="0" applyAlignment="0" applyProtection="0">
      <alignment vertical="center"/>
    </xf>
    <xf numFmtId="0" fontId="122" fillId="12" borderId="15" applyNumberFormat="0" applyAlignment="0" applyProtection="0">
      <alignment vertical="center"/>
    </xf>
    <xf numFmtId="0" fontId="122" fillId="12" borderId="15" applyNumberFormat="0" applyAlignment="0" applyProtection="0">
      <alignment vertical="center"/>
    </xf>
    <xf numFmtId="0" fontId="122" fillId="12" borderId="15" applyNumberFormat="0" applyAlignment="0" applyProtection="0">
      <alignment vertical="center"/>
    </xf>
    <xf numFmtId="0" fontId="122" fillId="12" borderId="15" applyNumberFormat="0" applyAlignment="0" applyProtection="0">
      <alignment vertical="center"/>
    </xf>
    <xf numFmtId="0" fontId="122" fillId="12" borderId="15" applyNumberFormat="0" applyAlignment="0" applyProtection="0">
      <alignment vertical="center"/>
    </xf>
    <xf numFmtId="0" fontId="98" fillId="13" borderId="14" applyNumberFormat="0" applyAlignment="0" applyProtection="0">
      <alignment vertical="center"/>
    </xf>
    <xf numFmtId="0" fontId="98" fillId="13" borderId="14" applyNumberFormat="0" applyAlignment="0" applyProtection="0">
      <alignment vertical="center"/>
    </xf>
    <xf numFmtId="0" fontId="98" fillId="13" borderId="14" applyNumberFormat="0" applyAlignment="0" applyProtection="0">
      <alignment vertical="center"/>
    </xf>
    <xf numFmtId="0" fontId="123" fillId="13" borderId="14" applyNumberFormat="0" applyAlignment="0" applyProtection="0">
      <alignment vertical="center"/>
    </xf>
    <xf numFmtId="0" fontId="123" fillId="13" borderId="14" applyNumberFormat="0" applyAlignment="0" applyProtection="0">
      <alignment vertical="center"/>
    </xf>
    <xf numFmtId="0" fontId="123" fillId="13" borderId="14" applyNumberFormat="0" applyAlignment="0" applyProtection="0">
      <alignment vertical="center"/>
    </xf>
    <xf numFmtId="0" fontId="123" fillId="13" borderId="14" applyNumberFormat="0" applyAlignment="0" applyProtection="0">
      <alignment vertical="center"/>
    </xf>
    <xf numFmtId="0" fontId="123" fillId="13" borderId="14" applyNumberFormat="0" applyAlignment="0" applyProtection="0">
      <alignment vertical="center"/>
    </xf>
    <xf numFmtId="0" fontId="123" fillId="13" borderId="14" applyNumberFormat="0" applyAlignment="0" applyProtection="0">
      <alignment vertical="center"/>
    </xf>
    <xf numFmtId="0" fontId="123" fillId="13" borderId="14" applyNumberFormat="0" applyAlignment="0" applyProtection="0">
      <alignment vertical="center"/>
    </xf>
    <xf numFmtId="0" fontId="123" fillId="13" borderId="14" applyNumberFormat="0" applyAlignment="0" applyProtection="0">
      <alignment vertical="center"/>
    </xf>
    <xf numFmtId="0" fontId="123" fillId="13" borderId="14" applyNumberFormat="0" applyAlignment="0" applyProtection="0">
      <alignment vertical="center"/>
    </xf>
    <xf numFmtId="0" fontId="123" fillId="13" borderId="14" applyNumberFormat="0" applyAlignment="0" applyProtection="0">
      <alignment vertical="center"/>
    </xf>
    <xf numFmtId="0" fontId="123" fillId="13" borderId="14" applyNumberFormat="0" applyAlignment="0" applyProtection="0">
      <alignment vertical="center"/>
    </xf>
    <xf numFmtId="0" fontId="123" fillId="13" borderId="14" applyNumberFormat="0" applyAlignment="0" applyProtection="0">
      <alignment vertical="center"/>
    </xf>
    <xf numFmtId="0" fontId="123" fillId="13" borderId="14" applyNumberFormat="0" applyAlignment="0" applyProtection="0">
      <alignment vertical="center"/>
    </xf>
    <xf numFmtId="0" fontId="123" fillId="13" borderId="14" applyNumberFormat="0" applyAlignment="0" applyProtection="0">
      <alignment vertical="center"/>
    </xf>
    <xf numFmtId="0" fontId="123" fillId="13" borderId="14" applyNumberFormat="0" applyAlignment="0" applyProtection="0">
      <alignment vertical="center"/>
    </xf>
    <xf numFmtId="0" fontId="123" fillId="13" borderId="14" applyNumberFormat="0" applyAlignment="0" applyProtection="0">
      <alignment vertical="center"/>
    </xf>
    <xf numFmtId="0" fontId="123" fillId="13" borderId="14" applyNumberFormat="0" applyAlignment="0" applyProtection="0">
      <alignment vertical="center"/>
    </xf>
    <xf numFmtId="0" fontId="123" fillId="13" borderId="14" applyNumberFormat="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95" fillId="0" borderId="19" applyNumberFormat="0" applyFill="0" applyAlignment="0" applyProtection="0">
      <alignment vertical="center"/>
    </xf>
    <xf numFmtId="0" fontId="95" fillId="0" borderId="19" applyNumberFormat="0" applyFill="0" applyAlignment="0" applyProtection="0">
      <alignment vertical="center"/>
    </xf>
    <xf numFmtId="0" fontId="95" fillId="0" borderId="19" applyNumberFormat="0" applyFill="0" applyAlignment="0" applyProtection="0">
      <alignment vertical="center"/>
    </xf>
    <xf numFmtId="43" fontId="109" fillId="0" borderId="0" applyFont="0" applyFill="0" applyBorder="0" applyAlignment="0" applyProtection="0"/>
    <xf numFmtId="0" fontId="75" fillId="20" borderId="0" applyNumberFormat="0" applyBorder="0" applyAlignment="0" applyProtection="0">
      <alignment vertical="center"/>
    </xf>
    <xf numFmtId="0" fontId="115" fillId="20" borderId="0" applyNumberFormat="0" applyBorder="0" applyAlignment="0" applyProtection="0">
      <alignment vertical="center"/>
    </xf>
    <xf numFmtId="0" fontId="115" fillId="20" borderId="0" applyNumberFormat="0" applyBorder="0" applyAlignment="0" applyProtection="0">
      <alignment vertical="center"/>
    </xf>
    <xf numFmtId="0" fontId="115" fillId="20" borderId="0" applyNumberFormat="0" applyBorder="0" applyAlignment="0" applyProtection="0">
      <alignment vertical="center"/>
    </xf>
    <xf numFmtId="0" fontId="115" fillId="20" borderId="0" applyNumberFormat="0" applyBorder="0" applyAlignment="0" applyProtection="0">
      <alignment vertical="center"/>
    </xf>
    <xf numFmtId="0" fontId="115" fillId="20" borderId="0" applyNumberFormat="0" applyBorder="0" applyAlignment="0" applyProtection="0">
      <alignment vertical="center"/>
    </xf>
    <xf numFmtId="0" fontId="115" fillId="20" borderId="0" applyNumberFormat="0" applyBorder="0" applyAlignment="0" applyProtection="0">
      <alignment vertical="center"/>
    </xf>
    <xf numFmtId="0" fontId="115" fillId="20" borderId="0" applyNumberFormat="0" applyBorder="0" applyAlignment="0" applyProtection="0">
      <alignment vertical="center"/>
    </xf>
    <xf numFmtId="0" fontId="115" fillId="20" borderId="0" applyNumberFormat="0" applyBorder="0" applyAlignment="0" applyProtection="0">
      <alignment vertical="center"/>
    </xf>
    <xf numFmtId="0" fontId="115" fillId="20" borderId="0" applyNumberFormat="0" applyBorder="0" applyAlignment="0" applyProtection="0">
      <alignment vertical="center"/>
    </xf>
    <xf numFmtId="0" fontId="115" fillId="20" borderId="0" applyNumberFormat="0" applyBorder="0" applyAlignment="0" applyProtection="0">
      <alignment vertical="center"/>
    </xf>
    <xf numFmtId="0" fontId="115" fillId="20" borderId="0" applyNumberFormat="0" applyBorder="0" applyAlignment="0" applyProtection="0">
      <alignment vertical="center"/>
    </xf>
    <xf numFmtId="0" fontId="115" fillId="20" borderId="0" applyNumberFormat="0" applyBorder="0" applyAlignment="0" applyProtection="0">
      <alignment vertical="center"/>
    </xf>
    <xf numFmtId="0" fontId="115" fillId="20" borderId="0" applyNumberFormat="0" applyBorder="0" applyAlignment="0" applyProtection="0">
      <alignment vertical="center"/>
    </xf>
    <xf numFmtId="0" fontId="115" fillId="20" borderId="0" applyNumberFormat="0" applyBorder="0" applyAlignment="0" applyProtection="0">
      <alignment vertical="center"/>
    </xf>
    <xf numFmtId="0" fontId="115" fillId="20" borderId="0" applyNumberFormat="0" applyBorder="0" applyAlignment="0" applyProtection="0">
      <alignment vertical="center"/>
    </xf>
    <xf numFmtId="0" fontId="115" fillId="20" borderId="0" applyNumberFormat="0" applyBorder="0" applyAlignment="0" applyProtection="0">
      <alignment vertical="center"/>
    </xf>
    <xf numFmtId="0" fontId="115" fillId="20" borderId="0" applyNumberFormat="0" applyBorder="0" applyAlignment="0" applyProtection="0">
      <alignment vertical="center"/>
    </xf>
    <xf numFmtId="0" fontId="115" fillId="20" borderId="0" applyNumberFormat="0" applyBorder="0" applyAlignment="0" applyProtection="0">
      <alignment vertical="center"/>
    </xf>
    <xf numFmtId="0" fontId="75" fillId="23" borderId="0" applyNumberFormat="0" applyBorder="0" applyAlignment="0" applyProtection="0">
      <alignment vertical="center"/>
    </xf>
    <xf numFmtId="0" fontId="115" fillId="23" borderId="0" applyNumberFormat="0" applyBorder="0" applyAlignment="0" applyProtection="0">
      <alignment vertical="center"/>
    </xf>
    <xf numFmtId="0" fontId="115" fillId="23" borderId="0" applyNumberFormat="0" applyBorder="0" applyAlignment="0" applyProtection="0">
      <alignment vertical="center"/>
    </xf>
    <xf numFmtId="0" fontId="115" fillId="23" borderId="0" applyNumberFormat="0" applyBorder="0" applyAlignment="0" applyProtection="0">
      <alignment vertical="center"/>
    </xf>
    <xf numFmtId="0" fontId="115" fillId="23" borderId="0" applyNumberFormat="0" applyBorder="0" applyAlignment="0" applyProtection="0">
      <alignment vertical="center"/>
    </xf>
    <xf numFmtId="0" fontId="115" fillId="23" borderId="0" applyNumberFormat="0" applyBorder="0" applyAlignment="0" applyProtection="0">
      <alignment vertical="center"/>
    </xf>
    <xf numFmtId="0" fontId="115" fillId="23" borderId="0" applyNumberFormat="0" applyBorder="0" applyAlignment="0" applyProtection="0">
      <alignment vertical="center"/>
    </xf>
    <xf numFmtId="0" fontId="115" fillId="23" borderId="0" applyNumberFormat="0" applyBorder="0" applyAlignment="0" applyProtection="0">
      <alignment vertical="center"/>
    </xf>
    <xf numFmtId="0" fontId="115" fillId="23" borderId="0" applyNumberFormat="0" applyBorder="0" applyAlignment="0" applyProtection="0">
      <alignment vertical="center"/>
    </xf>
    <xf numFmtId="0" fontId="115" fillId="23" borderId="0" applyNumberFormat="0" applyBorder="0" applyAlignment="0" applyProtection="0">
      <alignment vertical="center"/>
    </xf>
    <xf numFmtId="0" fontId="115" fillId="23" borderId="0" applyNumberFormat="0" applyBorder="0" applyAlignment="0" applyProtection="0">
      <alignment vertical="center"/>
    </xf>
    <xf numFmtId="0" fontId="115" fillId="23" borderId="0" applyNumberFormat="0" applyBorder="0" applyAlignment="0" applyProtection="0">
      <alignment vertical="center"/>
    </xf>
    <xf numFmtId="0" fontId="115" fillId="23" borderId="0" applyNumberFormat="0" applyBorder="0" applyAlignment="0" applyProtection="0">
      <alignment vertical="center"/>
    </xf>
    <xf numFmtId="0" fontId="115" fillId="23" borderId="0" applyNumberFormat="0" applyBorder="0" applyAlignment="0" applyProtection="0">
      <alignment vertical="center"/>
    </xf>
    <xf numFmtId="0" fontId="115" fillId="23" borderId="0" applyNumberFormat="0" applyBorder="0" applyAlignment="0" applyProtection="0">
      <alignment vertical="center"/>
    </xf>
    <xf numFmtId="0" fontId="115" fillId="23" borderId="0" applyNumberFormat="0" applyBorder="0" applyAlignment="0" applyProtection="0">
      <alignment vertical="center"/>
    </xf>
    <xf numFmtId="0" fontId="115" fillId="23" borderId="0" applyNumberFormat="0" applyBorder="0" applyAlignment="0" applyProtection="0">
      <alignment vertical="center"/>
    </xf>
    <xf numFmtId="0" fontId="115" fillId="23" borderId="0" applyNumberFormat="0" applyBorder="0" applyAlignment="0" applyProtection="0">
      <alignment vertical="center"/>
    </xf>
    <xf numFmtId="0" fontId="115" fillId="23" borderId="0" applyNumberFormat="0" applyBorder="0" applyAlignment="0" applyProtection="0">
      <alignment vertical="center"/>
    </xf>
    <xf numFmtId="0" fontId="75" fillId="18" borderId="0" applyNumberFormat="0" applyBorder="0" applyAlignment="0" applyProtection="0">
      <alignment vertical="center"/>
    </xf>
    <xf numFmtId="0" fontId="115" fillId="18" borderId="0" applyNumberFormat="0" applyBorder="0" applyAlignment="0" applyProtection="0">
      <alignment vertical="center"/>
    </xf>
    <xf numFmtId="0" fontId="115" fillId="18" borderId="0" applyNumberFormat="0" applyBorder="0" applyAlignment="0" applyProtection="0">
      <alignment vertical="center"/>
    </xf>
    <xf numFmtId="0" fontId="115" fillId="18" borderId="0" applyNumberFormat="0" applyBorder="0" applyAlignment="0" applyProtection="0">
      <alignment vertical="center"/>
    </xf>
    <xf numFmtId="0" fontId="115" fillId="18" borderId="0" applyNumberFormat="0" applyBorder="0" applyAlignment="0" applyProtection="0">
      <alignment vertical="center"/>
    </xf>
    <xf numFmtId="0" fontId="115" fillId="18" borderId="0" applyNumberFormat="0" applyBorder="0" applyAlignment="0" applyProtection="0">
      <alignment vertical="center"/>
    </xf>
    <xf numFmtId="0" fontId="115" fillId="18" borderId="0" applyNumberFormat="0" applyBorder="0" applyAlignment="0" applyProtection="0">
      <alignment vertical="center"/>
    </xf>
    <xf numFmtId="0" fontId="115" fillId="18" borderId="0" applyNumberFormat="0" applyBorder="0" applyAlignment="0" applyProtection="0">
      <alignment vertical="center"/>
    </xf>
    <xf numFmtId="0" fontId="115" fillId="18" borderId="0" applyNumberFormat="0" applyBorder="0" applyAlignment="0" applyProtection="0">
      <alignment vertical="center"/>
    </xf>
    <xf numFmtId="0" fontId="115" fillId="18" borderId="0" applyNumberFormat="0" applyBorder="0" applyAlignment="0" applyProtection="0">
      <alignment vertical="center"/>
    </xf>
    <xf numFmtId="0" fontId="115" fillId="18" borderId="0" applyNumberFormat="0" applyBorder="0" applyAlignment="0" applyProtection="0">
      <alignment vertical="center"/>
    </xf>
    <xf numFmtId="0" fontId="115" fillId="18" borderId="0" applyNumberFormat="0" applyBorder="0" applyAlignment="0" applyProtection="0">
      <alignment vertical="center"/>
    </xf>
    <xf numFmtId="0" fontId="115" fillId="18" borderId="0" applyNumberFormat="0" applyBorder="0" applyAlignment="0" applyProtection="0">
      <alignment vertical="center"/>
    </xf>
    <xf numFmtId="0" fontId="115" fillId="18" borderId="0" applyNumberFormat="0" applyBorder="0" applyAlignment="0" applyProtection="0">
      <alignment vertical="center"/>
    </xf>
    <xf numFmtId="0" fontId="115" fillId="18" borderId="0" applyNumberFormat="0" applyBorder="0" applyAlignment="0" applyProtection="0">
      <alignment vertical="center"/>
    </xf>
    <xf numFmtId="0" fontId="115" fillId="18" borderId="0" applyNumberFormat="0" applyBorder="0" applyAlignment="0" applyProtection="0">
      <alignment vertical="center"/>
    </xf>
    <xf numFmtId="0" fontId="115" fillId="18" borderId="0" applyNumberFormat="0" applyBorder="0" applyAlignment="0" applyProtection="0">
      <alignment vertical="center"/>
    </xf>
    <xf numFmtId="0" fontId="115" fillId="18" borderId="0" applyNumberFormat="0" applyBorder="0" applyAlignment="0" applyProtection="0">
      <alignment vertical="center"/>
    </xf>
    <xf numFmtId="0" fontId="115" fillId="18" borderId="0" applyNumberFormat="0" applyBorder="0" applyAlignment="0" applyProtection="0">
      <alignment vertical="center"/>
    </xf>
    <xf numFmtId="0" fontId="75" fillId="6" borderId="0" applyNumberFormat="0" applyBorder="0" applyAlignment="0" applyProtection="0">
      <alignment vertical="center"/>
    </xf>
    <xf numFmtId="0" fontId="115" fillId="6" borderId="0" applyNumberFormat="0" applyBorder="0" applyAlignment="0" applyProtection="0">
      <alignment vertical="center"/>
    </xf>
    <xf numFmtId="0" fontId="115" fillId="6" borderId="0" applyNumberFormat="0" applyBorder="0" applyAlignment="0" applyProtection="0">
      <alignment vertical="center"/>
    </xf>
    <xf numFmtId="0" fontId="115" fillId="6" borderId="0" applyNumberFormat="0" applyBorder="0" applyAlignment="0" applyProtection="0">
      <alignment vertical="center"/>
    </xf>
    <xf numFmtId="0" fontId="115" fillId="6" borderId="0" applyNumberFormat="0" applyBorder="0" applyAlignment="0" applyProtection="0">
      <alignment vertical="center"/>
    </xf>
    <xf numFmtId="0" fontId="115" fillId="6" borderId="0" applyNumberFormat="0" applyBorder="0" applyAlignment="0" applyProtection="0">
      <alignment vertical="center"/>
    </xf>
    <xf numFmtId="0" fontId="115" fillId="6" borderId="0" applyNumberFormat="0" applyBorder="0" applyAlignment="0" applyProtection="0">
      <alignment vertical="center"/>
    </xf>
    <xf numFmtId="0" fontId="115" fillId="6" borderId="0" applyNumberFormat="0" applyBorder="0" applyAlignment="0" applyProtection="0">
      <alignment vertical="center"/>
    </xf>
    <xf numFmtId="0" fontId="115" fillId="6" borderId="0" applyNumberFormat="0" applyBorder="0" applyAlignment="0" applyProtection="0">
      <alignment vertical="center"/>
    </xf>
    <xf numFmtId="0" fontId="115" fillId="6" borderId="0" applyNumberFormat="0" applyBorder="0" applyAlignment="0" applyProtection="0">
      <alignment vertical="center"/>
    </xf>
    <xf numFmtId="0" fontId="115" fillId="6" borderId="0" applyNumberFormat="0" applyBorder="0" applyAlignment="0" applyProtection="0">
      <alignment vertical="center"/>
    </xf>
    <xf numFmtId="0" fontId="115" fillId="6" borderId="0" applyNumberFormat="0" applyBorder="0" applyAlignment="0" applyProtection="0">
      <alignment vertical="center"/>
    </xf>
    <xf numFmtId="0" fontId="115" fillId="6" borderId="0" applyNumberFormat="0" applyBorder="0" applyAlignment="0" applyProtection="0">
      <alignment vertical="center"/>
    </xf>
    <xf numFmtId="0" fontId="115" fillId="6" borderId="0" applyNumberFormat="0" applyBorder="0" applyAlignment="0" applyProtection="0">
      <alignment vertical="center"/>
    </xf>
    <xf numFmtId="0" fontId="115" fillId="6" borderId="0" applyNumberFormat="0" applyBorder="0" applyAlignment="0" applyProtection="0">
      <alignment vertical="center"/>
    </xf>
    <xf numFmtId="0" fontId="115" fillId="6" borderId="0" applyNumberFormat="0" applyBorder="0" applyAlignment="0" applyProtection="0">
      <alignment vertical="center"/>
    </xf>
    <xf numFmtId="0" fontId="115" fillId="6" borderId="0" applyNumberFormat="0" applyBorder="0" applyAlignment="0" applyProtection="0">
      <alignment vertical="center"/>
    </xf>
    <xf numFmtId="0" fontId="115" fillId="6" borderId="0" applyNumberFormat="0" applyBorder="0" applyAlignment="0" applyProtection="0">
      <alignment vertical="center"/>
    </xf>
    <xf numFmtId="0" fontId="115" fillId="6" borderId="0" applyNumberFormat="0" applyBorder="0" applyAlignment="0" applyProtection="0">
      <alignment vertical="center"/>
    </xf>
    <xf numFmtId="0" fontId="75" fillId="5" borderId="0" applyNumberFormat="0" applyBorder="0" applyAlignment="0" applyProtection="0">
      <alignment vertical="center"/>
    </xf>
    <xf numFmtId="0" fontId="115" fillId="5" borderId="0" applyNumberFormat="0" applyBorder="0" applyAlignment="0" applyProtection="0">
      <alignment vertical="center"/>
    </xf>
    <xf numFmtId="0" fontId="115" fillId="5" borderId="0" applyNumberFormat="0" applyBorder="0" applyAlignment="0" applyProtection="0">
      <alignment vertical="center"/>
    </xf>
    <xf numFmtId="0" fontId="115" fillId="5" borderId="0" applyNumberFormat="0" applyBorder="0" applyAlignment="0" applyProtection="0">
      <alignment vertical="center"/>
    </xf>
    <xf numFmtId="0" fontId="115" fillId="5" borderId="0" applyNumberFormat="0" applyBorder="0" applyAlignment="0" applyProtection="0">
      <alignment vertical="center"/>
    </xf>
    <xf numFmtId="0" fontId="115" fillId="5" borderId="0" applyNumberFormat="0" applyBorder="0" applyAlignment="0" applyProtection="0">
      <alignment vertical="center"/>
    </xf>
    <xf numFmtId="0" fontId="115" fillId="5" borderId="0" applyNumberFormat="0" applyBorder="0" applyAlignment="0" applyProtection="0">
      <alignment vertical="center"/>
    </xf>
    <xf numFmtId="0" fontId="115" fillId="5" borderId="0" applyNumberFormat="0" applyBorder="0" applyAlignment="0" applyProtection="0">
      <alignment vertical="center"/>
    </xf>
    <xf numFmtId="0" fontId="115" fillId="5" borderId="0" applyNumberFormat="0" applyBorder="0" applyAlignment="0" applyProtection="0">
      <alignment vertical="center"/>
    </xf>
    <xf numFmtId="0" fontId="115" fillId="5" borderId="0" applyNumberFormat="0" applyBorder="0" applyAlignment="0" applyProtection="0">
      <alignment vertical="center"/>
    </xf>
    <xf numFmtId="0" fontId="115" fillId="5" borderId="0" applyNumberFormat="0" applyBorder="0" applyAlignment="0" applyProtection="0">
      <alignment vertical="center"/>
    </xf>
    <xf numFmtId="0" fontId="115" fillId="5" borderId="0" applyNumberFormat="0" applyBorder="0" applyAlignment="0" applyProtection="0">
      <alignment vertical="center"/>
    </xf>
    <xf numFmtId="0" fontId="115" fillId="5" borderId="0" applyNumberFormat="0" applyBorder="0" applyAlignment="0" applyProtection="0">
      <alignment vertical="center"/>
    </xf>
    <xf numFmtId="0" fontId="115" fillId="5" borderId="0" applyNumberFormat="0" applyBorder="0" applyAlignment="0" applyProtection="0">
      <alignment vertical="center"/>
    </xf>
    <xf numFmtId="0" fontId="115" fillId="5" borderId="0" applyNumberFormat="0" applyBorder="0" applyAlignment="0" applyProtection="0">
      <alignment vertical="center"/>
    </xf>
    <xf numFmtId="0" fontId="115" fillId="5" borderId="0" applyNumberFormat="0" applyBorder="0" applyAlignment="0" applyProtection="0">
      <alignment vertical="center"/>
    </xf>
    <xf numFmtId="0" fontId="115" fillId="5" borderId="0" applyNumberFormat="0" applyBorder="0" applyAlignment="0" applyProtection="0">
      <alignment vertical="center"/>
    </xf>
    <xf numFmtId="0" fontId="115" fillId="5" borderId="0" applyNumberFormat="0" applyBorder="0" applyAlignment="0" applyProtection="0">
      <alignment vertical="center"/>
    </xf>
    <xf numFmtId="0" fontId="115" fillId="5" borderId="0" applyNumberFormat="0" applyBorder="0" applyAlignment="0" applyProtection="0">
      <alignment vertical="center"/>
    </xf>
    <xf numFmtId="0" fontId="75" fillId="16" borderId="0" applyNumberFormat="0" applyBorder="0" applyAlignment="0" applyProtection="0">
      <alignment vertical="center"/>
    </xf>
    <xf numFmtId="0" fontId="115" fillId="16" borderId="0" applyNumberFormat="0" applyBorder="0" applyAlignment="0" applyProtection="0">
      <alignment vertical="center"/>
    </xf>
    <xf numFmtId="0" fontId="115" fillId="16" borderId="0" applyNumberFormat="0" applyBorder="0" applyAlignment="0" applyProtection="0">
      <alignment vertical="center"/>
    </xf>
    <xf numFmtId="0" fontId="115" fillId="16" borderId="0" applyNumberFormat="0" applyBorder="0" applyAlignment="0" applyProtection="0">
      <alignment vertical="center"/>
    </xf>
    <xf numFmtId="0" fontId="115" fillId="16" borderId="0" applyNumberFormat="0" applyBorder="0" applyAlignment="0" applyProtection="0">
      <alignment vertical="center"/>
    </xf>
    <xf numFmtId="0" fontId="115" fillId="16" borderId="0" applyNumberFormat="0" applyBorder="0" applyAlignment="0" applyProtection="0">
      <alignment vertical="center"/>
    </xf>
    <xf numFmtId="0" fontId="115" fillId="16" borderId="0" applyNumberFormat="0" applyBorder="0" applyAlignment="0" applyProtection="0">
      <alignment vertical="center"/>
    </xf>
    <xf numFmtId="0" fontId="115" fillId="16" borderId="0" applyNumberFormat="0" applyBorder="0" applyAlignment="0" applyProtection="0">
      <alignment vertical="center"/>
    </xf>
    <xf numFmtId="0" fontId="115" fillId="16" borderId="0" applyNumberFormat="0" applyBorder="0" applyAlignment="0" applyProtection="0">
      <alignment vertical="center"/>
    </xf>
    <xf numFmtId="0" fontId="115" fillId="16" borderId="0" applyNumberFormat="0" applyBorder="0" applyAlignment="0" applyProtection="0">
      <alignment vertical="center"/>
    </xf>
    <xf numFmtId="0" fontId="115" fillId="16" borderId="0" applyNumberFormat="0" applyBorder="0" applyAlignment="0" applyProtection="0">
      <alignment vertical="center"/>
    </xf>
    <xf numFmtId="0" fontId="115" fillId="16" borderId="0" applyNumberFormat="0" applyBorder="0" applyAlignment="0" applyProtection="0">
      <alignment vertical="center"/>
    </xf>
    <xf numFmtId="0" fontId="115" fillId="16" borderId="0" applyNumberFormat="0" applyBorder="0" applyAlignment="0" applyProtection="0">
      <alignment vertical="center"/>
    </xf>
    <xf numFmtId="0" fontId="115" fillId="16" borderId="0" applyNumberFormat="0" applyBorder="0" applyAlignment="0" applyProtection="0">
      <alignment vertical="center"/>
    </xf>
    <xf numFmtId="0" fontId="115" fillId="16" borderId="0" applyNumberFormat="0" applyBorder="0" applyAlignment="0" applyProtection="0">
      <alignment vertical="center"/>
    </xf>
    <xf numFmtId="0" fontId="115" fillId="16" borderId="0" applyNumberFormat="0" applyBorder="0" applyAlignment="0" applyProtection="0">
      <alignment vertical="center"/>
    </xf>
    <xf numFmtId="0" fontId="115" fillId="16" borderId="0" applyNumberFormat="0" applyBorder="0" applyAlignment="0" applyProtection="0">
      <alignment vertical="center"/>
    </xf>
    <xf numFmtId="0" fontId="115" fillId="16" borderId="0" applyNumberFormat="0" applyBorder="0" applyAlignment="0" applyProtection="0">
      <alignment vertical="center"/>
    </xf>
    <xf numFmtId="0" fontId="115" fillId="16" borderId="0" applyNumberFormat="0" applyBorder="0" applyAlignment="0" applyProtection="0">
      <alignment vertical="center"/>
    </xf>
    <xf numFmtId="0" fontId="91" fillId="27" borderId="0" applyNumberFormat="0" applyBorder="0" applyAlignment="0" applyProtection="0">
      <alignment vertical="center"/>
    </xf>
    <xf numFmtId="0" fontId="91" fillId="27" borderId="0" applyNumberFormat="0" applyBorder="0" applyAlignment="0" applyProtection="0">
      <alignment vertical="center"/>
    </xf>
    <xf numFmtId="0" fontId="91" fillId="27" borderId="0" applyNumberFormat="0" applyBorder="0" applyAlignment="0" applyProtection="0">
      <alignment vertical="center"/>
    </xf>
    <xf numFmtId="0" fontId="124" fillId="27" borderId="0" applyNumberFormat="0" applyBorder="0" applyAlignment="0" applyProtection="0">
      <alignment vertical="center"/>
    </xf>
    <xf numFmtId="0" fontId="124" fillId="27" borderId="0" applyNumberFormat="0" applyBorder="0" applyAlignment="0" applyProtection="0">
      <alignment vertical="center"/>
    </xf>
    <xf numFmtId="0" fontId="124" fillId="27" borderId="0" applyNumberFormat="0" applyBorder="0" applyAlignment="0" applyProtection="0">
      <alignment vertical="center"/>
    </xf>
    <xf numFmtId="0" fontId="124" fillId="27" borderId="0" applyNumberFormat="0" applyBorder="0" applyAlignment="0" applyProtection="0">
      <alignment vertical="center"/>
    </xf>
    <xf numFmtId="0" fontId="124" fillId="27" borderId="0" applyNumberFormat="0" applyBorder="0" applyAlignment="0" applyProtection="0">
      <alignment vertical="center"/>
    </xf>
    <xf numFmtId="0" fontId="124" fillId="27" borderId="0" applyNumberFormat="0" applyBorder="0" applyAlignment="0" applyProtection="0">
      <alignment vertical="center"/>
    </xf>
    <xf numFmtId="0" fontId="124" fillId="27" borderId="0" applyNumberFormat="0" applyBorder="0" applyAlignment="0" applyProtection="0">
      <alignment vertical="center"/>
    </xf>
    <xf numFmtId="0" fontId="124" fillId="27" borderId="0" applyNumberFormat="0" applyBorder="0" applyAlignment="0" applyProtection="0">
      <alignment vertical="center"/>
    </xf>
    <xf numFmtId="0" fontId="124" fillId="27" borderId="0" applyNumberFormat="0" applyBorder="0" applyAlignment="0" applyProtection="0">
      <alignment vertical="center"/>
    </xf>
    <xf numFmtId="0" fontId="124" fillId="27" borderId="0" applyNumberFormat="0" applyBorder="0" applyAlignment="0" applyProtection="0">
      <alignment vertical="center"/>
    </xf>
    <xf numFmtId="0" fontId="124" fillId="27" borderId="0" applyNumberFormat="0" applyBorder="0" applyAlignment="0" applyProtection="0">
      <alignment vertical="center"/>
    </xf>
    <xf numFmtId="0" fontId="124" fillId="27" borderId="0" applyNumberFormat="0" applyBorder="0" applyAlignment="0" applyProtection="0">
      <alignment vertical="center"/>
    </xf>
    <xf numFmtId="0" fontId="124" fillId="27" borderId="0" applyNumberFormat="0" applyBorder="0" applyAlignment="0" applyProtection="0">
      <alignment vertical="center"/>
    </xf>
    <xf numFmtId="0" fontId="124" fillId="27" borderId="0" applyNumberFormat="0" applyBorder="0" applyAlignment="0" applyProtection="0">
      <alignment vertical="center"/>
    </xf>
    <xf numFmtId="0" fontId="124" fillId="27" borderId="0" applyNumberFormat="0" applyBorder="0" applyAlignment="0" applyProtection="0">
      <alignment vertical="center"/>
    </xf>
    <xf numFmtId="0" fontId="124" fillId="27" borderId="0" applyNumberFormat="0" applyBorder="0" applyAlignment="0" applyProtection="0">
      <alignment vertical="center"/>
    </xf>
    <xf numFmtId="0" fontId="124" fillId="27" borderId="0" applyNumberFormat="0" applyBorder="0" applyAlignment="0" applyProtection="0">
      <alignment vertical="center"/>
    </xf>
    <xf numFmtId="0" fontId="124" fillId="27" borderId="0" applyNumberFormat="0" applyBorder="0" applyAlignment="0" applyProtection="0">
      <alignment vertical="center"/>
    </xf>
    <xf numFmtId="0" fontId="71" fillId="12" borderId="16" applyNumberFormat="0" applyAlignment="0" applyProtection="0">
      <alignment vertical="center"/>
    </xf>
    <xf numFmtId="0" fontId="71" fillId="12" borderId="16" applyNumberFormat="0" applyAlignment="0" applyProtection="0">
      <alignment vertical="center"/>
    </xf>
    <xf numFmtId="0" fontId="71" fillId="12" borderId="16" applyNumberFormat="0" applyAlignment="0" applyProtection="0">
      <alignment vertical="center"/>
    </xf>
    <xf numFmtId="0" fontId="125" fillId="12" borderId="16" applyNumberFormat="0" applyAlignment="0" applyProtection="0">
      <alignment vertical="center"/>
    </xf>
    <xf numFmtId="0" fontId="125" fillId="12" borderId="16" applyNumberFormat="0" applyAlignment="0" applyProtection="0">
      <alignment vertical="center"/>
    </xf>
    <xf numFmtId="0" fontId="125" fillId="12" borderId="16" applyNumberFormat="0" applyAlignment="0" applyProtection="0">
      <alignment vertical="center"/>
    </xf>
    <xf numFmtId="0" fontId="125" fillId="12" borderId="16" applyNumberFormat="0" applyAlignment="0" applyProtection="0">
      <alignment vertical="center"/>
    </xf>
    <xf numFmtId="0" fontId="125" fillId="12" borderId="16" applyNumberFormat="0" applyAlignment="0" applyProtection="0">
      <alignment vertical="center"/>
    </xf>
    <xf numFmtId="0" fontId="125" fillId="12" borderId="16" applyNumberFormat="0" applyAlignment="0" applyProtection="0">
      <alignment vertical="center"/>
    </xf>
    <xf numFmtId="0" fontId="125" fillId="12" borderId="16" applyNumberFormat="0" applyAlignment="0" applyProtection="0">
      <alignment vertical="center"/>
    </xf>
    <xf numFmtId="0" fontId="125" fillId="12" borderId="16" applyNumberFormat="0" applyAlignment="0" applyProtection="0">
      <alignment vertical="center"/>
    </xf>
    <xf numFmtId="0" fontId="125" fillId="12" borderId="16" applyNumberFormat="0" applyAlignment="0" applyProtection="0">
      <alignment vertical="center"/>
    </xf>
    <xf numFmtId="0" fontId="125" fillId="12" borderId="16" applyNumberFormat="0" applyAlignment="0" applyProtection="0">
      <alignment vertical="center"/>
    </xf>
    <xf numFmtId="0" fontId="125" fillId="12" borderId="16" applyNumberFormat="0" applyAlignment="0" applyProtection="0">
      <alignment vertical="center"/>
    </xf>
    <xf numFmtId="0" fontId="125" fillId="12" borderId="16" applyNumberFormat="0" applyAlignment="0" applyProtection="0">
      <alignment vertical="center"/>
    </xf>
    <xf numFmtId="0" fontId="125" fillId="12" borderId="16" applyNumberFormat="0" applyAlignment="0" applyProtection="0">
      <alignment vertical="center"/>
    </xf>
    <xf numFmtId="0" fontId="125" fillId="12" borderId="16" applyNumberFormat="0" applyAlignment="0" applyProtection="0">
      <alignment vertical="center"/>
    </xf>
    <xf numFmtId="0" fontId="125" fillId="12" borderId="16" applyNumberFormat="0" applyAlignment="0" applyProtection="0">
      <alignment vertical="center"/>
    </xf>
    <xf numFmtId="0" fontId="125" fillId="12" borderId="16" applyNumberFormat="0" applyAlignment="0" applyProtection="0">
      <alignment vertical="center"/>
    </xf>
    <xf numFmtId="0" fontId="125" fillId="12" borderId="16" applyNumberFormat="0" applyAlignment="0" applyProtection="0">
      <alignment vertical="center"/>
    </xf>
    <xf numFmtId="0" fontId="125" fillId="12" borderId="16" applyNumberFormat="0" applyAlignment="0" applyProtection="0">
      <alignment vertical="center"/>
    </xf>
    <xf numFmtId="0" fontId="96" fillId="21" borderId="15" applyNumberFormat="0" applyAlignment="0" applyProtection="0">
      <alignment vertical="center"/>
    </xf>
    <xf numFmtId="0" fontId="96" fillId="21" borderId="15" applyNumberFormat="0" applyAlignment="0" applyProtection="0">
      <alignment vertical="center"/>
    </xf>
    <xf numFmtId="0" fontId="96" fillId="21" borderId="15" applyNumberFormat="0" applyAlignment="0" applyProtection="0">
      <alignment vertical="center"/>
    </xf>
    <xf numFmtId="0" fontId="126" fillId="21" borderId="15" applyNumberFormat="0" applyAlignment="0" applyProtection="0">
      <alignment vertical="center"/>
    </xf>
    <xf numFmtId="0" fontId="126" fillId="21" borderId="15" applyNumberFormat="0" applyAlignment="0" applyProtection="0">
      <alignment vertical="center"/>
    </xf>
    <xf numFmtId="0" fontId="126" fillId="21" borderId="15" applyNumberFormat="0" applyAlignment="0" applyProtection="0">
      <alignment vertical="center"/>
    </xf>
    <xf numFmtId="0" fontId="126" fillId="21" borderId="15" applyNumberFormat="0" applyAlignment="0" applyProtection="0">
      <alignment vertical="center"/>
    </xf>
    <xf numFmtId="0" fontId="126" fillId="21" borderId="15" applyNumberFormat="0" applyAlignment="0" applyProtection="0">
      <alignment vertical="center"/>
    </xf>
    <xf numFmtId="0" fontId="126" fillId="21" borderId="15" applyNumberFormat="0" applyAlignment="0" applyProtection="0">
      <alignment vertical="center"/>
    </xf>
    <xf numFmtId="0" fontId="126" fillId="21" borderId="15" applyNumberFormat="0" applyAlignment="0" applyProtection="0">
      <alignment vertical="center"/>
    </xf>
    <xf numFmtId="0" fontId="126" fillId="21" borderId="15" applyNumberFormat="0" applyAlignment="0" applyProtection="0">
      <alignment vertical="center"/>
    </xf>
    <xf numFmtId="0" fontId="126" fillId="21" borderId="15" applyNumberFormat="0" applyAlignment="0" applyProtection="0">
      <alignment vertical="center"/>
    </xf>
    <xf numFmtId="0" fontId="126" fillId="21" borderId="15" applyNumberFormat="0" applyAlignment="0" applyProtection="0">
      <alignment vertical="center"/>
    </xf>
    <xf numFmtId="0" fontId="126" fillId="21" borderId="15" applyNumberFormat="0" applyAlignment="0" applyProtection="0">
      <alignment vertical="center"/>
    </xf>
    <xf numFmtId="0" fontId="126" fillId="21" borderId="15" applyNumberFormat="0" applyAlignment="0" applyProtection="0">
      <alignment vertical="center"/>
    </xf>
    <xf numFmtId="0" fontId="126" fillId="21" borderId="15" applyNumberFormat="0" applyAlignment="0" applyProtection="0">
      <alignment vertical="center"/>
    </xf>
    <xf numFmtId="0" fontId="126" fillId="21" borderId="15" applyNumberFormat="0" applyAlignment="0" applyProtection="0">
      <alignment vertical="center"/>
    </xf>
    <xf numFmtId="0" fontId="126" fillId="21" borderId="15" applyNumberFormat="0" applyAlignment="0" applyProtection="0">
      <alignment vertical="center"/>
    </xf>
    <xf numFmtId="0" fontId="126" fillId="21" borderId="15" applyNumberFormat="0" applyAlignment="0" applyProtection="0">
      <alignment vertical="center"/>
    </xf>
    <xf numFmtId="0" fontId="126" fillId="21" borderId="15" applyNumberFormat="0" applyAlignment="0" applyProtection="0">
      <alignment vertical="center"/>
    </xf>
    <xf numFmtId="0" fontId="126" fillId="21" borderId="15" applyNumberFormat="0" applyAlignment="0" applyProtection="0">
      <alignment vertical="center"/>
    </xf>
    <xf numFmtId="0" fontId="109" fillId="0" borderId="0"/>
    <xf numFmtId="0" fontId="75" fillId="20" borderId="0" applyNumberFormat="0" applyBorder="0" applyAlignment="0" applyProtection="0">
      <alignment vertical="center"/>
    </xf>
    <xf numFmtId="0" fontId="75" fillId="20" borderId="0" applyNumberFormat="0" applyBorder="0" applyAlignment="0" applyProtection="0">
      <alignment vertical="center"/>
    </xf>
    <xf numFmtId="0" fontId="75" fillId="20" borderId="0" applyNumberFormat="0" applyBorder="0" applyAlignment="0" applyProtection="0">
      <alignment vertical="center"/>
    </xf>
    <xf numFmtId="0" fontId="75" fillId="20"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6" borderId="0" applyNumberFormat="0" applyBorder="0" applyAlignment="0" applyProtection="0">
      <alignment vertical="center"/>
    </xf>
    <xf numFmtId="0" fontId="75" fillId="6" borderId="0" applyNumberFormat="0" applyBorder="0" applyAlignment="0" applyProtection="0">
      <alignment vertical="center"/>
    </xf>
    <xf numFmtId="0" fontId="75" fillId="6" borderId="0" applyNumberFormat="0" applyBorder="0" applyAlignment="0" applyProtection="0">
      <alignment vertical="center"/>
    </xf>
    <xf numFmtId="0" fontId="75" fillId="6" borderId="0" applyNumberFormat="0" applyBorder="0" applyAlignment="0" applyProtection="0">
      <alignment vertical="center"/>
    </xf>
    <xf numFmtId="0" fontId="75" fillId="5" borderId="0" applyNumberFormat="0" applyBorder="0" applyAlignment="0" applyProtection="0">
      <alignment vertical="center"/>
    </xf>
    <xf numFmtId="0" fontId="75" fillId="5" borderId="0" applyNumberFormat="0" applyBorder="0" applyAlignment="0" applyProtection="0">
      <alignment vertical="center"/>
    </xf>
    <xf numFmtId="0" fontId="75" fillId="5" borderId="0" applyNumberFormat="0" applyBorder="0" applyAlignment="0" applyProtection="0">
      <alignment vertical="center"/>
    </xf>
    <xf numFmtId="0" fontId="75" fillId="5"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109" fillId="25" borderId="21" applyNumberFormat="0" applyFont="0" applyAlignment="0" applyProtection="0">
      <alignment vertical="center"/>
    </xf>
    <xf numFmtId="0" fontId="109" fillId="25" borderId="21" applyNumberFormat="0" applyFont="0" applyAlignment="0" applyProtection="0">
      <alignment vertical="center"/>
    </xf>
  </cellStyleXfs>
  <cellXfs count="312">
    <xf numFmtId="0" fontId="0" fillId="0" borderId="0" xfId="0">
      <alignment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7" fillId="0" borderId="0" xfId="0" applyFont="1" applyFill="1" applyAlignment="1">
      <alignment vertical="center"/>
    </xf>
    <xf numFmtId="0" fontId="9" fillId="0" borderId="0" xfId="0" applyFont="1" applyFill="1" applyAlignment="1">
      <alignment horizontal="right"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176" fontId="11" fillId="0" borderId="1" xfId="0" applyNumberFormat="1" applyFont="1" applyFill="1" applyBorder="1" applyAlignment="1">
      <alignment horizontal="center" vertical="center" wrapText="1"/>
    </xf>
    <xf numFmtId="0" fontId="0" fillId="0" borderId="0" xfId="0" applyFont="1" applyFill="1" applyAlignment="1">
      <alignment vertical="center"/>
    </xf>
    <xf numFmtId="177"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vertical="center" wrapText="1"/>
    </xf>
    <xf numFmtId="178" fontId="11" fillId="0" borderId="1" xfId="0" applyNumberFormat="1" applyFont="1" applyFill="1" applyBorder="1" applyAlignment="1">
      <alignment vertical="center" wrapText="1"/>
    </xf>
    <xf numFmtId="4" fontId="11" fillId="0" borderId="1" xfId="0" applyNumberFormat="1" applyFont="1" applyFill="1" applyBorder="1" applyAlignment="1">
      <alignment horizontal="center" vertical="center" wrapText="1"/>
    </xf>
    <xf numFmtId="0" fontId="13" fillId="0" borderId="0" xfId="559" applyFont="1" applyFill="1" applyAlignment="1">
      <alignment vertical="center"/>
    </xf>
    <xf numFmtId="0" fontId="14" fillId="0" borderId="0" xfId="0" applyFont="1" applyFill="1" applyBorder="1" applyAlignment="1"/>
    <xf numFmtId="0" fontId="1" fillId="0" borderId="0" xfId="0" applyFont="1" applyFill="1" applyBorder="1" applyAlignment="1"/>
    <xf numFmtId="0" fontId="17" fillId="0" borderId="0" xfId="559" applyFont="1" applyFill="1" applyAlignment="1">
      <alignment horizontal="right" vertical="center"/>
    </xf>
    <xf numFmtId="0" fontId="18" fillId="0" borderId="1" xfId="559" applyFont="1" applyFill="1" applyBorder="1" applyAlignment="1">
      <alignment horizontal="center" vertical="center"/>
    </xf>
    <xf numFmtId="0" fontId="13" fillId="0" borderId="1" xfId="559" applyFont="1" applyFill="1" applyBorder="1" applyAlignment="1">
      <alignment horizontal="center" vertical="center"/>
    </xf>
    <xf numFmtId="0" fontId="18" fillId="0" borderId="0" xfId="559" applyFont="1" applyFill="1" applyAlignment="1">
      <alignment vertical="center"/>
    </xf>
    <xf numFmtId="0" fontId="14" fillId="0" borderId="2" xfId="0" applyFont="1" applyFill="1" applyBorder="1" applyAlignment="1">
      <alignment horizontal="center" vertical="center"/>
    </xf>
    <xf numFmtId="0" fontId="18" fillId="0" borderId="0" xfId="559" applyFont="1" applyFill="1" applyBorder="1" applyAlignment="1"/>
    <xf numFmtId="0" fontId="103" fillId="2" borderId="0" xfId="18" applyFill="1">
      <alignment vertical="center"/>
    </xf>
    <xf numFmtId="0" fontId="23" fillId="2" borderId="1" xfId="18" applyFont="1" applyFill="1" applyBorder="1" applyAlignment="1">
      <alignment horizontal="center" vertical="center" wrapText="1"/>
    </xf>
    <xf numFmtId="180" fontId="22" fillId="2" borderId="1" xfId="18" applyNumberFormat="1" applyFont="1" applyFill="1" applyBorder="1" applyAlignment="1">
      <alignment horizontal="center" vertical="center" wrapText="1"/>
    </xf>
    <xf numFmtId="181" fontId="22" fillId="2" borderId="1" xfId="18" applyNumberFormat="1" applyFont="1" applyFill="1" applyBorder="1" applyAlignment="1">
      <alignment horizontal="center" vertical="center" wrapText="1"/>
    </xf>
    <xf numFmtId="0" fontId="22" fillId="2" borderId="1" xfId="18" applyFont="1" applyFill="1" applyBorder="1" applyAlignment="1">
      <alignment horizontal="right" vertical="center" wrapText="1"/>
    </xf>
    <xf numFmtId="0" fontId="22" fillId="2" borderId="1" xfId="18" applyFont="1" applyFill="1" applyBorder="1" applyAlignment="1">
      <alignment horizontal="left" vertical="center" wrapText="1"/>
    </xf>
    <xf numFmtId="180" fontId="24" fillId="2" borderId="1" xfId="18" applyNumberFormat="1" applyFont="1" applyFill="1" applyBorder="1" applyAlignment="1">
      <alignment horizontal="justify" vertical="top" wrapText="1"/>
    </xf>
    <xf numFmtId="180" fontId="22" fillId="2" borderId="1" xfId="18" applyNumberFormat="1" applyFont="1" applyFill="1" applyBorder="1" applyAlignment="1">
      <alignment horizontal="left" vertical="top" wrapText="1"/>
    </xf>
    <xf numFmtId="0" fontId="25" fillId="0" borderId="0" xfId="0" applyFont="1">
      <alignment vertical="center"/>
    </xf>
    <xf numFmtId="0" fontId="0" fillId="0" borderId="0" xfId="0" applyFill="1">
      <alignment vertical="center"/>
    </xf>
    <xf numFmtId="0" fontId="26" fillId="0" borderId="0" xfId="0"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28" fillId="0" borderId="1" xfId="0" applyNumberFormat="1" applyFont="1" applyFill="1" applyBorder="1" applyAlignment="1" applyProtection="1">
      <alignment horizontal="center" vertical="center"/>
    </xf>
    <xf numFmtId="0" fontId="27" fillId="0" borderId="1" xfId="0" applyNumberFormat="1" applyFont="1" applyFill="1" applyBorder="1" applyAlignment="1" applyProtection="1">
      <alignment horizontal="left" vertical="center"/>
    </xf>
    <xf numFmtId="0" fontId="28" fillId="0" borderId="1" xfId="0" applyNumberFormat="1" applyFont="1" applyFill="1" applyBorder="1" applyAlignment="1" applyProtection="1">
      <alignment vertical="center"/>
    </xf>
    <xf numFmtId="3" fontId="27" fillId="0" borderId="1" xfId="0" applyNumberFormat="1" applyFont="1" applyFill="1" applyBorder="1" applyAlignment="1" applyProtection="1">
      <alignment horizontal="right" vertical="center"/>
    </xf>
    <xf numFmtId="0" fontId="27" fillId="0" borderId="1" xfId="0" applyNumberFormat="1" applyFont="1" applyFill="1" applyBorder="1" applyAlignment="1" applyProtection="1">
      <alignment vertical="center"/>
    </xf>
    <xf numFmtId="0" fontId="29" fillId="0" borderId="1" xfId="0" applyFont="1" applyFill="1" applyBorder="1" applyAlignment="1"/>
    <xf numFmtId="182" fontId="28" fillId="2" borderId="1" xfId="18" applyNumberFormat="1" applyFont="1" applyFill="1" applyBorder="1" applyAlignment="1" applyProtection="1">
      <alignment horizontal="center" vertical="center"/>
    </xf>
    <xf numFmtId="183" fontId="28" fillId="2" borderId="1" xfId="1026" applyNumberFormat="1" applyFont="1" applyFill="1" applyBorder="1" applyAlignment="1">
      <alignment horizontal="center" vertical="center"/>
    </xf>
    <xf numFmtId="0" fontId="29" fillId="0" borderId="0" xfId="0" applyFont="1" applyFill="1" applyBorder="1" applyAlignment="1"/>
    <xf numFmtId="0" fontId="14" fillId="0" borderId="1" xfId="0" applyFont="1" applyFill="1" applyBorder="1" applyAlignment="1"/>
    <xf numFmtId="182" fontId="27" fillId="2" borderId="1" xfId="18" applyNumberFormat="1" applyFont="1" applyFill="1" applyBorder="1" applyAlignment="1" applyProtection="1">
      <alignment horizontal="center" vertical="center"/>
    </xf>
    <xf numFmtId="183" fontId="27" fillId="2" borderId="1" xfId="1026" applyNumberFormat="1" applyFont="1" applyFill="1" applyBorder="1" applyAlignment="1">
      <alignment horizontal="center" vertical="center"/>
    </xf>
    <xf numFmtId="0" fontId="25" fillId="0" borderId="0" xfId="0" applyFont="1" applyFill="1">
      <alignment vertical="center"/>
    </xf>
    <xf numFmtId="3" fontId="27" fillId="0" borderId="1" xfId="0" applyNumberFormat="1" applyFont="1" applyFill="1" applyBorder="1" applyAlignment="1" applyProtection="1">
      <alignment horizontal="center" vertical="center"/>
    </xf>
    <xf numFmtId="0" fontId="30" fillId="0" borderId="0" xfId="1013" applyFont="1" applyFill="1" applyAlignment="1">
      <alignment vertical="center"/>
    </xf>
    <xf numFmtId="0" fontId="0" fillId="0" borderId="0" xfId="1013" applyFont="1" applyFill="1" applyAlignment="1">
      <alignment vertical="center"/>
    </xf>
    <xf numFmtId="0" fontId="32" fillId="0" borderId="0" xfId="1013" applyFont="1" applyFill="1" applyAlignment="1">
      <alignment horizontal="center" vertical="center"/>
    </xf>
    <xf numFmtId="0" fontId="33" fillId="0" borderId="0" xfId="0" applyFont="1" applyFill="1" applyAlignment="1">
      <alignment horizontal="right" vertical="center"/>
    </xf>
    <xf numFmtId="0" fontId="34" fillId="0" borderId="1" xfId="1013" applyFont="1" applyFill="1" applyBorder="1" applyAlignment="1">
      <alignment horizontal="center" vertical="center"/>
    </xf>
    <xf numFmtId="0" fontId="35" fillId="0" borderId="1" xfId="1013" applyFont="1" applyFill="1" applyBorder="1" applyAlignment="1">
      <alignment horizontal="center" vertical="center"/>
    </xf>
    <xf numFmtId="0" fontId="27" fillId="2" borderId="0" xfId="18" applyFont="1" applyFill="1" applyBorder="1" applyAlignment="1"/>
    <xf numFmtId="0" fontId="14" fillId="0" borderId="0" xfId="0" applyFont="1" applyFill="1" applyBorder="1" applyAlignment="1">
      <alignment horizontal="center" vertical="center"/>
    </xf>
    <xf numFmtId="0" fontId="27" fillId="0" borderId="0" xfId="0" applyFont="1" applyFill="1" applyBorder="1" applyAlignment="1">
      <alignment vertical="center"/>
    </xf>
    <xf numFmtId="0" fontId="27" fillId="0" borderId="0" xfId="0" applyFont="1" applyFill="1" applyBorder="1" applyAlignment="1">
      <alignment horizontal="right" vertical="center"/>
    </xf>
    <xf numFmtId="0" fontId="28" fillId="0" borderId="1" xfId="0" applyNumberFormat="1" applyFont="1" applyFill="1" applyBorder="1" applyAlignment="1" applyProtection="1">
      <alignment horizontal="left" vertical="center"/>
    </xf>
    <xf numFmtId="0" fontId="27" fillId="2" borderId="1" xfId="0" applyNumberFormat="1" applyFont="1" applyFill="1" applyBorder="1" applyAlignment="1" applyProtection="1">
      <alignment vertical="center"/>
    </xf>
    <xf numFmtId="0" fontId="11" fillId="2" borderId="1" xfId="0" applyNumberFormat="1" applyFont="1" applyFill="1" applyBorder="1" applyAlignment="1" applyProtection="1">
      <alignment vertical="center"/>
    </xf>
    <xf numFmtId="3" fontId="11" fillId="2" borderId="1" xfId="0" applyNumberFormat="1" applyFont="1" applyFill="1" applyBorder="1" applyAlignment="1" applyProtection="1">
      <alignment horizontal="center" vertical="center"/>
    </xf>
    <xf numFmtId="0" fontId="28" fillId="2" borderId="1" xfId="0" applyNumberFormat="1" applyFont="1" applyFill="1" applyBorder="1" applyAlignment="1" applyProtection="1">
      <alignment horizontal="center" vertical="center"/>
    </xf>
    <xf numFmtId="0" fontId="10" fillId="2" borderId="1" xfId="0" applyNumberFormat="1" applyFont="1" applyFill="1" applyBorder="1" applyAlignment="1" applyProtection="1">
      <alignment horizontal="center" vertical="center"/>
    </xf>
    <xf numFmtId="0" fontId="14" fillId="0" borderId="0" xfId="874"/>
    <xf numFmtId="184" fontId="36" fillId="0" borderId="0" xfId="1025" applyNumberFormat="1" applyFont="1" applyFill="1" applyAlignment="1">
      <alignment horizontal="left"/>
    </xf>
    <xf numFmtId="184" fontId="36" fillId="0" borderId="0" xfId="1025" applyNumberFormat="1" applyFont="1" applyFill="1" applyAlignment="1">
      <alignment horizontal="right" vertical="center"/>
    </xf>
    <xf numFmtId="184" fontId="10" fillId="0" borderId="1" xfId="1025" applyNumberFormat="1" applyFont="1" applyFill="1" applyBorder="1" applyAlignment="1">
      <alignment horizontal="center" vertical="center"/>
    </xf>
    <xf numFmtId="184" fontId="11" fillId="0" borderId="1" xfId="874" applyNumberFormat="1" applyFont="1" applyFill="1" applyBorder="1" applyAlignment="1" applyProtection="1">
      <alignment vertical="center"/>
    </xf>
    <xf numFmtId="184" fontId="11" fillId="0" borderId="1" xfId="874" applyNumberFormat="1" applyFont="1" applyFill="1" applyBorder="1" applyAlignment="1" applyProtection="1">
      <alignment horizontal="right" vertical="center"/>
    </xf>
    <xf numFmtId="0" fontId="37" fillId="2" borderId="1" xfId="0" applyFont="1" applyFill="1" applyBorder="1" applyAlignment="1">
      <alignment horizontal="center" vertical="center" wrapText="1"/>
    </xf>
    <xf numFmtId="0" fontId="11" fillId="2" borderId="1" xfId="0" applyNumberFormat="1" applyFont="1" applyFill="1" applyBorder="1" applyAlignment="1" applyProtection="1">
      <alignment horizontal="center" vertical="center"/>
    </xf>
    <xf numFmtId="3" fontId="37" fillId="2" borderId="1" xfId="0" applyNumberFormat="1" applyFont="1" applyFill="1" applyBorder="1" applyAlignment="1">
      <alignment horizontal="center" vertical="center" wrapText="1"/>
    </xf>
    <xf numFmtId="0" fontId="14" fillId="0" borderId="0" xfId="0" applyFont="1" applyFill="1" applyBorder="1" applyAlignment="1">
      <alignment horizontal="center"/>
    </xf>
    <xf numFmtId="0" fontId="1" fillId="0" borderId="0" xfId="0" applyFont="1" applyFill="1" applyBorder="1" applyAlignment="1">
      <alignment horizontal="left"/>
    </xf>
    <xf numFmtId="180" fontId="38" fillId="0" borderId="8" xfId="0" applyNumberFormat="1" applyFont="1" applyFill="1" applyBorder="1" applyAlignment="1">
      <alignment horizontal="center" vertical="center" shrinkToFit="1"/>
    </xf>
    <xf numFmtId="0" fontId="38" fillId="0" borderId="9" xfId="0" applyFont="1" applyFill="1" applyBorder="1" applyAlignment="1">
      <alignment horizontal="center" vertical="center"/>
    </xf>
    <xf numFmtId="0" fontId="38" fillId="0" borderId="1" xfId="0" applyFont="1" applyFill="1" applyBorder="1" applyAlignment="1">
      <alignment horizontal="left" vertical="center"/>
    </xf>
    <xf numFmtId="180" fontId="0" fillId="0" borderId="1" xfId="0" applyNumberFormat="1" applyFill="1" applyBorder="1" applyAlignment="1">
      <alignment horizontal="center" vertical="center"/>
    </xf>
    <xf numFmtId="0" fontId="18" fillId="0" borderId="9" xfId="0" applyFont="1" applyFill="1" applyBorder="1" applyAlignment="1">
      <alignment horizontal="center" vertical="center"/>
    </xf>
    <xf numFmtId="0" fontId="18" fillId="0" borderId="1" xfId="0" applyFont="1" applyFill="1" applyBorder="1" applyAlignment="1">
      <alignment horizontal="left" vertical="center"/>
    </xf>
    <xf numFmtId="180" fontId="39" fillId="0" borderId="1" xfId="0" applyNumberFormat="1" applyFont="1" applyFill="1" applyBorder="1" applyAlignment="1">
      <alignment horizontal="center" vertical="center"/>
    </xf>
    <xf numFmtId="0" fontId="0" fillId="0" borderId="1" xfId="0" applyFill="1" applyBorder="1" applyAlignment="1">
      <alignment vertical="center"/>
    </xf>
    <xf numFmtId="0" fontId="38" fillId="0" borderId="9" xfId="0" applyFont="1" applyFill="1" applyBorder="1" applyAlignment="1">
      <alignment horizontal="center" vertical="center" shrinkToFit="1"/>
    </xf>
    <xf numFmtId="0" fontId="38" fillId="0" borderId="1" xfId="0" applyFont="1" applyFill="1" applyBorder="1" applyAlignment="1">
      <alignment horizontal="left" vertical="center" shrinkToFit="1"/>
    </xf>
    <xf numFmtId="0" fontId="18" fillId="0" borderId="10" xfId="0" applyFont="1" applyFill="1" applyBorder="1" applyAlignment="1">
      <alignment horizontal="center" vertical="center"/>
    </xf>
    <xf numFmtId="0" fontId="0" fillId="0" borderId="11" xfId="0" applyFill="1" applyBorder="1" applyAlignment="1">
      <alignment vertical="center"/>
    </xf>
    <xf numFmtId="0" fontId="18" fillId="0" borderId="1" xfId="0" applyFont="1" applyFill="1" applyBorder="1" applyAlignment="1">
      <alignment horizontal="center" vertical="center"/>
    </xf>
    <xf numFmtId="0" fontId="40" fillId="0" borderId="0" xfId="0" applyFont="1" applyFill="1" applyBorder="1" applyAlignment="1">
      <alignment horizontal="center"/>
    </xf>
    <xf numFmtId="0" fontId="40" fillId="0" borderId="0" xfId="0" applyFont="1" applyFill="1" applyBorder="1" applyAlignment="1"/>
    <xf numFmtId="0" fontId="17" fillId="0" borderId="0" xfId="0" applyFont="1" applyFill="1" applyBorder="1" applyAlignment="1">
      <alignment horizontal="center"/>
    </xf>
    <xf numFmtId="3" fontId="27" fillId="0" borderId="0" xfId="0" applyNumberFormat="1" applyFont="1" applyFill="1" applyBorder="1" applyAlignment="1" applyProtection="1">
      <alignment horizontal="center" vertical="center"/>
    </xf>
    <xf numFmtId="0" fontId="28" fillId="0" borderId="2" xfId="0" applyNumberFormat="1" applyFont="1" applyFill="1" applyBorder="1" applyAlignment="1" applyProtection="1">
      <alignment horizontal="center" vertical="center"/>
    </xf>
    <xf numFmtId="3" fontId="28" fillId="0" borderId="1" xfId="0" applyNumberFormat="1" applyFont="1" applyFill="1" applyBorder="1" applyAlignment="1" applyProtection="1">
      <alignment horizontal="center" vertical="center"/>
    </xf>
    <xf numFmtId="0" fontId="14" fillId="2" borderId="0" xfId="1026" applyFill="1" applyAlignment="1">
      <alignment wrapText="1"/>
    </xf>
    <xf numFmtId="0" fontId="14" fillId="2" borderId="0" xfId="1026" applyFill="1"/>
    <xf numFmtId="0" fontId="1" fillId="2" borderId="0" xfId="1016" applyFont="1" applyFill="1" applyAlignment="1">
      <alignment vertical="center" wrapText="1"/>
    </xf>
    <xf numFmtId="0" fontId="41" fillId="2" borderId="0" xfId="1026" applyFont="1" applyFill="1" applyAlignment="1">
      <alignment horizontal="right"/>
    </xf>
    <xf numFmtId="0" fontId="42" fillId="2" borderId="0" xfId="1026" applyFont="1" applyFill="1" applyAlignment="1"/>
    <xf numFmtId="0" fontId="43" fillId="2" borderId="0" xfId="1026" applyFont="1" applyFill="1" applyAlignment="1">
      <alignment horizontal="center"/>
    </xf>
    <xf numFmtId="0" fontId="14" fillId="2" borderId="0" xfId="1026" applyFill="1" applyAlignment="1"/>
    <xf numFmtId="0" fontId="10" fillId="2" borderId="1" xfId="1026" applyFont="1" applyFill="1" applyBorder="1" applyAlignment="1">
      <alignment horizontal="center" vertical="center" wrapText="1" shrinkToFit="1"/>
    </xf>
    <xf numFmtId="0" fontId="10" fillId="2" borderId="1" xfId="1026" applyFont="1" applyFill="1" applyBorder="1" applyAlignment="1">
      <alignment horizontal="center" vertical="center" shrinkToFit="1"/>
    </xf>
    <xf numFmtId="0" fontId="45" fillId="2" borderId="1" xfId="18" applyFont="1" applyFill="1" applyBorder="1" applyAlignment="1">
      <alignment horizontal="center" vertical="center" wrapText="1"/>
    </xf>
    <xf numFmtId="182" fontId="11" fillId="2" borderId="1" xfId="1016" applyNumberFormat="1" applyFont="1" applyFill="1" applyBorder="1" applyAlignment="1" applyProtection="1">
      <alignment horizontal="left" vertical="center" wrapText="1" shrinkToFit="1"/>
    </xf>
    <xf numFmtId="183" fontId="11" fillId="2" borderId="1" xfId="1026" applyNumberFormat="1" applyFont="1" applyFill="1" applyBorder="1" applyAlignment="1">
      <alignment horizontal="center" vertical="center" shrinkToFit="1"/>
    </xf>
    <xf numFmtId="177" fontId="11" fillId="2" borderId="1" xfId="1026" applyNumberFormat="1" applyFont="1" applyFill="1" applyBorder="1" applyAlignment="1">
      <alignment horizontal="center" shrinkToFit="1"/>
    </xf>
    <xf numFmtId="177" fontId="11" fillId="2" borderId="1" xfId="1026" applyNumberFormat="1" applyFont="1" applyFill="1" applyBorder="1" applyAlignment="1">
      <alignment horizontal="center" vertical="center" shrinkToFit="1"/>
    </xf>
    <xf numFmtId="0" fontId="11" fillId="2" borderId="1" xfId="1026" applyFont="1" applyFill="1" applyBorder="1" applyAlignment="1">
      <alignment horizontal="center" shrinkToFit="1"/>
    </xf>
    <xf numFmtId="3" fontId="11" fillId="2" borderId="1" xfId="1026" applyNumberFormat="1" applyFont="1" applyFill="1" applyBorder="1" applyAlignment="1" applyProtection="1">
      <alignment vertical="center" wrapText="1" shrinkToFit="1"/>
    </xf>
    <xf numFmtId="182" fontId="11" fillId="2" borderId="1" xfId="1016" applyNumberFormat="1" applyFont="1" applyFill="1" applyBorder="1" applyAlignment="1" applyProtection="1">
      <alignment horizontal="center" vertical="center" wrapText="1" shrinkToFit="1"/>
    </xf>
    <xf numFmtId="0" fontId="27" fillId="0" borderId="1" xfId="403" applyNumberFormat="1" applyFont="1" applyFill="1" applyBorder="1" applyAlignment="1" applyProtection="1">
      <alignment horizontal="center" vertical="center"/>
    </xf>
    <xf numFmtId="0" fontId="103" fillId="0" borderId="0" xfId="18">
      <alignment vertical="center"/>
    </xf>
    <xf numFmtId="0" fontId="45" fillId="0" borderId="1" xfId="18" applyFont="1" applyBorder="1" applyAlignment="1">
      <alignment horizontal="center" vertical="center" wrapText="1"/>
    </xf>
    <xf numFmtId="0" fontId="37" fillId="0" borderId="1" xfId="18" applyFont="1" applyBorder="1" applyAlignment="1">
      <alignment horizontal="left" vertical="center" wrapText="1"/>
    </xf>
    <xf numFmtId="180" fontId="37" fillId="0" borderId="1" xfId="18" applyNumberFormat="1" applyFont="1" applyBorder="1" applyAlignment="1">
      <alignment horizontal="center" vertical="center" wrapText="1"/>
    </xf>
    <xf numFmtId="0" fontId="37" fillId="0" borderId="1" xfId="18" applyFont="1" applyBorder="1" applyAlignment="1">
      <alignment horizontal="right" vertical="center" wrapText="1"/>
    </xf>
    <xf numFmtId="180" fontId="27" fillId="0" borderId="1" xfId="18" applyNumberFormat="1" applyFont="1" applyFill="1" applyBorder="1" applyAlignment="1">
      <alignment horizontal="center" vertical="center"/>
    </xf>
    <xf numFmtId="0" fontId="14" fillId="0" borderId="0" xfId="1026"/>
    <xf numFmtId="0" fontId="14" fillId="0" borderId="0" xfId="1026" applyAlignment="1">
      <alignment wrapText="1"/>
    </xf>
    <xf numFmtId="0" fontId="1" fillId="0" borderId="0" xfId="1016" applyFont="1">
      <alignment vertical="center"/>
    </xf>
    <xf numFmtId="0" fontId="43" fillId="0" borderId="0" xfId="1026" applyFont="1" applyFill="1" applyAlignment="1">
      <alignment horizontal="center"/>
    </xf>
    <xf numFmtId="0" fontId="14" fillId="0" borderId="0" xfId="1026" applyAlignment="1"/>
    <xf numFmtId="0" fontId="49" fillId="2" borderId="1" xfId="1026" applyFont="1" applyFill="1" applyBorder="1" applyAlignment="1">
      <alignment horizontal="center" vertical="center"/>
    </xf>
    <xf numFmtId="182" fontId="27" fillId="0" borderId="1" xfId="1016" applyNumberFormat="1" applyFont="1" applyFill="1" applyBorder="1" applyAlignment="1" applyProtection="1">
      <alignment horizontal="left" vertical="center"/>
    </xf>
    <xf numFmtId="180" fontId="27" fillId="0" borderId="1" xfId="1026" applyNumberFormat="1" applyFont="1" applyFill="1" applyBorder="1" applyAlignment="1">
      <alignment vertical="center"/>
    </xf>
    <xf numFmtId="182" fontId="27" fillId="2" borderId="1" xfId="1016" applyNumberFormat="1" applyFont="1" applyFill="1" applyBorder="1" applyAlignment="1" applyProtection="1">
      <alignment horizontal="left" vertical="center"/>
    </xf>
    <xf numFmtId="3" fontId="27" fillId="0" borderId="1" xfId="1026" applyNumberFormat="1" applyFont="1" applyFill="1" applyBorder="1" applyAlignment="1" applyProtection="1">
      <alignment vertical="center"/>
    </xf>
    <xf numFmtId="182" fontId="27" fillId="0" borderId="1" xfId="1016" applyNumberFormat="1" applyFont="1" applyFill="1" applyBorder="1" applyAlignment="1" applyProtection="1">
      <alignment horizontal="center" vertical="center"/>
    </xf>
    <xf numFmtId="0" fontId="42" fillId="0" borderId="0" xfId="1026" applyFont="1" applyAlignment="1"/>
    <xf numFmtId="0" fontId="20" fillId="2" borderId="0" xfId="18" applyFont="1" applyFill="1" applyAlignment="1">
      <alignment horizontal="justify" vertical="center"/>
    </xf>
    <xf numFmtId="0" fontId="37" fillId="2" borderId="1" xfId="18" applyFont="1" applyFill="1" applyBorder="1" applyAlignment="1">
      <alignment horizontal="center" vertical="center" wrapText="1"/>
    </xf>
    <xf numFmtId="180" fontId="37" fillId="2" borderId="1" xfId="18" applyNumberFormat="1" applyFont="1" applyFill="1" applyBorder="1" applyAlignment="1">
      <alignment horizontal="center" vertical="center" wrapText="1"/>
    </xf>
    <xf numFmtId="180" fontId="37" fillId="0" borderId="1" xfId="18" applyNumberFormat="1" applyFont="1" applyFill="1" applyBorder="1" applyAlignment="1">
      <alignment horizontal="center" vertical="center" wrapText="1"/>
    </xf>
    <xf numFmtId="180" fontId="37" fillId="2" borderId="1" xfId="18" applyNumberFormat="1" applyFont="1" applyFill="1" applyBorder="1" applyAlignment="1">
      <alignment horizontal="center" vertical="center"/>
    </xf>
    <xf numFmtId="0" fontId="46" fillId="2" borderId="0" xfId="18" applyFont="1" applyFill="1" applyAlignment="1">
      <alignment vertical="center"/>
    </xf>
    <xf numFmtId="0" fontId="45" fillId="2" borderId="4" xfId="18" applyFont="1" applyFill="1" applyBorder="1" applyAlignment="1">
      <alignment horizontal="center" vertical="center" wrapText="1"/>
    </xf>
    <xf numFmtId="0" fontId="27" fillId="2" borderId="1" xfId="18" applyFont="1" applyFill="1" applyBorder="1" applyAlignment="1">
      <alignment vertical="center" shrinkToFit="1"/>
    </xf>
    <xf numFmtId="3" fontId="27" fillId="2" borderId="1" xfId="18" applyNumberFormat="1" applyFont="1" applyFill="1" applyBorder="1" applyAlignment="1">
      <alignment horizontal="center" vertical="center"/>
    </xf>
    <xf numFmtId="0" fontId="27" fillId="2" borderId="1" xfId="0" applyFont="1" applyFill="1" applyBorder="1" applyAlignment="1">
      <alignment vertical="center" shrinkToFit="1"/>
    </xf>
    <xf numFmtId="0" fontId="27" fillId="2" borderId="1" xfId="18" applyFont="1" applyFill="1" applyBorder="1" applyAlignment="1">
      <alignment horizontal="center" vertical="center" shrinkToFit="1"/>
    </xf>
    <xf numFmtId="0" fontId="103" fillId="0" borderId="0" xfId="1011">
      <alignment vertical="center"/>
    </xf>
    <xf numFmtId="0" fontId="7" fillId="0" borderId="0" xfId="1011" applyFont="1" applyFill="1" applyAlignment="1">
      <alignment vertical="center"/>
    </xf>
    <xf numFmtId="0" fontId="9" fillId="0" borderId="0" xfId="1011" applyFont="1" applyFill="1" applyAlignment="1">
      <alignment horizontal="right" vertical="center"/>
    </xf>
    <xf numFmtId="0" fontId="10" fillId="0" borderId="1" xfId="1011" applyFont="1" applyFill="1" applyBorder="1" applyAlignment="1">
      <alignment horizontal="center" vertical="center" wrapText="1"/>
    </xf>
    <xf numFmtId="0" fontId="11" fillId="0" borderId="1" xfId="1011" applyFont="1" applyFill="1" applyBorder="1" applyAlignment="1">
      <alignment horizontal="left" vertical="center" wrapText="1"/>
    </xf>
    <xf numFmtId="180" fontId="11" fillId="0" borderId="1" xfId="1011" applyNumberFormat="1" applyFont="1" applyFill="1" applyBorder="1" applyAlignment="1">
      <alignment horizontal="center" vertical="center" wrapText="1"/>
    </xf>
    <xf numFmtId="0" fontId="14" fillId="2" borderId="0" xfId="1026" applyFill="1" applyBorder="1" applyAlignment="1"/>
    <xf numFmtId="0" fontId="14" fillId="2" borderId="0" xfId="1026" applyFill="1" applyBorder="1" applyAlignment="1">
      <alignment horizontal="center"/>
    </xf>
    <xf numFmtId="0" fontId="14" fillId="2" borderId="0" xfId="1026" applyFill="1" applyBorder="1" applyAlignment="1">
      <alignment wrapText="1"/>
    </xf>
    <xf numFmtId="0" fontId="1" fillId="2" borderId="0" xfId="18" applyFont="1" applyFill="1" applyBorder="1" applyAlignment="1">
      <alignment vertical="center"/>
    </xf>
    <xf numFmtId="0" fontId="41" fillId="2" borderId="0" xfId="1026" applyFont="1" applyFill="1" applyBorder="1" applyAlignment="1">
      <alignment horizontal="center"/>
    </xf>
    <xf numFmtId="0" fontId="50" fillId="2" borderId="0" xfId="1026" applyFont="1" applyFill="1" applyBorder="1" applyAlignment="1"/>
    <xf numFmtId="0" fontId="27" fillId="2" borderId="0" xfId="1026" applyFont="1" applyFill="1" applyBorder="1" applyAlignment="1">
      <alignment horizontal="right"/>
    </xf>
    <xf numFmtId="0" fontId="10" fillId="2" borderId="1" xfId="1026" applyFont="1" applyFill="1" applyBorder="1" applyAlignment="1">
      <alignment horizontal="center" vertical="center"/>
    </xf>
    <xf numFmtId="0" fontId="10" fillId="2" borderId="1" xfId="1026" applyFont="1" applyFill="1" applyBorder="1" applyAlignment="1">
      <alignment horizontal="center" vertical="center" wrapText="1"/>
    </xf>
    <xf numFmtId="182" fontId="27" fillId="2" borderId="1" xfId="18" applyNumberFormat="1" applyFont="1" applyFill="1" applyBorder="1" applyAlignment="1" applyProtection="1">
      <alignment horizontal="left" vertical="center"/>
    </xf>
    <xf numFmtId="177" fontId="27" fillId="2" borderId="1" xfId="1026" applyNumberFormat="1" applyFont="1" applyFill="1" applyBorder="1" applyAlignment="1">
      <alignment horizontal="center" wrapText="1"/>
    </xf>
    <xf numFmtId="177" fontId="27" fillId="2" borderId="1" xfId="1026" applyNumberFormat="1" applyFont="1" applyFill="1" applyBorder="1" applyAlignment="1">
      <alignment horizontal="center" vertical="center"/>
    </xf>
    <xf numFmtId="182" fontId="27" fillId="2" borderId="1" xfId="18" applyNumberFormat="1" applyFont="1" applyFill="1" applyBorder="1" applyAlignment="1" applyProtection="1">
      <alignment horizontal="left" vertical="center" shrinkToFit="1"/>
    </xf>
    <xf numFmtId="0" fontId="27" fillId="2" borderId="1" xfId="1026" applyFont="1" applyFill="1" applyBorder="1" applyAlignment="1">
      <alignment horizontal="center"/>
    </xf>
    <xf numFmtId="3" fontId="27" fillId="2" borderId="1" xfId="1026" applyNumberFormat="1" applyFont="1" applyFill="1" applyBorder="1" applyAlignment="1" applyProtection="1">
      <alignment vertical="center"/>
    </xf>
    <xf numFmtId="0" fontId="14" fillId="2" borderId="0" xfId="18" applyFont="1" applyFill="1" applyBorder="1" applyAlignment="1"/>
    <xf numFmtId="0" fontId="28" fillId="2" borderId="1" xfId="18" applyNumberFormat="1" applyFont="1" applyFill="1" applyBorder="1" applyAlignment="1" applyProtection="1">
      <alignment horizontal="center" vertical="center"/>
    </xf>
    <xf numFmtId="0" fontId="27" fillId="2" borderId="1" xfId="18" applyNumberFormat="1" applyFont="1" applyFill="1" applyBorder="1" applyAlignment="1" applyProtection="1">
      <alignment vertical="center"/>
    </xf>
    <xf numFmtId="3" fontId="27" fillId="2" borderId="1" xfId="18" applyNumberFormat="1" applyFont="1" applyFill="1" applyBorder="1" applyAlignment="1" applyProtection="1">
      <alignment horizontal="center" vertical="center"/>
    </xf>
    <xf numFmtId="3" fontId="22" fillId="2" borderId="1" xfId="18" applyNumberFormat="1" applyFont="1" applyFill="1" applyBorder="1" applyAlignment="1">
      <alignment horizontal="center" vertical="center" wrapText="1"/>
    </xf>
    <xf numFmtId="0" fontId="51" fillId="2" borderId="1" xfId="18" applyFont="1" applyFill="1" applyBorder="1" applyAlignment="1">
      <alignment horizontal="center" vertical="center" wrapText="1"/>
    </xf>
    <xf numFmtId="0" fontId="25" fillId="0" borderId="0" xfId="1013" applyFont="1" applyFill="1" applyAlignment="1">
      <alignment vertical="center"/>
    </xf>
    <xf numFmtId="0" fontId="0" fillId="0" borderId="0" xfId="1013" applyFont="1" applyFill="1" applyAlignment="1">
      <alignment horizontal="center" vertical="center"/>
    </xf>
    <xf numFmtId="0" fontId="20" fillId="2" borderId="0" xfId="0" applyFont="1" applyFill="1" applyAlignment="1">
      <alignment horizontal="justify" vertical="center"/>
    </xf>
    <xf numFmtId="0" fontId="14" fillId="2" borderId="0" xfId="0" applyFont="1" applyFill="1" applyBorder="1" applyAlignment="1"/>
    <xf numFmtId="0" fontId="35" fillId="0" borderId="0" xfId="1013" applyFont="1" applyFill="1" applyAlignment="1">
      <alignment horizontal="right" vertical="center"/>
    </xf>
    <xf numFmtId="0" fontId="33" fillId="0" borderId="1" xfId="1013" applyFont="1" applyFill="1" applyBorder="1" applyAlignment="1">
      <alignment horizontal="center" vertical="center"/>
    </xf>
    <xf numFmtId="0" fontId="52" fillId="3" borderId="1" xfId="1013" applyNumberFormat="1" applyFont="1" applyFill="1" applyBorder="1" applyAlignment="1" applyProtection="1">
      <alignment horizontal="center" vertical="center"/>
    </xf>
    <xf numFmtId="0" fontId="14" fillId="2" borderId="0" xfId="0" applyFont="1" applyFill="1" applyBorder="1" applyAlignment="1">
      <alignment horizontal="center"/>
    </xf>
    <xf numFmtId="0" fontId="0" fillId="2" borderId="0" xfId="0" applyFill="1">
      <alignment vertical="center"/>
    </xf>
    <xf numFmtId="0" fontId="26" fillId="2" borderId="0" xfId="0" applyNumberFormat="1" applyFont="1" applyFill="1" applyBorder="1" applyAlignment="1" applyProtection="1">
      <alignment horizontal="center" vertical="center"/>
    </xf>
    <xf numFmtId="0" fontId="27" fillId="2" borderId="0" xfId="0" applyNumberFormat="1" applyFont="1" applyFill="1" applyBorder="1" applyAlignment="1" applyProtection="1">
      <alignment horizontal="right" vertical="center"/>
    </xf>
    <xf numFmtId="0" fontId="53" fillId="2" borderId="1" xfId="0" applyFont="1" applyFill="1" applyBorder="1" applyAlignment="1">
      <alignment horizontal="center" vertical="center" wrapText="1"/>
    </xf>
    <xf numFmtId="0" fontId="28" fillId="2" borderId="1" xfId="0" applyNumberFormat="1" applyFont="1" applyFill="1" applyBorder="1" applyAlignment="1" applyProtection="1">
      <alignment vertical="center"/>
    </xf>
    <xf numFmtId="3" fontId="27" fillId="2" borderId="1" xfId="0" applyNumberFormat="1" applyFont="1" applyFill="1" applyBorder="1" applyAlignment="1" applyProtection="1">
      <alignment horizontal="center" vertical="center"/>
    </xf>
    <xf numFmtId="0" fontId="26" fillId="2" borderId="0" xfId="18" applyNumberFormat="1" applyFont="1" applyFill="1" applyBorder="1" applyAlignment="1" applyProtection="1">
      <alignment horizontal="center" vertical="center"/>
    </xf>
    <xf numFmtId="0" fontId="27" fillId="2" borderId="0" xfId="18" applyNumberFormat="1" applyFont="1" applyFill="1" applyBorder="1" applyAlignment="1" applyProtection="1">
      <alignment horizontal="right" vertical="center"/>
    </xf>
    <xf numFmtId="0" fontId="53" fillId="2" borderId="1" xfId="18" applyFont="1" applyFill="1" applyBorder="1" applyAlignment="1">
      <alignment horizontal="center" vertical="center" wrapText="1"/>
    </xf>
    <xf numFmtId="0" fontId="28" fillId="2" borderId="1" xfId="18" applyNumberFormat="1" applyFont="1" applyFill="1" applyBorder="1" applyAlignment="1" applyProtection="1">
      <alignment vertical="center"/>
    </xf>
    <xf numFmtId="3" fontId="27" fillId="2" borderId="1" xfId="18" applyNumberFormat="1" applyFont="1" applyFill="1" applyBorder="1" applyAlignment="1" applyProtection="1">
      <alignment horizontal="right" vertical="center"/>
    </xf>
    <xf numFmtId="0" fontId="37" fillId="2" borderId="0" xfId="18" applyFont="1" applyFill="1">
      <alignment vertical="center"/>
    </xf>
    <xf numFmtId="0" fontId="0" fillId="2" borderId="0" xfId="18" applyFont="1" applyFill="1" applyAlignment="1">
      <alignment vertical="center"/>
    </xf>
    <xf numFmtId="0" fontId="56" fillId="2" borderId="1" xfId="18" applyFont="1" applyFill="1" applyBorder="1" applyAlignment="1">
      <alignment horizontal="center" vertical="center"/>
    </xf>
    <xf numFmtId="3" fontId="56" fillId="2" borderId="1" xfId="18" applyNumberFormat="1" applyFont="1" applyFill="1" applyBorder="1" applyAlignment="1">
      <alignment horizontal="center" vertical="center"/>
    </xf>
    <xf numFmtId="181" fontId="56" fillId="2" borderId="1" xfId="18" applyNumberFormat="1" applyFont="1" applyFill="1" applyBorder="1" applyAlignment="1">
      <alignment horizontal="center" vertical="center"/>
    </xf>
    <xf numFmtId="0" fontId="103" fillId="2" borderId="0" xfId="1011" applyFill="1">
      <alignment vertical="center"/>
    </xf>
    <xf numFmtId="0" fontId="54" fillId="2" borderId="0" xfId="1011" applyFont="1" applyFill="1">
      <alignment vertical="center"/>
    </xf>
    <xf numFmtId="0" fontId="28" fillId="2" borderId="1" xfId="1011" applyNumberFormat="1" applyFont="1" applyFill="1" applyBorder="1" applyAlignment="1" applyProtection="1">
      <alignment horizontal="center" vertical="center" wrapText="1"/>
    </xf>
    <xf numFmtId="3" fontId="28" fillId="2" borderId="1" xfId="1011" applyNumberFormat="1" applyFont="1" applyFill="1" applyBorder="1" applyAlignment="1" applyProtection="1">
      <alignment horizontal="center" vertical="center" wrapText="1"/>
    </xf>
    <xf numFmtId="3" fontId="11" fillId="2" borderId="1" xfId="1011" applyNumberFormat="1" applyFont="1" applyFill="1" applyBorder="1" applyAlignment="1" applyProtection="1">
      <alignment horizontal="left" vertical="center"/>
    </xf>
    <xf numFmtId="180" fontId="11" fillId="2" borderId="1" xfId="1011" applyNumberFormat="1" applyFont="1" applyFill="1" applyBorder="1" applyAlignment="1">
      <alignment horizontal="center" vertical="center" shrinkToFit="1"/>
    </xf>
    <xf numFmtId="180" fontId="11" fillId="2" borderId="1" xfId="1011" applyNumberFormat="1" applyFont="1" applyFill="1" applyBorder="1" applyAlignment="1">
      <alignment horizontal="center" vertical="center"/>
    </xf>
    <xf numFmtId="181" fontId="11" fillId="2" borderId="1" xfId="1011" applyNumberFormat="1" applyFont="1" applyFill="1" applyBorder="1" applyAlignment="1" applyProtection="1">
      <alignment horizontal="center" vertical="center"/>
    </xf>
    <xf numFmtId="181" fontId="37" fillId="2" borderId="1" xfId="1011" applyNumberFormat="1" applyFont="1" applyFill="1" applyBorder="1" applyAlignment="1" applyProtection="1">
      <alignment horizontal="center" vertical="center" wrapText="1"/>
    </xf>
    <xf numFmtId="0" fontId="11" fillId="2" borderId="1" xfId="0" applyFont="1" applyFill="1" applyBorder="1" applyAlignment="1">
      <alignment vertical="center" shrinkToFit="1"/>
    </xf>
    <xf numFmtId="0" fontId="37" fillId="2" borderId="1" xfId="1011" applyFont="1" applyFill="1" applyBorder="1" applyAlignment="1">
      <alignment horizontal="center" vertical="center"/>
    </xf>
    <xf numFmtId="0" fontId="0" fillId="0" borderId="0" xfId="0" applyFill="1" applyAlignment="1">
      <alignment horizontal="center" vertical="center"/>
    </xf>
    <xf numFmtId="0" fontId="60" fillId="0" borderId="1" xfId="0" applyFont="1" applyFill="1" applyBorder="1" applyAlignment="1">
      <alignment horizontal="center" vertical="center"/>
    </xf>
    <xf numFmtId="0" fontId="60" fillId="0" borderId="1" xfId="0" applyFont="1" applyFill="1" applyBorder="1">
      <alignment vertical="center"/>
    </xf>
    <xf numFmtId="0" fontId="108" fillId="0" borderId="0" xfId="0" applyFont="1" applyFill="1" applyBorder="1" applyAlignment="1"/>
    <xf numFmtId="0" fontId="109" fillId="0" borderId="0" xfId="0" applyFont="1" applyFill="1" applyBorder="1" applyAlignment="1"/>
    <xf numFmtId="0" fontId="110" fillId="0" borderId="1" xfId="0" applyNumberFormat="1" applyFont="1" applyFill="1" applyBorder="1" applyAlignment="1" applyProtection="1">
      <alignment horizontal="center" vertical="center"/>
    </xf>
    <xf numFmtId="0" fontId="109" fillId="2" borderId="0" xfId="1979" applyFill="1">
      <alignment vertical="center"/>
    </xf>
    <xf numFmtId="0" fontId="127" fillId="2" borderId="22" xfId="1979" applyFont="1" applyFill="1" applyBorder="1" applyAlignment="1">
      <alignment horizontal="center" vertical="center"/>
    </xf>
    <xf numFmtId="0" fontId="111" fillId="2" borderId="22" xfId="1979" applyFont="1" applyFill="1" applyBorder="1" applyAlignment="1">
      <alignment horizontal="center" vertical="center"/>
    </xf>
    <xf numFmtId="0" fontId="34" fillId="0" borderId="1" xfId="1013" applyFont="1" applyFill="1" applyBorder="1" applyAlignment="1">
      <alignment horizontal="center" vertical="center"/>
    </xf>
    <xf numFmtId="0" fontId="1" fillId="2" borderId="0" xfId="1979" applyFont="1" applyFill="1">
      <alignment vertical="center"/>
    </xf>
    <xf numFmtId="0" fontId="59" fillId="0" borderId="1" xfId="0" applyFont="1" applyFill="1" applyBorder="1" applyAlignment="1">
      <alignment horizontal="center" vertical="center"/>
    </xf>
    <xf numFmtId="0" fontId="59" fillId="0" borderId="1" xfId="0" applyFont="1" applyFill="1" applyBorder="1" applyAlignment="1">
      <alignment horizontal="left" vertical="center"/>
    </xf>
    <xf numFmtId="0" fontId="58" fillId="2" borderId="0" xfId="1011" applyNumberFormat="1" applyFont="1" applyFill="1" applyAlignment="1" applyProtection="1">
      <alignment horizontal="center" vertical="center"/>
    </xf>
    <xf numFmtId="0" fontId="27" fillId="2" borderId="0" xfId="1011" applyNumberFormat="1" applyFont="1" applyFill="1" applyAlignment="1" applyProtection="1">
      <alignment horizontal="right" vertical="center"/>
    </xf>
    <xf numFmtId="0" fontId="28" fillId="2" borderId="1" xfId="1011" applyNumberFormat="1" applyFont="1" applyFill="1" applyBorder="1" applyAlignment="1" applyProtection="1">
      <alignment horizontal="center" vertical="center" wrapText="1"/>
    </xf>
    <xf numFmtId="0" fontId="56" fillId="2" borderId="1" xfId="18" applyFont="1" applyFill="1" applyBorder="1" applyAlignment="1">
      <alignment horizontal="center" vertical="center"/>
    </xf>
    <xf numFmtId="0" fontId="57" fillId="2" borderId="5" xfId="18" applyFont="1" applyFill="1" applyBorder="1" applyAlignment="1">
      <alignment horizontal="left" vertical="center" wrapText="1"/>
    </xf>
    <xf numFmtId="0" fontId="55" fillId="2" borderId="1" xfId="18" applyFont="1" applyFill="1" applyBorder="1" applyAlignment="1">
      <alignment horizontal="center" vertical="center" wrapText="1"/>
    </xf>
    <xf numFmtId="0" fontId="55" fillId="2" borderId="11" xfId="18" applyFont="1" applyFill="1" applyBorder="1" applyAlignment="1">
      <alignment horizontal="center" vertical="center"/>
    </xf>
    <xf numFmtId="0" fontId="55" fillId="2" borderId="12" xfId="18" applyFont="1" applyFill="1" applyBorder="1" applyAlignment="1">
      <alignment horizontal="center" vertical="center"/>
    </xf>
    <xf numFmtId="0" fontId="54" fillId="2" borderId="0" xfId="18" applyFont="1" applyFill="1" applyAlignment="1">
      <alignment horizontal="left" vertical="center"/>
    </xf>
    <xf numFmtId="0" fontId="46" fillId="2" borderId="0" xfId="18" applyFont="1" applyFill="1" applyAlignment="1">
      <alignment horizontal="center" vertical="center"/>
    </xf>
    <xf numFmtId="0" fontId="22" fillId="2" borderId="0" xfId="18" applyFont="1" applyFill="1" applyBorder="1" applyAlignment="1">
      <alignment horizontal="right" vertical="center"/>
    </xf>
    <xf numFmtId="0" fontId="55" fillId="2" borderId="1" xfId="18" applyFont="1" applyFill="1" applyBorder="1" applyAlignment="1">
      <alignment horizontal="center" vertical="top" wrapText="1"/>
    </xf>
    <xf numFmtId="0" fontId="14" fillId="2" borderId="0" xfId="18" applyFont="1" applyFill="1" applyBorder="1" applyAlignment="1">
      <alignment horizontal="left" wrapText="1"/>
    </xf>
    <xf numFmtId="0" fontId="26" fillId="2" borderId="0" xfId="18" applyNumberFormat="1" applyFont="1" applyFill="1" applyBorder="1" applyAlignment="1" applyProtection="1">
      <alignment horizontal="center" vertical="center"/>
    </xf>
    <xf numFmtId="0" fontId="14" fillId="2" borderId="0" xfId="0" applyFont="1" applyFill="1" applyBorder="1" applyAlignment="1">
      <alignment horizontal="left" wrapText="1"/>
    </xf>
    <xf numFmtId="0" fontId="14" fillId="2" borderId="0" xfId="0" applyFont="1" applyFill="1" applyBorder="1" applyAlignment="1">
      <alignment horizontal="center" wrapText="1"/>
    </xf>
    <xf numFmtId="0" fontId="26" fillId="2" borderId="0" xfId="0" applyNumberFormat="1" applyFont="1" applyFill="1" applyBorder="1" applyAlignment="1" applyProtection="1">
      <alignment horizontal="center" vertical="center"/>
    </xf>
    <xf numFmtId="0" fontId="46" fillId="2" borderId="0" xfId="0" applyFont="1" applyFill="1" applyAlignment="1">
      <alignment horizontal="center" vertical="center"/>
    </xf>
    <xf numFmtId="0" fontId="34" fillId="0" borderId="2" xfId="1013" applyFont="1" applyFill="1" applyBorder="1" applyAlignment="1">
      <alignment horizontal="center" vertical="center"/>
    </xf>
    <xf numFmtId="0" fontId="34" fillId="0" borderId="4" xfId="1013" applyFont="1" applyFill="1" applyBorder="1" applyAlignment="1">
      <alignment horizontal="center" vertical="center"/>
    </xf>
    <xf numFmtId="0" fontId="21" fillId="2" borderId="0" xfId="18" applyFont="1" applyFill="1" applyAlignment="1">
      <alignment horizontal="center" vertical="center"/>
    </xf>
    <xf numFmtId="0" fontId="27" fillId="2" borderId="6" xfId="18" applyNumberFormat="1" applyFont="1" applyFill="1" applyBorder="1" applyAlignment="1" applyProtection="1">
      <alignment horizontal="right" vertical="center"/>
    </xf>
    <xf numFmtId="0" fontId="22" fillId="2" borderId="1" xfId="18" applyFont="1" applyFill="1" applyBorder="1" applyAlignment="1">
      <alignment horizontal="left" vertical="center" wrapText="1"/>
    </xf>
    <xf numFmtId="0" fontId="23" fillId="2" borderId="1" xfId="18" applyFont="1" applyFill="1" applyBorder="1" applyAlignment="1">
      <alignment horizontal="center" vertical="center" wrapText="1"/>
    </xf>
    <xf numFmtId="0" fontId="20" fillId="2" borderId="0" xfId="18" applyFont="1" applyFill="1" applyAlignment="1">
      <alignment horizontal="left" vertical="top"/>
    </xf>
    <xf numFmtId="0" fontId="22" fillId="2" borderId="6" xfId="18" applyFont="1" applyFill="1" applyBorder="1" applyAlignment="1">
      <alignment horizontal="right" vertical="center"/>
    </xf>
    <xf numFmtId="0" fontId="23" fillId="2" borderId="1" xfId="18" applyFont="1" applyFill="1" applyBorder="1" applyAlignment="1">
      <alignment horizontal="center" vertical="center"/>
    </xf>
    <xf numFmtId="0" fontId="43" fillId="2" borderId="0" xfId="1026" applyFont="1" applyFill="1" applyBorder="1" applyAlignment="1">
      <alignment horizontal="center"/>
    </xf>
    <xf numFmtId="0" fontId="8" fillId="2" borderId="0" xfId="18" applyFont="1" applyFill="1" applyBorder="1" applyAlignment="1">
      <alignment horizontal="center" vertical="center"/>
    </xf>
    <xf numFmtId="0" fontId="1" fillId="0" borderId="0" xfId="1011" applyFont="1" applyFill="1" applyAlignment="1">
      <alignment horizontal="left" vertical="center" wrapText="1"/>
    </xf>
    <xf numFmtId="0" fontId="8" fillId="0" borderId="0" xfId="1011" applyFont="1" applyFill="1" applyBorder="1" applyAlignment="1">
      <alignment horizontal="center" vertical="center" wrapText="1"/>
    </xf>
    <xf numFmtId="0" fontId="22" fillId="2" borderId="0" xfId="18" applyFont="1" applyFill="1" applyAlignment="1">
      <alignment horizontal="right" vertical="center"/>
    </xf>
    <xf numFmtId="0" fontId="37" fillId="2" borderId="1" xfId="18" applyFont="1" applyFill="1" applyBorder="1" applyAlignment="1">
      <alignment horizontal="center" vertical="center" wrapText="1"/>
    </xf>
    <xf numFmtId="0" fontId="43" fillId="0" borderId="0" xfId="1026" applyFont="1" applyFill="1" applyAlignment="1">
      <alignment horizontal="center"/>
    </xf>
    <xf numFmtId="0" fontId="47" fillId="0" borderId="0" xfId="1016" applyFont="1" applyAlignment="1">
      <alignment horizontal="center" vertical="center"/>
    </xf>
    <xf numFmtId="0" fontId="48" fillId="0" borderId="6" xfId="1016" applyFont="1" applyBorder="1" applyAlignment="1">
      <alignment horizontal="right" vertical="center"/>
    </xf>
    <xf numFmtId="0" fontId="37" fillId="0" borderId="1" xfId="18" applyFont="1" applyBorder="1" applyAlignment="1">
      <alignment horizontal="left" vertical="center" wrapText="1"/>
    </xf>
    <xf numFmtId="0" fontId="45" fillId="0" borderId="1" xfId="18" applyFont="1" applyBorder="1" applyAlignment="1">
      <alignment horizontal="center" vertical="center" wrapText="1"/>
    </xf>
    <xf numFmtId="0" fontId="20" fillId="0" borderId="0" xfId="18" applyFont="1" applyAlignment="1">
      <alignment horizontal="left" vertical="center"/>
    </xf>
    <xf numFmtId="0" fontId="46" fillId="0" borderId="0" xfId="18" applyFont="1" applyAlignment="1">
      <alignment horizontal="center" vertical="center"/>
    </xf>
    <xf numFmtId="0" fontId="22" fillId="0" borderId="0" xfId="18" applyFont="1" applyBorder="1" applyAlignment="1">
      <alignment horizontal="right" vertical="center"/>
    </xf>
    <xf numFmtId="0" fontId="43" fillId="2" borderId="0" xfId="1026" applyFont="1" applyFill="1" applyAlignment="1">
      <alignment horizontal="center" wrapText="1"/>
    </xf>
    <xf numFmtId="0" fontId="43" fillId="2" borderId="0" xfId="1026" applyFont="1" applyFill="1" applyAlignment="1">
      <alignment horizontal="center"/>
    </xf>
    <xf numFmtId="0" fontId="44" fillId="2" borderId="0" xfId="1016" applyFont="1" applyFill="1" applyAlignment="1">
      <alignment horizontal="center" vertical="center" wrapText="1"/>
    </xf>
    <xf numFmtId="0" fontId="44" fillId="2" borderId="0" xfId="1016" applyFont="1" applyFill="1" applyAlignment="1">
      <alignment horizontal="center" vertical="center"/>
    </xf>
    <xf numFmtId="0" fontId="22" fillId="2" borderId="6" xfId="18" applyFont="1" applyFill="1" applyBorder="1" applyAlignment="1">
      <alignment horizontal="right" vertical="center" wrapText="1"/>
    </xf>
    <xf numFmtId="0" fontId="27" fillId="2" borderId="0" xfId="1026" applyFont="1" applyFill="1" applyAlignment="1">
      <alignment horizontal="left" vertical="center" wrapText="1"/>
    </xf>
    <xf numFmtId="0" fontId="26" fillId="0" borderId="0" xfId="0" applyNumberFormat="1" applyFont="1" applyFill="1" applyBorder="1" applyAlignment="1" applyProtection="1">
      <alignment horizontal="center" vertical="center"/>
    </xf>
    <xf numFmtId="0" fontId="27" fillId="0" borderId="0" xfId="0" applyNumberFormat="1" applyFont="1" applyFill="1" applyBorder="1" applyAlignment="1" applyProtection="1">
      <alignment horizontal="right" vertical="center"/>
    </xf>
    <xf numFmtId="0" fontId="8" fillId="0" borderId="0" xfId="0" applyNumberFormat="1" applyFont="1" applyFill="1" applyAlignment="1" applyProtection="1">
      <alignment horizontal="center" vertical="center"/>
    </xf>
    <xf numFmtId="0" fontId="8" fillId="0" borderId="0" xfId="0" applyNumberFormat="1" applyFont="1" applyFill="1" applyBorder="1" applyAlignment="1" applyProtection="1">
      <alignment horizontal="center" vertical="center"/>
    </xf>
    <xf numFmtId="0" fontId="38" fillId="0" borderId="7" xfId="0" applyFont="1" applyFill="1" applyBorder="1" applyAlignment="1">
      <alignment horizontal="center" vertical="center" wrapText="1" shrinkToFit="1"/>
    </xf>
    <xf numFmtId="0" fontId="38" fillId="0" borderId="8" xfId="0" applyFont="1" applyFill="1" applyBorder="1" applyAlignment="1">
      <alignment horizontal="center" vertical="center" wrapText="1" shrinkToFit="1"/>
    </xf>
    <xf numFmtId="184" fontId="8" fillId="0" borderId="0" xfId="1025" applyNumberFormat="1" applyFont="1" applyFill="1" applyAlignment="1">
      <alignment horizontal="center"/>
    </xf>
    <xf numFmtId="0" fontId="105" fillId="0" borderId="0" xfId="0" applyNumberFormat="1" applyFont="1" applyFill="1" applyBorder="1" applyAlignment="1" applyProtection="1">
      <alignment horizontal="center" vertical="center"/>
    </xf>
    <xf numFmtId="0" fontId="31" fillId="0" borderId="0" xfId="1013" applyFont="1" applyFill="1" applyAlignment="1">
      <alignment horizontal="center" vertical="center"/>
    </xf>
    <xf numFmtId="0" fontId="34" fillId="0" borderId="1" xfId="1013" applyFont="1" applyFill="1" applyBorder="1" applyAlignment="1">
      <alignment horizontal="center" vertical="center"/>
    </xf>
    <xf numFmtId="0" fontId="105" fillId="0" borderId="0" xfId="0" applyNumberFormat="1" applyFont="1" applyFill="1" applyAlignment="1" applyProtection="1">
      <alignment horizontal="center" vertical="center"/>
    </xf>
    <xf numFmtId="0" fontId="26" fillId="0" borderId="0" xfId="0" applyNumberFormat="1" applyFont="1" applyFill="1" applyAlignment="1" applyProtection="1">
      <alignment horizontal="center" vertical="center"/>
    </xf>
    <xf numFmtId="0" fontId="27" fillId="0" borderId="0" xfId="0" applyNumberFormat="1" applyFont="1" applyFill="1" applyAlignment="1" applyProtection="1">
      <alignment horizontal="right" vertical="center"/>
    </xf>
    <xf numFmtId="0" fontId="111" fillId="2" borderId="0" xfId="1979" applyFont="1" applyFill="1" applyAlignment="1">
      <alignment horizontal="right" vertical="center"/>
    </xf>
    <xf numFmtId="0" fontId="111" fillId="2" borderId="0" xfId="1979" applyFont="1" applyFill="1" applyAlignment="1">
      <alignment horizontal="left" vertical="center" wrapText="1"/>
    </xf>
    <xf numFmtId="0" fontId="22" fillId="0" borderId="1" xfId="0" applyFont="1" applyBorder="1" applyAlignment="1">
      <alignment horizontal="center" vertical="center" wrapText="1"/>
    </xf>
    <xf numFmtId="0" fontId="104" fillId="2" borderId="0" xfId="18" applyFont="1" applyFill="1" applyAlignment="1">
      <alignment horizontal="left" vertical="top"/>
    </xf>
    <xf numFmtId="179" fontId="16" fillId="0" borderId="0" xfId="559" applyNumberFormat="1" applyFont="1" applyFill="1" applyAlignment="1">
      <alignment horizontal="center" vertical="center"/>
    </xf>
    <xf numFmtId="179" fontId="18" fillId="0" borderId="6" xfId="559" applyNumberFormat="1" applyFont="1" applyFill="1" applyBorder="1" applyAlignment="1">
      <alignment horizontal="right" vertical="center"/>
    </xf>
    <xf numFmtId="0" fontId="14" fillId="0" borderId="2" xfId="0" applyFont="1" applyFill="1" applyBorder="1" applyAlignment="1">
      <alignment horizontal="center" vertical="center"/>
    </xf>
    <xf numFmtId="0" fontId="18" fillId="0" borderId="1" xfId="559" applyFont="1" applyFill="1" applyBorder="1" applyAlignment="1">
      <alignment horizontal="center" vertical="center"/>
    </xf>
    <xf numFmtId="0" fontId="15" fillId="0" borderId="0" xfId="559" applyFont="1" applyFill="1" applyAlignment="1">
      <alignment horizontal="center" vertical="center"/>
    </xf>
    <xf numFmtId="0" fontId="16" fillId="0" borderId="0" xfId="559" applyFont="1" applyFill="1" applyAlignment="1">
      <alignment horizontal="center" vertical="center"/>
    </xf>
    <xf numFmtId="0" fontId="17" fillId="0" borderId="5" xfId="559" applyFont="1" applyFill="1" applyBorder="1" applyAlignment="1">
      <alignment horizontal="left" vertical="center"/>
    </xf>
    <xf numFmtId="0" fontId="19" fillId="0" borderId="5" xfId="559" applyFont="1" applyFill="1" applyBorder="1" applyAlignment="1">
      <alignment horizontal="left" vertical="center"/>
    </xf>
    <xf numFmtId="0" fontId="108" fillId="0" borderId="0" xfId="0" applyFont="1" applyFill="1" applyAlignment="1">
      <alignment horizontal="left" vertical="center" wrapText="1"/>
    </xf>
    <xf numFmtId="0" fontId="1" fillId="0" borderId="0" xfId="0" applyFont="1" applyFill="1" applyAlignment="1">
      <alignment horizontal="left" vertical="center" wrapText="1"/>
    </xf>
    <xf numFmtId="0" fontId="8" fillId="0" borderId="0" xfId="0" applyFont="1" applyFill="1" applyAlignment="1">
      <alignment horizontal="center" vertical="center" wrapText="1"/>
    </xf>
    <xf numFmtId="0" fontId="12" fillId="0" borderId="0" xfId="0" applyFont="1" applyFill="1" applyBorder="1" applyAlignment="1">
      <alignment horizontal="right" vertical="center" wrapText="1"/>
    </xf>
    <xf numFmtId="0" fontId="11" fillId="0" borderId="1" xfId="0"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107" fillId="0" borderId="0" xfId="0" applyFont="1" applyFill="1" applyBorder="1" applyAlignment="1">
      <alignment horizontal="justify" vertical="center" wrapText="1"/>
    </xf>
    <xf numFmtId="0" fontId="6" fillId="0" borderId="0" xfId="0" applyFont="1" applyFill="1" applyBorder="1" applyAlignment="1">
      <alignment horizontal="justify" vertical="center" wrapText="1"/>
    </xf>
    <xf numFmtId="0" fontId="4" fillId="0" borderId="1" xfId="0" applyFont="1" applyFill="1" applyBorder="1" applyAlignment="1">
      <alignment horizontal="center" vertical="center"/>
    </xf>
    <xf numFmtId="0" fontId="49" fillId="2" borderId="22" xfId="1979" applyFont="1" applyFill="1" applyBorder="1" applyAlignment="1">
      <alignment horizontal="center" vertical="center"/>
    </xf>
    <xf numFmtId="0" fontId="27" fillId="2" borderId="22" xfId="1979" applyFont="1" applyFill="1" applyBorder="1" applyAlignment="1">
      <alignment horizontal="center" vertical="center" wrapText="1"/>
    </xf>
    <xf numFmtId="0" fontId="2" fillId="0" borderId="0" xfId="1013" applyFont="1" applyFill="1" applyAlignment="1">
      <alignment horizontal="center" vertical="center" wrapText="1"/>
    </xf>
    <xf numFmtId="0" fontId="2" fillId="0" borderId="0" xfId="1013" applyFont="1" applyFill="1" applyAlignment="1">
      <alignment horizontal="center" vertical="center"/>
    </xf>
    <xf numFmtId="0" fontId="8" fillId="2" borderId="0" xfId="1979" applyFont="1" applyFill="1" applyAlignment="1">
      <alignment horizontal="center" vertical="center" wrapText="1"/>
    </xf>
    <xf numFmtId="0" fontId="8" fillId="2" borderId="0" xfId="1979" applyFont="1" applyFill="1" applyAlignment="1">
      <alignment horizontal="center" vertical="center"/>
    </xf>
    <xf numFmtId="0" fontId="60" fillId="0" borderId="22" xfId="0" applyFont="1" applyFill="1" applyBorder="1">
      <alignment vertical="center"/>
    </xf>
  </cellXfs>
  <cellStyles count="2344">
    <cellStyle name="_ET_STYLE_NoName_00_" xfId="99"/>
    <cellStyle name="20% - 强调文字颜色 1 2" xfId="5"/>
    <cellStyle name="20% - 强调文字颜色 1 2 2" xfId="124"/>
    <cellStyle name="20% - 强调文字颜色 1 2 2 2" xfId="1374"/>
    <cellStyle name="20% - 强调文字颜色 1 2 3" xfId="1375"/>
    <cellStyle name="20% - 强调文字颜色 1 3" xfId="115"/>
    <cellStyle name="20% - 强调文字颜色 1 3 2" xfId="126"/>
    <cellStyle name="20% - 强调文字颜色 1 3 2 2" xfId="1376"/>
    <cellStyle name="20% - 强调文字颜色 1 3 3" xfId="1377"/>
    <cellStyle name="20% - 强调文字颜色 1 4" xfId="105"/>
    <cellStyle name="20% - 强调文字颜色 1 4 2" xfId="127"/>
    <cellStyle name="20% - 强调文字颜色 1 4 2 2" xfId="1378"/>
    <cellStyle name="20% - 强调文字颜色 1 4 3" xfId="44"/>
    <cellStyle name="20% - 强调文字颜色 1 4 3 2" xfId="1379"/>
    <cellStyle name="20% - 强调文字颜色 1 4 4" xfId="1380"/>
    <cellStyle name="20% - 强调文字颜色 1 5" xfId="102"/>
    <cellStyle name="20% - 强调文字颜色 1 5 2" xfId="128"/>
    <cellStyle name="20% - 强调文字颜色 1 5 2 2" xfId="1381"/>
    <cellStyle name="20% - 强调文字颜色 1 5 3" xfId="107"/>
    <cellStyle name="20% - 强调文字颜色 1 5 3 2" xfId="1382"/>
    <cellStyle name="20% - 强调文字颜色 1 5 4" xfId="1383"/>
    <cellStyle name="20% - 强调文字颜色 1 6" xfId="111"/>
    <cellStyle name="20% - 强调文字颜色 1 6 2" xfId="117"/>
    <cellStyle name="20% - 强调文字颜色 1 6 2 2" xfId="1384"/>
    <cellStyle name="20% - 强调文字颜色 1 6 3" xfId="118"/>
    <cellStyle name="20% - 强调文字颜色 1 6 3 2" xfId="1385"/>
    <cellStyle name="20% - 强调文字颜色 1 6 4" xfId="1386"/>
    <cellStyle name="20% - 强调文字颜色 1 7" xfId="113"/>
    <cellStyle name="20% - 强调文字颜色 1 7 2" xfId="129"/>
    <cellStyle name="20% - 强调文字颜色 1 7 2 2" xfId="1387"/>
    <cellStyle name="20% - 强调文字颜色 1 7 3" xfId="130"/>
    <cellStyle name="20% - 强调文字颜色 1 7 3 2" xfId="1388"/>
    <cellStyle name="20% - 强调文字颜色 1 7 4" xfId="1389"/>
    <cellStyle name="20% - 强调文字颜色 1 8" xfId="133"/>
    <cellStyle name="20% - 强调文字颜色 1 8 2" xfId="138"/>
    <cellStyle name="20% - 强调文字颜色 1 8 2 2" xfId="1390"/>
    <cellStyle name="20% - 强调文字颜色 1 8 3" xfId="143"/>
    <cellStyle name="20% - 强调文字颜色 1 8 3 2" xfId="1391"/>
    <cellStyle name="20% - 强调文字颜色 1 8 4" xfId="1392"/>
    <cellStyle name="20% - 强调文字颜色 1 9" xfId="147"/>
    <cellStyle name="20% - 强调文字颜色 1 9 2" xfId="1393"/>
    <cellStyle name="20% - 强调文字颜色 2 2" xfId="151"/>
    <cellStyle name="20% - 强调文字颜色 2 2 2" xfId="154"/>
    <cellStyle name="20% - 强调文字颜色 2 2 2 2" xfId="1394"/>
    <cellStyle name="20% - 强调文字颜色 2 2 3" xfId="1395"/>
    <cellStyle name="20% - 强调文字颜色 2 3" xfId="157"/>
    <cellStyle name="20% - 强调文字颜色 2 3 2" xfId="159"/>
    <cellStyle name="20% - 强调文字颜色 2 3 2 2" xfId="1396"/>
    <cellStyle name="20% - 强调文字颜色 2 3 3" xfId="1397"/>
    <cellStyle name="20% - 强调文字颜色 2 4" xfId="162"/>
    <cellStyle name="20% - 强调文字颜色 2 4 2" xfId="42"/>
    <cellStyle name="20% - 强调文字颜色 2 4 2 2" xfId="1398"/>
    <cellStyle name="20% - 强调文字颜色 2 4 3" xfId="163"/>
    <cellStyle name="20% - 强调文字颜色 2 4 3 2" xfId="1399"/>
    <cellStyle name="20% - 强调文字颜色 2 4 4" xfId="1400"/>
    <cellStyle name="20% - 强调文字颜色 2 5" xfId="166"/>
    <cellStyle name="20% - 强调文字颜色 2 5 2" xfId="168"/>
    <cellStyle name="20% - 强调文字颜色 2 5 2 2" xfId="1401"/>
    <cellStyle name="20% - 强调文字颜色 2 5 3" xfId="169"/>
    <cellStyle name="20% - 强调文字颜色 2 5 3 2" xfId="1402"/>
    <cellStyle name="20% - 强调文字颜色 2 5 4" xfId="1403"/>
    <cellStyle name="20% - 强调文字颜色 2 6" xfId="171"/>
    <cellStyle name="20% - 强调文字颜色 2 6 2" xfId="148"/>
    <cellStyle name="20% - 强调文字颜色 2 6 2 2" xfId="1404"/>
    <cellStyle name="20% - 强调文字颜色 2 6 3" xfId="173"/>
    <cellStyle name="20% - 强调文字颜色 2 6 3 2" xfId="1405"/>
    <cellStyle name="20% - 强调文字颜色 2 6 4" xfId="1406"/>
    <cellStyle name="20% - 强调文字颜色 2 7" xfId="175"/>
    <cellStyle name="20% - 强调文字颜色 2 7 2" xfId="176"/>
    <cellStyle name="20% - 强调文字颜色 2 7 2 2" xfId="1407"/>
    <cellStyle name="20% - 强调文字颜色 2 7 3" xfId="178"/>
    <cellStyle name="20% - 强调文字颜色 2 7 3 2" xfId="1408"/>
    <cellStyle name="20% - 强调文字颜色 2 7 4" xfId="1409"/>
    <cellStyle name="20% - 强调文字颜色 2 8" xfId="180"/>
    <cellStyle name="20% - 强调文字颜色 2 8 2" xfId="183"/>
    <cellStyle name="20% - 强调文字颜色 2 8 2 2" xfId="1410"/>
    <cellStyle name="20% - 强调文字颜色 2 8 3" xfId="187"/>
    <cellStyle name="20% - 强调文字颜色 2 8 3 2" xfId="1411"/>
    <cellStyle name="20% - 强调文字颜色 2 8 4" xfId="1412"/>
    <cellStyle name="20% - 强调文字颜色 2 9" xfId="177"/>
    <cellStyle name="20% - 强调文字颜色 2 9 2" xfId="1413"/>
    <cellStyle name="20% - 强调文字颜色 3 2" xfId="189"/>
    <cellStyle name="20% - 强调文字颜色 3 2 2" xfId="193"/>
    <cellStyle name="20% - 强调文字颜色 3 2 2 2" xfId="1414"/>
    <cellStyle name="20% - 强调文字颜色 3 2 3" xfId="1415"/>
    <cellStyle name="20% - 强调文字颜色 3 3" xfId="62"/>
    <cellStyle name="20% - 强调文字颜色 3 3 2" xfId="92"/>
    <cellStyle name="20% - 强调文字颜色 3 3 2 2" xfId="1416"/>
    <cellStyle name="20% - 强调文字颜色 3 3 3" xfId="1417"/>
    <cellStyle name="20% - 强调文字颜色 3 4" xfId="195"/>
    <cellStyle name="20% - 强调文字颜色 3 4 2" xfId="200"/>
    <cellStyle name="20% - 强调文字颜色 3 4 2 2" xfId="1418"/>
    <cellStyle name="20% - 强调文字颜色 3 4 3" xfId="201"/>
    <cellStyle name="20% - 强调文字颜色 3 4 3 2" xfId="1419"/>
    <cellStyle name="20% - 强调文字颜色 3 4 4" xfId="1420"/>
    <cellStyle name="20% - 强调文字颜色 3 5" xfId="202"/>
    <cellStyle name="20% - 强调文字颜色 3 5 2" xfId="205"/>
    <cellStyle name="20% - 强调文字颜色 3 5 2 2" xfId="1421"/>
    <cellStyle name="20% - 强调文字颜色 3 5 3" xfId="208"/>
    <cellStyle name="20% - 强调文字颜色 3 5 3 2" xfId="1422"/>
    <cellStyle name="20% - 强调文字颜色 3 5 4" xfId="1423"/>
    <cellStyle name="20% - 强调文字颜色 3 6" xfId="209"/>
    <cellStyle name="20% - 强调文字颜色 3 6 2" xfId="211"/>
    <cellStyle name="20% - 强调文字颜色 3 6 2 2" xfId="1424"/>
    <cellStyle name="20% - 强调文字颜色 3 6 3" xfId="214"/>
    <cellStyle name="20% - 强调文字颜色 3 6 3 2" xfId="1425"/>
    <cellStyle name="20% - 强调文字颜色 3 6 4" xfId="1426"/>
    <cellStyle name="20% - 强调文字颜色 3 7" xfId="216"/>
    <cellStyle name="20% - 强调文字颜色 3 7 2" xfId="218"/>
    <cellStyle name="20% - 强调文字颜色 3 7 2 2" xfId="1427"/>
    <cellStyle name="20% - 强调文字颜色 3 7 3" xfId="220"/>
    <cellStyle name="20% - 强调文字颜色 3 7 3 2" xfId="1428"/>
    <cellStyle name="20% - 强调文字颜色 3 7 4" xfId="1429"/>
    <cellStyle name="20% - 强调文字颜色 3 8" xfId="223"/>
    <cellStyle name="20% - 强调文字颜色 3 8 2" xfId="227"/>
    <cellStyle name="20% - 强调文字颜色 3 8 2 2" xfId="1430"/>
    <cellStyle name="20% - 强调文字颜色 3 8 3" xfId="230"/>
    <cellStyle name="20% - 强调文字颜色 3 8 3 2" xfId="1431"/>
    <cellStyle name="20% - 强调文字颜色 3 8 4" xfId="1432"/>
    <cellStyle name="20% - 强调文字颜色 3 9" xfId="184"/>
    <cellStyle name="20% - 强调文字颜色 3 9 2" xfId="1433"/>
    <cellStyle name="20% - 强调文字颜色 4 2" xfId="232"/>
    <cellStyle name="20% - 强调文字颜色 4 2 2" xfId="233"/>
    <cellStyle name="20% - 强调文字颜色 4 2 2 2" xfId="1434"/>
    <cellStyle name="20% - 强调文字颜色 4 2 3" xfId="1435"/>
    <cellStyle name="20% - 强调文字颜色 4 3" xfId="236"/>
    <cellStyle name="20% - 强调文字颜色 4 3 2" xfId="239"/>
    <cellStyle name="20% - 强调文字颜色 4 3 2 2" xfId="1436"/>
    <cellStyle name="20% - 强调文字颜色 4 3 3" xfId="1437"/>
    <cellStyle name="20% - 强调文字颜色 4 4" xfId="241"/>
    <cellStyle name="20% - 强调文字颜色 4 4 2" xfId="25"/>
    <cellStyle name="20% - 强调文字颜色 4 4 2 2" xfId="1438"/>
    <cellStyle name="20% - 强调文字颜色 4 4 3" xfId="244"/>
    <cellStyle name="20% - 强调文字颜色 4 4 3 2" xfId="1439"/>
    <cellStyle name="20% - 强调文字颜色 4 4 4" xfId="1440"/>
    <cellStyle name="20% - 强调文字颜色 4 5" xfId="16"/>
    <cellStyle name="20% - 强调文字颜色 4 5 2" xfId="246"/>
    <cellStyle name="20% - 强调文字颜色 4 5 2 2" xfId="1441"/>
    <cellStyle name="20% - 强调文字颜色 4 5 3" xfId="249"/>
    <cellStyle name="20% - 强调文字颜色 4 5 3 2" xfId="1442"/>
    <cellStyle name="20% - 强调文字颜色 4 5 4" xfId="1443"/>
    <cellStyle name="20% - 强调文字颜色 4 6" xfId="251"/>
    <cellStyle name="20% - 强调文字颜色 4 6 2" xfId="254"/>
    <cellStyle name="20% - 强调文字颜色 4 6 2 2" xfId="1444"/>
    <cellStyle name="20% - 强调文字颜色 4 6 3" xfId="9"/>
    <cellStyle name="20% - 强调文字颜色 4 6 3 2" xfId="1445"/>
    <cellStyle name="20% - 强调文字颜色 4 6 4" xfId="1446"/>
    <cellStyle name="20% - 强调文字颜色 4 7" xfId="258"/>
    <cellStyle name="20% - 强调文字颜色 4 7 2" xfId="64"/>
    <cellStyle name="20% - 强调文字颜色 4 7 2 2" xfId="1447"/>
    <cellStyle name="20% - 强调文字颜色 4 7 3" xfId="49"/>
    <cellStyle name="20% - 强调文字颜色 4 7 3 2" xfId="1448"/>
    <cellStyle name="20% - 强调文字颜色 4 7 4" xfId="1449"/>
    <cellStyle name="20% - 强调文字颜色 4 8" xfId="261"/>
    <cellStyle name="20% - 强调文字颜色 4 8 2" xfId="265"/>
    <cellStyle name="20% - 强调文字颜色 4 8 2 2" xfId="1450"/>
    <cellStyle name="20% - 强调文字颜色 4 8 3" xfId="270"/>
    <cellStyle name="20% - 强调文字颜色 4 8 3 2" xfId="1451"/>
    <cellStyle name="20% - 强调文字颜色 4 8 4" xfId="1452"/>
    <cellStyle name="20% - 强调文字颜色 4 9" xfId="274"/>
    <cellStyle name="20% - 强调文字颜色 4 9 2" xfId="1453"/>
    <cellStyle name="20% - 强调文字颜色 5 2" xfId="277"/>
    <cellStyle name="20% - 强调文字颜色 5 2 2" xfId="279"/>
    <cellStyle name="20% - 强调文字颜色 5 2 2 2" xfId="1454"/>
    <cellStyle name="20% - 强调文字颜色 5 2 3" xfId="1455"/>
    <cellStyle name="20% - 强调文字颜色 5 3" xfId="281"/>
    <cellStyle name="20% - 强调文字颜色 5 3 2" xfId="282"/>
    <cellStyle name="20% - 强调文字颜色 5 3 2 2" xfId="1456"/>
    <cellStyle name="20% - 强调文字颜色 5 3 3" xfId="1457"/>
    <cellStyle name="20% - 强调文字颜色 5 4" xfId="283"/>
    <cellStyle name="20% - 强调文字颜色 5 4 2" xfId="285"/>
    <cellStyle name="20% - 强调文字颜色 5 4 2 2" xfId="1458"/>
    <cellStyle name="20% - 强调文字颜色 5 4 3" xfId="286"/>
    <cellStyle name="20% - 强调文字颜色 5 4 3 2" xfId="1459"/>
    <cellStyle name="20% - 强调文字颜色 5 4 4" xfId="1460"/>
    <cellStyle name="20% - 强调文字颜色 5 5" xfId="287"/>
    <cellStyle name="20% - 强调文字颜色 5 5 2" xfId="289"/>
    <cellStyle name="20% - 强调文字颜色 5 5 2 2" xfId="1461"/>
    <cellStyle name="20% - 强调文字颜色 5 5 3" xfId="292"/>
    <cellStyle name="20% - 强调文字颜色 5 5 3 2" xfId="1462"/>
    <cellStyle name="20% - 强调文字颜色 5 5 4" xfId="1463"/>
    <cellStyle name="20% - 强调文字颜色 5 6" xfId="293"/>
    <cellStyle name="20% - 强调文字颜色 5 6 2" xfId="296"/>
    <cellStyle name="20% - 强调文字颜色 5 6 2 2" xfId="1464"/>
    <cellStyle name="20% - 强调文字颜色 5 6 3" xfId="299"/>
    <cellStyle name="20% - 强调文字颜色 5 6 3 2" xfId="1465"/>
    <cellStyle name="20% - 强调文字颜色 5 6 4" xfId="1466"/>
    <cellStyle name="20% - 强调文字颜色 5 7" xfId="301"/>
    <cellStyle name="20% - 强调文字颜色 5 7 2" xfId="303"/>
    <cellStyle name="20% - 强调文字颜色 5 7 2 2" xfId="1467"/>
    <cellStyle name="20% - 强调文字颜色 5 7 3" xfId="306"/>
    <cellStyle name="20% - 强调文字颜色 5 7 3 2" xfId="1468"/>
    <cellStyle name="20% - 强调文字颜色 5 7 4" xfId="1469"/>
    <cellStyle name="20% - 强调文字颜色 5 8" xfId="308"/>
    <cellStyle name="20% - 强调文字颜色 5 8 2" xfId="311"/>
    <cellStyle name="20% - 强调文字颜色 5 8 2 2" xfId="1470"/>
    <cellStyle name="20% - 强调文字颜色 5 8 3" xfId="314"/>
    <cellStyle name="20% - 强调文字颜色 5 8 3 2" xfId="1471"/>
    <cellStyle name="20% - 强调文字颜色 5 8 4" xfId="1472"/>
    <cellStyle name="20% - 强调文字颜色 5 9" xfId="316"/>
    <cellStyle name="20% - 强调文字颜色 5 9 2" xfId="1473"/>
    <cellStyle name="20% - 强调文字颜色 6 2" xfId="320"/>
    <cellStyle name="20% - 强调文字颜色 6 2 2" xfId="321"/>
    <cellStyle name="20% - 强调文字颜色 6 2 2 2" xfId="1474"/>
    <cellStyle name="20% - 强调文字颜色 6 2 3" xfId="1475"/>
    <cellStyle name="20% - 强调文字颜色 6 3" xfId="325"/>
    <cellStyle name="20% - 强调文字颜色 6 3 2" xfId="328"/>
    <cellStyle name="20% - 强调文字颜色 6 3 2 2" xfId="1476"/>
    <cellStyle name="20% - 强调文字颜色 6 3 3" xfId="1477"/>
    <cellStyle name="20% - 强调文字颜色 6 4" xfId="332"/>
    <cellStyle name="20% - 强调文字颜色 6 4 2" xfId="336"/>
    <cellStyle name="20% - 强调文字颜色 6 4 2 2" xfId="1478"/>
    <cellStyle name="20% - 强调文字颜色 6 4 3" xfId="59"/>
    <cellStyle name="20% - 强调文字颜色 6 4 3 2" xfId="1479"/>
    <cellStyle name="20% - 强调文字颜色 6 4 4" xfId="1480"/>
    <cellStyle name="20% - 强调文字颜色 6 5" xfId="338"/>
    <cellStyle name="20% - 强调文字颜色 6 5 2" xfId="341"/>
    <cellStyle name="20% - 强调文字颜色 6 5 2 2" xfId="1481"/>
    <cellStyle name="20% - 强调文字颜色 6 5 3" xfId="345"/>
    <cellStyle name="20% - 强调文字颜色 6 5 3 2" xfId="1482"/>
    <cellStyle name="20% - 强调文字颜色 6 5 4" xfId="1483"/>
    <cellStyle name="20% - 强调文字颜色 6 6" xfId="347"/>
    <cellStyle name="20% - 强调文字颜色 6 6 2" xfId="351"/>
    <cellStyle name="20% - 强调文字颜色 6 6 2 2" xfId="1484"/>
    <cellStyle name="20% - 强调文字颜色 6 6 3" xfId="359"/>
    <cellStyle name="20% - 强调文字颜色 6 6 3 2" xfId="1485"/>
    <cellStyle name="20% - 强调文字颜色 6 6 4" xfId="1486"/>
    <cellStyle name="20% - 强调文字颜色 6 7" xfId="362"/>
    <cellStyle name="20% - 强调文字颜色 6 7 2" xfId="364"/>
    <cellStyle name="20% - 强调文字颜色 6 7 2 2" xfId="1487"/>
    <cellStyle name="20% - 强调文字颜色 6 7 3" xfId="369"/>
    <cellStyle name="20% - 强调文字颜色 6 7 3 2" xfId="1488"/>
    <cellStyle name="20% - 强调文字颜色 6 7 4" xfId="1489"/>
    <cellStyle name="20% - 强调文字颜色 6 8" xfId="372"/>
    <cellStyle name="20% - 强调文字颜色 6 8 2" xfId="375"/>
    <cellStyle name="20% - 强调文字颜色 6 8 2 2" xfId="1490"/>
    <cellStyle name="20% - 强调文字颜色 6 8 3" xfId="378"/>
    <cellStyle name="20% - 强调文字颜色 6 8 3 2" xfId="1491"/>
    <cellStyle name="20% - 强调文字颜色 6 8 4" xfId="1492"/>
    <cellStyle name="20% - 强调文字颜色 6 9" xfId="380"/>
    <cellStyle name="20% - 强调文字颜色 6 9 2" xfId="1493"/>
    <cellStyle name="20% - 着色 1" xfId="77"/>
    <cellStyle name="20% - 着色 1 2" xfId="45"/>
    <cellStyle name="20% - 着色 1 2 2" xfId="1494"/>
    <cellStyle name="20% - 着色 1 3" xfId="384"/>
    <cellStyle name="20% - 着色 1 3 2" xfId="1495"/>
    <cellStyle name="20% - 着色 1 4" xfId="322"/>
    <cellStyle name="20% - 着色 1 4 2" xfId="1496"/>
    <cellStyle name="20% - 着色 1 5" xfId="386"/>
    <cellStyle name="20% - 着色 1 5 2" xfId="1497"/>
    <cellStyle name="20% - 着色 1 6" xfId="1498"/>
    <cellStyle name="20% - 着色 2" xfId="83"/>
    <cellStyle name="20% - 着色 2 2" xfId="108"/>
    <cellStyle name="20% - 着色 2 2 2" xfId="1499"/>
    <cellStyle name="20% - 着色 2 3" xfId="388"/>
    <cellStyle name="20% - 着色 2 3 2" xfId="1500"/>
    <cellStyle name="20% - 着色 2 4" xfId="329"/>
    <cellStyle name="20% - 着色 2 4 2" xfId="1501"/>
    <cellStyle name="20% - 着色 2 5" xfId="393"/>
    <cellStyle name="20% - 着色 2 5 2" xfId="1502"/>
    <cellStyle name="20% - 着色 2 6" xfId="1503"/>
    <cellStyle name="20% - 着色 3" xfId="95"/>
    <cellStyle name="20% - 着色 3 2" xfId="119"/>
    <cellStyle name="20% - 着色 3 2 2" xfId="1504"/>
    <cellStyle name="20% - 着色 3 3" xfId="396"/>
    <cellStyle name="20% - 着色 3 3 2" xfId="1505"/>
    <cellStyle name="20% - 着色 3 4" xfId="335"/>
    <cellStyle name="20% - 着色 3 4 2" xfId="1506"/>
    <cellStyle name="20% - 着色 3 5" xfId="58"/>
    <cellStyle name="20% - 着色 3 5 2" xfId="1507"/>
    <cellStyle name="20% - 着色 3 6" xfId="1508"/>
    <cellStyle name="20% - 着色 4" xfId="399"/>
    <cellStyle name="20% - 着色 4 2" xfId="131"/>
    <cellStyle name="20% - 着色 4 2 2" xfId="1509"/>
    <cellStyle name="20% - 着色 4 3" xfId="401"/>
    <cellStyle name="20% - 着色 4 3 2" xfId="1510"/>
    <cellStyle name="20% - 着色 4 4" xfId="342"/>
    <cellStyle name="20% - 着色 4 4 2" xfId="1511"/>
    <cellStyle name="20% - 着色 4 5" xfId="346"/>
    <cellStyle name="20% - 着色 4 5 2" xfId="1512"/>
    <cellStyle name="20% - 着色 4 6" xfId="1513"/>
    <cellStyle name="20% - 着色 5" xfId="405"/>
    <cellStyle name="20% - 着色 5 2" xfId="144"/>
    <cellStyle name="20% - 着色 5 2 2" xfId="1514"/>
    <cellStyle name="20% - 着色 5 3" xfId="409"/>
    <cellStyle name="20% - 着色 5 3 2" xfId="1515"/>
    <cellStyle name="20% - 着色 5 4" xfId="354"/>
    <cellStyle name="20% - 着色 5 4 2" xfId="1516"/>
    <cellStyle name="20% - 着色 5 5" xfId="360"/>
    <cellStyle name="20% - 着色 5 5 2" xfId="1517"/>
    <cellStyle name="20% - 着色 5 6" xfId="1518"/>
    <cellStyle name="20% - 着色 6" xfId="414"/>
    <cellStyle name="20% - 着色 6 2" xfId="419"/>
    <cellStyle name="20% - 着色 6 2 2" xfId="1519"/>
    <cellStyle name="20% - 着色 6 3" xfId="422"/>
    <cellStyle name="20% - 着色 6 3 2" xfId="1520"/>
    <cellStyle name="20% - 着色 6 4" xfId="366"/>
    <cellStyle name="20% - 着色 6 4 2" xfId="1521"/>
    <cellStyle name="20% - 着色 6 5" xfId="370"/>
    <cellStyle name="20% - 着色 6 5 2" xfId="1522"/>
    <cellStyle name="20% - 着色 6 6" xfId="1523"/>
    <cellStyle name="20%-个性色1" xfId="245"/>
    <cellStyle name="20%-个性色1 2" xfId="425"/>
    <cellStyle name="20%-个性色1 2 2" xfId="237"/>
    <cellStyle name="20%-个性色1 2 2 2" xfId="240"/>
    <cellStyle name="20%-个性色1 3" xfId="426"/>
    <cellStyle name="20%-个性色1 3 2" xfId="1524"/>
    <cellStyle name="20%-个性色1 4" xfId="429"/>
    <cellStyle name="20%-个性色1 4 2" xfId="326"/>
    <cellStyle name="20%-个性色1 4 2 2" xfId="1525"/>
    <cellStyle name="20%-个性色1 4 3" xfId="1526"/>
    <cellStyle name="20%-个性色2" xfId="430"/>
    <cellStyle name="20%-个性色2 2" xfId="431"/>
    <cellStyle name="20%-个性色2 2 2" xfId="434"/>
    <cellStyle name="20%-个性色2 2 2 2" xfId="438"/>
    <cellStyle name="20%-个性色2 3" xfId="441"/>
    <cellStyle name="20%-个性色2 3 2" xfId="1527"/>
    <cellStyle name="20%-个性色2 4" xfId="445"/>
    <cellStyle name="20%-个性色2 4 2" xfId="446"/>
    <cellStyle name="20%-个性色2 4 2 2" xfId="1528"/>
    <cellStyle name="20%-个性色2 4 3" xfId="1529"/>
    <cellStyle name="20%-个性色3" xfId="448"/>
    <cellStyle name="20%-个性色3 2" xfId="449"/>
    <cellStyle name="20%-个性色3 2 2" xfId="450"/>
    <cellStyle name="20%-个性色3 2 2 2" xfId="451"/>
    <cellStyle name="20%-个性色3 3" xfId="453"/>
    <cellStyle name="20%-个性色3 3 2" xfId="1530"/>
    <cellStyle name="20%-个性色3 4" xfId="458"/>
    <cellStyle name="20%-个性色3 4 2" xfId="460"/>
    <cellStyle name="20%-个性色3 4 2 2" xfId="1531"/>
    <cellStyle name="20%-个性色3 4 3" xfId="1532"/>
    <cellStyle name="20%-个性色4" xfId="462"/>
    <cellStyle name="20%-个性色4 2" xfId="463"/>
    <cellStyle name="20%-个性色4 2 2" xfId="466"/>
    <cellStyle name="20%-个性色4 2 2 2" xfId="467"/>
    <cellStyle name="20%-个性色4 3" xfId="468"/>
    <cellStyle name="20%-个性色4 3 2" xfId="1533"/>
    <cellStyle name="20%-个性色4 4" xfId="469"/>
    <cellStyle name="20%-个性色4 4 2" xfId="475"/>
    <cellStyle name="20%-个性色4 4 2 2" xfId="1534"/>
    <cellStyle name="20%-个性色4 4 3" xfId="1535"/>
    <cellStyle name="20%-个性色5" xfId="479"/>
    <cellStyle name="20%-个性色5 2" xfId="480"/>
    <cellStyle name="20%-个性色5 2 2" xfId="481"/>
    <cellStyle name="20%-个性色5 2 2 2" xfId="68"/>
    <cellStyle name="20%-个性色5 3" xfId="483"/>
    <cellStyle name="20%-个性色5 3 2" xfId="1536"/>
    <cellStyle name="20%-个性色5 4" xfId="484"/>
    <cellStyle name="20%-个性色5 4 2" xfId="489"/>
    <cellStyle name="20%-个性色5 4 2 2" xfId="1537"/>
    <cellStyle name="20%-个性色5 4 3" xfId="1538"/>
    <cellStyle name="20%-个性色6" xfId="436"/>
    <cellStyle name="20%-个性色6 2" xfId="440"/>
    <cellStyle name="20%-个性色6 2 2" xfId="348"/>
    <cellStyle name="20%-个性色6 2 2 2" xfId="352"/>
    <cellStyle name="20%-个性色6 3" xfId="490"/>
    <cellStyle name="20%-个性色6 3 2" xfId="1539"/>
    <cellStyle name="20%-个性色6 4" xfId="491"/>
    <cellStyle name="20%-个性色6 4 2" xfId="495"/>
    <cellStyle name="20%-个性色6 4 2 2" xfId="1540"/>
    <cellStyle name="20%-个性色6 4 3" xfId="1541"/>
    <cellStyle name="40% - 强调文字颜色 1 2" xfId="497"/>
    <cellStyle name="40% - 强调文字颜色 1 2 2" xfId="476"/>
    <cellStyle name="40% - 强调文字颜色 1 2 2 2" xfId="1542"/>
    <cellStyle name="40% - 强调文字颜色 1 2 3" xfId="1543"/>
    <cellStyle name="40% - 强调文字颜色 1 3" xfId="268"/>
    <cellStyle name="40% - 强调文字颜色 1 3 2" xfId="499"/>
    <cellStyle name="40% - 强调文字颜色 1 3 2 2" xfId="1544"/>
    <cellStyle name="40% - 强调文字颜色 1 3 3" xfId="1545"/>
    <cellStyle name="40% - 强调文字颜色 1 4" xfId="272"/>
    <cellStyle name="40% - 强调文字颜色 1 4 2" xfId="501"/>
    <cellStyle name="40% - 强调文字颜色 1 4 2 2" xfId="1546"/>
    <cellStyle name="40% - 强调文字颜色 1 4 3" xfId="447"/>
    <cellStyle name="40% - 强调文字颜色 1 4 3 2" xfId="1547"/>
    <cellStyle name="40% - 强调文字颜色 1 4 4" xfId="1548"/>
    <cellStyle name="40% - 强调文字颜色 1 5" xfId="502"/>
    <cellStyle name="40% - 强调文字颜色 1 5 2" xfId="504"/>
    <cellStyle name="40% - 强调文字颜色 1 5 2 2" xfId="1549"/>
    <cellStyle name="40% - 强调文字颜色 1 5 3" xfId="505"/>
    <cellStyle name="40% - 强调文字颜色 1 5 3 2" xfId="1550"/>
    <cellStyle name="40% - 强调文字颜色 1 5 4" xfId="1551"/>
    <cellStyle name="40% - 强调文字颜色 1 6" xfId="506"/>
    <cellStyle name="40% - 强调文字颜色 1 6 2" xfId="509"/>
    <cellStyle name="40% - 强调文字颜色 1 6 2 2" xfId="1552"/>
    <cellStyle name="40% - 强调文字颜色 1 6 3" xfId="512"/>
    <cellStyle name="40% - 强调文字颜色 1 6 3 2" xfId="1553"/>
    <cellStyle name="40% - 强调文字颜色 1 6 4" xfId="1554"/>
    <cellStyle name="40% - 强调文字颜色 1 7" xfId="515"/>
    <cellStyle name="40% - 强调文字颜色 1 7 2" xfId="518"/>
    <cellStyle name="40% - 强调文字颜色 1 7 2 2" xfId="1555"/>
    <cellStyle name="40% - 强调文字颜色 1 7 3" xfId="521"/>
    <cellStyle name="40% - 强调文字颜色 1 7 3 2" xfId="1556"/>
    <cellStyle name="40% - 强调文字颜色 1 7 4" xfId="1557"/>
    <cellStyle name="40% - 强调文字颜色 1 8" xfId="507"/>
    <cellStyle name="40% - 强调文字颜色 1 8 2" xfId="33"/>
    <cellStyle name="40% - 强调文字颜色 1 8 2 2" xfId="1558"/>
    <cellStyle name="40% - 强调文字颜色 1 8 3" xfId="19"/>
    <cellStyle name="40% - 强调文字颜色 1 8 3 2" xfId="1559"/>
    <cellStyle name="40% - 强调文字颜色 1 8 4" xfId="1560"/>
    <cellStyle name="40% - 强调文字颜色 1 9" xfId="510"/>
    <cellStyle name="40% - 强调文字颜色 1 9 2" xfId="1561"/>
    <cellStyle name="40% - 强调文字颜色 2 2" xfId="523"/>
    <cellStyle name="40% - 强调文字颜色 2 2 2" xfId="524"/>
    <cellStyle name="40% - 强调文字颜色 2 2 2 2" xfId="1562"/>
    <cellStyle name="40% - 强调文字颜色 2 2 3" xfId="1563"/>
    <cellStyle name="40% - 强调文字颜色 2 3" xfId="526"/>
    <cellStyle name="40% - 强调文字颜色 2 3 2" xfId="527"/>
    <cellStyle name="40% - 强调文字颜色 2 3 2 2" xfId="1564"/>
    <cellStyle name="40% - 强调文字颜色 2 3 3" xfId="1565"/>
    <cellStyle name="40% - 强调文字颜色 2 4" xfId="529"/>
    <cellStyle name="40% - 强调文字颜色 2 4 2" xfId="530"/>
    <cellStyle name="40% - 强调文字颜色 2 4 2 2" xfId="1566"/>
    <cellStyle name="40% - 强调文字颜色 2 4 3" xfId="461"/>
    <cellStyle name="40% - 强调文字颜色 2 4 3 2" xfId="1567"/>
    <cellStyle name="40% - 强调文字颜色 2 4 4" xfId="1568"/>
    <cellStyle name="40% - 强调文字颜色 2 5" xfId="532"/>
    <cellStyle name="40% - 强调文字颜色 2 5 2" xfId="533"/>
    <cellStyle name="40% - 强调文字颜色 2 5 2 2" xfId="1569"/>
    <cellStyle name="40% - 强调文字颜色 2 5 3" xfId="61"/>
    <cellStyle name="40% - 强调文字颜色 2 5 3 2" xfId="1570"/>
    <cellStyle name="40% - 强调文字颜色 2 5 4" xfId="1571"/>
    <cellStyle name="40% - 强调文字颜色 2 6" xfId="534"/>
    <cellStyle name="40% - 强调文字颜色 2 6 2" xfId="535"/>
    <cellStyle name="40% - 强调文字颜色 2 6 2 2" xfId="1572"/>
    <cellStyle name="40% - 强调文字颜色 2 6 3" xfId="536"/>
    <cellStyle name="40% - 强调文字颜色 2 6 3 2" xfId="1573"/>
    <cellStyle name="40% - 强调文字颜色 2 6 4" xfId="1574"/>
    <cellStyle name="40% - 强调文字颜色 2 7" xfId="538"/>
    <cellStyle name="40% - 强调文字颜色 2 7 2" xfId="539"/>
    <cellStyle name="40% - 强调文字颜色 2 7 2 2" xfId="1575"/>
    <cellStyle name="40% - 强调文字颜色 2 7 3" xfId="540"/>
    <cellStyle name="40% - 强调文字颜色 2 7 3 2" xfId="1576"/>
    <cellStyle name="40% - 强调文字颜色 2 7 4" xfId="1577"/>
    <cellStyle name="40% - 强调文字颜色 2 8" xfId="516"/>
    <cellStyle name="40% - 强调文字颜色 2 8 2" xfId="541"/>
    <cellStyle name="40% - 强调文字颜色 2 8 2 2" xfId="1578"/>
    <cellStyle name="40% - 强调文字颜色 2 8 3" xfId="545"/>
    <cellStyle name="40% - 强调文字颜色 2 8 3 2" xfId="1579"/>
    <cellStyle name="40% - 强调文字颜色 2 8 4" xfId="1580"/>
    <cellStyle name="40% - 强调文字颜色 2 9" xfId="519"/>
    <cellStyle name="40% - 强调文字颜色 2 9 2" xfId="1581"/>
    <cellStyle name="40% - 强调文字颜色 3 2" xfId="549"/>
    <cellStyle name="40% - 强调文字颜色 3 2 2" xfId="552"/>
    <cellStyle name="40% - 强调文字颜色 3 2 2 2" xfId="1582"/>
    <cellStyle name="40% - 强调文字颜色 3 2 3" xfId="1583"/>
    <cellStyle name="40% - 强调文字颜色 3 3" xfId="554"/>
    <cellStyle name="40% - 强调文字颜色 3 3 2" xfId="555"/>
    <cellStyle name="40% - 强调文字颜色 3 3 2 2" xfId="1584"/>
    <cellStyle name="40% - 强调文字颜色 3 3 3" xfId="1585"/>
    <cellStyle name="40% - 强调文字颜色 3 4" xfId="557"/>
    <cellStyle name="40% - 强调文字颜色 3 4 2" xfId="558"/>
    <cellStyle name="40% - 强调文字颜色 3 4 2 2" xfId="1586"/>
    <cellStyle name="40% - 强调文字颜色 3 4 3" xfId="474"/>
    <cellStyle name="40% - 强调文字颜色 3 4 3 2" xfId="1587"/>
    <cellStyle name="40% - 强调文字颜色 3 4 4" xfId="1588"/>
    <cellStyle name="40% - 强调文字颜色 3 5" xfId="560"/>
    <cellStyle name="40% - 强调文字颜色 3 5 2" xfId="561"/>
    <cellStyle name="40% - 强调文字颜色 3 5 2 2" xfId="1589"/>
    <cellStyle name="40% - 强调文字颜色 3 5 3" xfId="11"/>
    <cellStyle name="40% - 强调文字颜色 3 5 3 2" xfId="1590"/>
    <cellStyle name="40% - 强调文字颜色 3 5 4" xfId="1591"/>
    <cellStyle name="40% - 强调文字颜色 3 6" xfId="562"/>
    <cellStyle name="40% - 强调文字颜色 3 6 2" xfId="106"/>
    <cellStyle name="40% - 强调文字颜色 3 6 2 2" xfId="1592"/>
    <cellStyle name="40% - 强调文字颜色 3 6 3" xfId="104"/>
    <cellStyle name="40% - 强调文字颜色 3 6 3 2" xfId="1593"/>
    <cellStyle name="40% - 强调文字颜色 3 6 4" xfId="1594"/>
    <cellStyle name="40% - 强调文字颜色 3 7" xfId="564"/>
    <cellStyle name="40% - 强调文字颜色 3 7 2" xfId="161"/>
    <cellStyle name="40% - 强调文字颜色 3 7 2 2" xfId="1595"/>
    <cellStyle name="40% - 强调文字颜色 3 7 3" xfId="165"/>
    <cellStyle name="40% - 强调文字颜色 3 7 3 2" xfId="1596"/>
    <cellStyle name="40% - 强调文字颜色 3 7 4" xfId="1597"/>
    <cellStyle name="40% - 强调文字颜色 3 8" xfId="35"/>
    <cellStyle name="40% - 强调文字颜色 3 8 2" xfId="197"/>
    <cellStyle name="40% - 强调文字颜色 3 8 2 2" xfId="1598"/>
    <cellStyle name="40% - 强调文字颜色 3 8 3" xfId="203"/>
    <cellStyle name="40% - 强调文字颜色 3 8 3 2" xfId="1599"/>
    <cellStyle name="40% - 强调文字颜色 3 8 4" xfId="1600"/>
    <cellStyle name="40% - 强调文字颜色 3 9" xfId="21"/>
    <cellStyle name="40% - 强调文字颜色 3 9 2" xfId="1601"/>
    <cellStyle name="40% - 强调文字颜色 4 2" xfId="47"/>
    <cellStyle name="40% - 强调文字颜色 4 2 2" xfId="566"/>
    <cellStyle name="40% - 强调文字颜色 4 2 2 2" xfId="1602"/>
    <cellStyle name="40% - 强调文字颜色 4 2 3" xfId="1603"/>
    <cellStyle name="40% - 强调文字颜色 4 3" xfId="385"/>
    <cellStyle name="40% - 强调文字颜色 4 3 2" xfId="71"/>
    <cellStyle name="40% - 强调文字颜色 4 3 2 2" xfId="1604"/>
    <cellStyle name="40% - 强调文字颜色 4 3 3" xfId="1605"/>
    <cellStyle name="40% - 强调文字颜色 4 4" xfId="323"/>
    <cellStyle name="40% - 强调文字颜色 4 4 2" xfId="570"/>
    <cellStyle name="40% - 强调文字颜色 4 4 2 2" xfId="1606"/>
    <cellStyle name="40% - 强调文字颜色 4 4 3" xfId="488"/>
    <cellStyle name="40% - 强调文字颜色 4 4 3 2" xfId="1607"/>
    <cellStyle name="40% - 强调文字颜色 4 4 4" xfId="1608"/>
    <cellStyle name="40% - 强调文字颜色 4 5" xfId="387"/>
    <cellStyle name="40% - 强调文字颜色 4 5 2" xfId="572"/>
    <cellStyle name="40% - 强调文字颜色 4 5 2 2" xfId="1609"/>
    <cellStyle name="40% - 强调文字颜色 4 5 3" xfId="573"/>
    <cellStyle name="40% - 强调文字颜色 4 5 3 2" xfId="1610"/>
    <cellStyle name="40% - 强调文字颜色 4 5 4" xfId="1611"/>
    <cellStyle name="40% - 强调文字颜色 4 6" xfId="574"/>
    <cellStyle name="40% - 强调文字颜色 4 6 2" xfId="575"/>
    <cellStyle name="40% - 强调文字颜色 4 6 2 2" xfId="1612"/>
    <cellStyle name="40% - 强调文字颜色 4 6 3" xfId="579"/>
    <cellStyle name="40% - 强调文字颜色 4 6 3 2" xfId="1613"/>
    <cellStyle name="40% - 强调文字颜色 4 6 4" xfId="1614"/>
    <cellStyle name="40% - 强调文字颜色 4 7" xfId="581"/>
    <cellStyle name="40% - 强调文字颜色 4 7 2" xfId="582"/>
    <cellStyle name="40% - 强调文字颜色 4 7 2 2" xfId="1615"/>
    <cellStyle name="40% - 强调文字颜色 4 7 3" xfId="583"/>
    <cellStyle name="40% - 强调文字颜色 4 7 3 2" xfId="1616"/>
    <cellStyle name="40% - 强调文字颜色 4 7 4" xfId="1617"/>
    <cellStyle name="40% - 强调文字颜色 4 8" xfId="585"/>
    <cellStyle name="40% - 强调文字颜色 4 8 2" xfId="586"/>
    <cellStyle name="40% - 强调文字颜色 4 8 2 2" xfId="1618"/>
    <cellStyle name="40% - 强调文字颜色 4 8 3" xfId="587"/>
    <cellStyle name="40% - 强调文字颜色 4 8 3 2" xfId="1619"/>
    <cellStyle name="40% - 强调文字颜色 4 8 4" xfId="1620"/>
    <cellStyle name="40% - 强调文字颜色 4 9" xfId="589"/>
    <cellStyle name="40% - 强调文字颜色 4 9 2" xfId="1621"/>
    <cellStyle name="40% - 强调文字颜色 5 2" xfId="110"/>
    <cellStyle name="40% - 强调文字颜色 5 2 2" xfId="339"/>
    <cellStyle name="40% - 强调文字颜色 5 2 2 2" xfId="1622"/>
    <cellStyle name="40% - 强调文字颜色 5 2 3" xfId="1623"/>
    <cellStyle name="40% - 强调文字颜色 5 3" xfId="390"/>
    <cellStyle name="40% - 强调文字颜色 5 3 2" xfId="591"/>
    <cellStyle name="40% - 强调文字颜色 5 3 2 2" xfId="1624"/>
    <cellStyle name="40% - 强调文字颜色 5 3 3" xfId="1625"/>
    <cellStyle name="40% - 强调文字颜色 5 4" xfId="330"/>
    <cellStyle name="40% - 强调文字颜色 5 4 2" xfId="592"/>
    <cellStyle name="40% - 强调文字颜色 5 4 2 2" xfId="1626"/>
    <cellStyle name="40% - 强调文字颜色 5 4 3" xfId="494"/>
    <cellStyle name="40% - 强调文字颜色 5 4 3 2" xfId="1627"/>
    <cellStyle name="40% - 强调文字颜色 5 4 4" xfId="1628"/>
    <cellStyle name="40% - 强调文字颜色 5 5" xfId="394"/>
    <cellStyle name="40% - 强调文字颜色 5 5 2" xfId="593"/>
    <cellStyle name="40% - 强调文字颜色 5 5 2 2" xfId="1629"/>
    <cellStyle name="40% - 强调文字颜色 5 5 3" xfId="595"/>
    <cellStyle name="40% - 强调文字颜色 5 5 3 2" xfId="1630"/>
    <cellStyle name="40% - 强调文字颜色 5 5 4" xfId="1631"/>
    <cellStyle name="40% - 强调文字颜色 5 6" xfId="596"/>
    <cellStyle name="40% - 强调文字颜色 5 6 2" xfId="597"/>
    <cellStyle name="40% - 强调文字颜色 5 6 2 2" xfId="1632"/>
    <cellStyle name="40% - 强调文字颜色 5 6 3" xfId="598"/>
    <cellStyle name="40% - 强调文字颜色 5 6 3 2" xfId="1633"/>
    <cellStyle name="40% - 强调文字颜色 5 6 4" xfId="1634"/>
    <cellStyle name="40% - 强调文字颜色 5 7" xfId="55"/>
    <cellStyle name="40% - 强调文字颜色 5 7 2" xfId="599"/>
    <cellStyle name="40% - 强调文字颜色 5 7 2 2" xfId="1635"/>
    <cellStyle name="40% - 强调文字颜色 5 7 3" xfId="70"/>
    <cellStyle name="40% - 强调文字颜色 5 7 3 2" xfId="1636"/>
    <cellStyle name="40% - 强调文字颜色 5 7 4" xfId="1637"/>
    <cellStyle name="40% - 强调文字颜色 5 8" xfId="600"/>
    <cellStyle name="40% - 强调文字颜色 5 8 2" xfId="606"/>
    <cellStyle name="40% - 强调文字颜色 5 8 2 2" xfId="1638"/>
    <cellStyle name="40% - 强调文字颜色 5 8 3" xfId="610"/>
    <cellStyle name="40% - 强调文字颜色 5 8 3 2" xfId="1639"/>
    <cellStyle name="40% - 强调文字颜色 5 8 4" xfId="1640"/>
    <cellStyle name="40% - 强调文字颜色 5 9" xfId="614"/>
    <cellStyle name="40% - 强调文字颜色 5 9 2" xfId="1641"/>
    <cellStyle name="40% - 强调文字颜色 6 2" xfId="122"/>
    <cellStyle name="40% - 强调文字颜色 6 2 2" xfId="615"/>
    <cellStyle name="40% - 强调文字颜色 6 2 2 2" xfId="1642"/>
    <cellStyle name="40% - 强调文字颜色 6 2 3" xfId="1643"/>
    <cellStyle name="40% - 强调文字颜色 6 3" xfId="398"/>
    <cellStyle name="40% - 强调文字颜色 6 3 2" xfId="616"/>
    <cellStyle name="40% - 强调文字颜色 6 3 2 2" xfId="1644"/>
    <cellStyle name="40% - 强调文字颜色 6 3 3" xfId="1645"/>
    <cellStyle name="40% - 强调文字颜色 6 4" xfId="337"/>
    <cellStyle name="40% - 强调文字颜色 6 4 2" xfId="15"/>
    <cellStyle name="40% - 强调文字颜色 6 4 2 2" xfId="1646"/>
    <cellStyle name="40% - 强调文字颜色 6 4 3" xfId="617"/>
    <cellStyle name="40% - 强调文字颜色 6 4 3 2" xfId="1647"/>
    <cellStyle name="40% - 强调文字颜色 6 4 4" xfId="1648"/>
    <cellStyle name="40% - 强调文字颜色 6 5" xfId="60"/>
    <cellStyle name="40% - 强调文字颜色 6 5 2" xfId="618"/>
    <cellStyle name="40% - 强调文字颜色 6 5 2 2" xfId="1649"/>
    <cellStyle name="40% - 强调文字颜色 6 5 3" xfId="620"/>
    <cellStyle name="40% - 强调文字颜色 6 5 3 2" xfId="1650"/>
    <cellStyle name="40% - 强调文字颜色 6 5 4" xfId="1651"/>
    <cellStyle name="40% - 强调文字颜色 6 6" xfId="623"/>
    <cellStyle name="40% - 强调文字颜色 6 6 2" xfId="39"/>
    <cellStyle name="40% - 强调文字颜色 6 6 2 2" xfId="1652"/>
    <cellStyle name="40% - 强调文字颜色 6 6 3" xfId="89"/>
    <cellStyle name="40% - 强调文字颜色 6 6 3 2" xfId="1653"/>
    <cellStyle name="40% - 强调文字颜色 6 6 4" xfId="1654"/>
    <cellStyle name="40% - 强调文字颜色 6 7" xfId="625"/>
    <cellStyle name="40% - 强调文字颜色 6 7 2" xfId="626"/>
    <cellStyle name="40% - 强调文字颜色 6 7 2 2" xfId="1655"/>
    <cellStyle name="40% - 强调文字颜色 6 7 3" xfId="29"/>
    <cellStyle name="40% - 强调文字颜色 6 7 3 2" xfId="1656"/>
    <cellStyle name="40% - 强调文字颜色 6 7 4" xfId="1657"/>
    <cellStyle name="40% - 强调文字颜色 6 8" xfId="628"/>
    <cellStyle name="40% - 强调文字颜色 6 8 2" xfId="629"/>
    <cellStyle name="40% - 强调文字颜色 6 8 2 2" xfId="1658"/>
    <cellStyle name="40% - 强调文字颜色 6 8 3" xfId="630"/>
    <cellStyle name="40% - 强调文字颜色 6 8 3 2" xfId="1659"/>
    <cellStyle name="40% - 强调文字颜色 6 8 4" xfId="1660"/>
    <cellStyle name="40% - 强调文字颜色 6 9" xfId="551"/>
    <cellStyle name="40% - 强调文字颜色 6 9 2" xfId="1661"/>
    <cellStyle name="40% - 着色 1" xfId="633"/>
    <cellStyle name="40% - 着色 1 2" xfId="514"/>
    <cellStyle name="40% - 着色 1 2 2" xfId="1662"/>
    <cellStyle name="40% - 着色 1 3" xfId="508"/>
    <cellStyle name="40% - 着色 1 3 2" xfId="1663"/>
    <cellStyle name="40% - 着色 1 4" xfId="511"/>
    <cellStyle name="40% - 着色 1 4 2" xfId="1664"/>
    <cellStyle name="40% - 着色 1 5" xfId="636"/>
    <cellStyle name="40% - 着色 1 5 2" xfId="1665"/>
    <cellStyle name="40% - 着色 1 6" xfId="1666"/>
    <cellStyle name="40% - 着色 2" xfId="280"/>
    <cellStyle name="40% - 着色 2 2" xfId="537"/>
    <cellStyle name="40% - 着色 2 2 2" xfId="1667"/>
    <cellStyle name="40% - 着色 2 3" xfId="517"/>
    <cellStyle name="40% - 着色 2 3 2" xfId="1668"/>
    <cellStyle name="40% - 着色 2 4" xfId="520"/>
    <cellStyle name="40% - 着色 2 4 2" xfId="1669"/>
    <cellStyle name="40% - 着色 2 5" xfId="638"/>
    <cellStyle name="40% - 着色 2 5 2" xfId="1670"/>
    <cellStyle name="40% - 着色 2 6" xfId="1671"/>
    <cellStyle name="40% - 着色 3" xfId="640"/>
    <cellStyle name="40% - 着色 3 2" xfId="563"/>
    <cellStyle name="40% - 着色 3 2 2" xfId="1672"/>
    <cellStyle name="40% - 着色 3 3" xfId="34"/>
    <cellStyle name="40% - 着色 3 3 2" xfId="1673"/>
    <cellStyle name="40% - 着色 3 4" xfId="20"/>
    <cellStyle name="40% - 着色 3 4 2" xfId="1674"/>
    <cellStyle name="40% - 着色 3 5" xfId="12"/>
    <cellStyle name="40% - 着色 3 5 2" xfId="1675"/>
    <cellStyle name="40% - 着色 3 6" xfId="1676"/>
    <cellStyle name="40% - 着色 4" xfId="641"/>
    <cellStyle name="40% - 着色 4 2" xfId="580"/>
    <cellStyle name="40% - 着色 4 2 2" xfId="1677"/>
    <cellStyle name="40% - 着色 4 3" xfId="584"/>
    <cellStyle name="40% - 着色 4 3 2" xfId="1678"/>
    <cellStyle name="40% - 着色 4 4" xfId="588"/>
    <cellStyle name="40% - 着色 4 4 2" xfId="1679"/>
    <cellStyle name="40% - 着色 4 5" xfId="642"/>
    <cellStyle name="40% - 着色 4 5 2" xfId="1680"/>
    <cellStyle name="40% - 着色 4 6" xfId="1681"/>
    <cellStyle name="40% - 着色 5" xfId="643"/>
    <cellStyle name="40% - 着色 5 2" xfId="56"/>
    <cellStyle name="40% - 着色 5 2 2" xfId="1682"/>
    <cellStyle name="40% - 着色 5 3" xfId="601"/>
    <cellStyle name="40% - 着色 5 3 2" xfId="1683"/>
    <cellStyle name="40% - 着色 5 4" xfId="613"/>
    <cellStyle name="40% - 着色 5 4 2" xfId="1684"/>
    <cellStyle name="40% - 着色 5 5" xfId="644"/>
    <cellStyle name="40% - 着色 5 5 2" xfId="1685"/>
    <cellStyle name="40% - 着色 5 6" xfId="1686"/>
    <cellStyle name="40% - 着色 6" xfId="645"/>
    <cellStyle name="40% - 着色 6 2" xfId="624"/>
    <cellStyle name="40% - 着色 6 2 2" xfId="1687"/>
    <cellStyle name="40% - 着色 6 3" xfId="627"/>
    <cellStyle name="40% - 着色 6 3 2" xfId="1688"/>
    <cellStyle name="40% - 着色 6 4" xfId="550"/>
    <cellStyle name="40% - 着色 6 4 2" xfId="1689"/>
    <cellStyle name="40% - 着色 6 5" xfId="465"/>
    <cellStyle name="40% - 着色 6 5 2" xfId="1690"/>
    <cellStyle name="40% - 着色 6 6" xfId="1691"/>
    <cellStyle name="40%-个性色1" xfId="36"/>
    <cellStyle name="40%-个性色1 2" xfId="647"/>
    <cellStyle name="40%-个性色1 2 2" xfId="136"/>
    <cellStyle name="40%-个性色1 2 2 2" xfId="140"/>
    <cellStyle name="40%-个性色1 3" xfId="650"/>
    <cellStyle name="40%-个性色1 3 2" xfId="1692"/>
    <cellStyle name="40%-个性色1 4" xfId="652"/>
    <cellStyle name="40%-个性色1 4 2" xfId="225"/>
    <cellStyle name="40%-个性色1 4 2 2" xfId="1693"/>
    <cellStyle name="40%-个性色1 4 3" xfId="1694"/>
    <cellStyle name="40%-个性色2" xfId="24"/>
    <cellStyle name="40%-个性色2 2" xfId="654"/>
    <cellStyle name="40%-个性色2 2 2" xfId="101"/>
    <cellStyle name="40%-个性色2 2 2 2" xfId="250"/>
    <cellStyle name="40%-个性色2 3" xfId="657"/>
    <cellStyle name="40%-个性色2 3 2" xfId="1695"/>
    <cellStyle name="40%-个性色2 4" xfId="567"/>
    <cellStyle name="40%-个性色2 4 2" xfId="659"/>
    <cellStyle name="40%-个性色2 4 2 2" xfId="1696"/>
    <cellStyle name="40%-个性色2 4 3" xfId="1697"/>
    <cellStyle name="40%-个性色3" xfId="661"/>
    <cellStyle name="40%-个性色3 2" xfId="663"/>
    <cellStyle name="40%-个性色3 2 2" xfId="665"/>
    <cellStyle name="40%-个性色3 2 2 2" xfId="667"/>
    <cellStyle name="40%-个性色3 3" xfId="669"/>
    <cellStyle name="40%-个性色3 3 2" xfId="1698"/>
    <cellStyle name="40%-个性色3 4" xfId="72"/>
    <cellStyle name="40%-个性色3 4 2" xfId="496"/>
    <cellStyle name="40%-个性色3 4 2 2" xfId="1699"/>
    <cellStyle name="40%-个性色3 4 3" xfId="1700"/>
    <cellStyle name="40%-个性色4" xfId="671"/>
    <cellStyle name="40%-个性色4 2" xfId="672"/>
    <cellStyle name="40%-个性色4 2 2" xfId="673"/>
    <cellStyle name="40%-个性色4 2 2 2" xfId="674"/>
    <cellStyle name="40%-个性色4 3" xfId="676"/>
    <cellStyle name="40%-个性色4 3 2" xfId="1701"/>
    <cellStyle name="40%-个性色4 4" xfId="569"/>
    <cellStyle name="40%-个性色4 4 2" xfId="677"/>
    <cellStyle name="40%-个性色4 4 2 2" xfId="1702"/>
    <cellStyle name="40%-个性色4 4 3" xfId="1703"/>
    <cellStyle name="40%-个性色5" xfId="603"/>
    <cellStyle name="40%-个性色5 2" xfId="679"/>
    <cellStyle name="40%-个性色5 2 2" xfId="412"/>
    <cellStyle name="40%-个性色5 2 2 2" xfId="682"/>
    <cellStyle name="40%-个性色5 3" xfId="683"/>
    <cellStyle name="40%-个性色5 3 2" xfId="1704"/>
    <cellStyle name="40%-个性色5 4" xfId="571"/>
    <cellStyle name="40%-个性色5 4 2" xfId="685"/>
    <cellStyle name="40%-个性色5 4 2 2" xfId="1705"/>
    <cellStyle name="40%-个性色5 4 3" xfId="1706"/>
    <cellStyle name="40%-个性色6" xfId="608"/>
    <cellStyle name="40%-个性色6 2" xfId="686"/>
    <cellStyle name="40%-个性色6 2 2" xfId="689"/>
    <cellStyle name="40%-个性色6 2 2 2" xfId="631"/>
    <cellStyle name="40%-个性色6 3" xfId="691"/>
    <cellStyle name="40%-个性色6 3 2" xfId="1707"/>
    <cellStyle name="40%-个性色6 4" xfId="577"/>
    <cellStyle name="40%-个性色6 4 2" xfId="695"/>
    <cellStyle name="40%-个性色6 4 2 2" xfId="1708"/>
    <cellStyle name="40%-个性色6 4 3" xfId="1709"/>
    <cellStyle name="60% - 强调文字颜色 1 2" xfId="199"/>
    <cellStyle name="60% - 强调文字颜色 1 2 2" xfId="1710"/>
    <cellStyle name="60% - 强调文字颜色 1 3" xfId="204"/>
    <cellStyle name="60% - 强调文字颜色 1 3 2" xfId="206"/>
    <cellStyle name="60% - 强调文字颜色 1 3 2 2" xfId="1711"/>
    <cellStyle name="60% - 强调文字颜色 1 3 3" xfId="1712"/>
    <cellStyle name="60% - 强调文字颜色 1 4" xfId="210"/>
    <cellStyle name="60% - 强调文字颜色 1 4 2" xfId="213"/>
    <cellStyle name="60% - 强调文字颜色 1 4 2 2" xfId="1713"/>
    <cellStyle name="60% - 强调文字颜色 1 4 3" xfId="215"/>
    <cellStyle name="60% - 强调文字颜色 1 4 3 2" xfId="1714"/>
    <cellStyle name="60% - 强调文字颜色 1 4 4" xfId="1715"/>
    <cellStyle name="60% - 强调文字颜色 1 5" xfId="217"/>
    <cellStyle name="60% - 强调文字颜色 1 5 2" xfId="219"/>
    <cellStyle name="60% - 强调文字颜色 1 5 2 2" xfId="1716"/>
    <cellStyle name="60% - 强调文字颜色 1 5 3" xfId="222"/>
    <cellStyle name="60% - 强调文字颜色 1 5 3 2" xfId="1717"/>
    <cellStyle name="60% - 强调文字颜色 1 5 4" xfId="1718"/>
    <cellStyle name="60% - 强调文字颜色 1 6" xfId="226"/>
    <cellStyle name="60% - 强调文字颜色 1 6 2" xfId="229"/>
    <cellStyle name="60% - 强调文字颜色 1 6 2 2" xfId="1719"/>
    <cellStyle name="60% - 强调文字颜色 1 6 3" xfId="231"/>
    <cellStyle name="60% - 强调文字颜色 1 6 3 2" xfId="1720"/>
    <cellStyle name="60% - 强调文字颜色 1 6 4" xfId="1721"/>
    <cellStyle name="60% - 强调文字颜色 1 7" xfId="186"/>
    <cellStyle name="60% - 强调文字颜色 1 7 2" xfId="53"/>
    <cellStyle name="60% - 强调文字颜色 1 7 2 2" xfId="1722"/>
    <cellStyle name="60% - 强调文字颜色 1 7 3" xfId="73"/>
    <cellStyle name="60% - 强调文字颜色 1 7 3 2" xfId="1723"/>
    <cellStyle name="60% - 强调文字颜色 1 7 4" xfId="1724"/>
    <cellStyle name="60% - 强调文字颜色 1 8" xfId="188"/>
    <cellStyle name="60% - 强调文字颜色 1 8 2" xfId="697"/>
    <cellStyle name="60% - 强调文字颜色 1 8 2 2" xfId="1725"/>
    <cellStyle name="60% - 强调文字颜色 1 8 3" xfId="699"/>
    <cellStyle name="60% - 强调文字颜色 1 8 3 2" xfId="1726"/>
    <cellStyle name="60% - 强调文字颜色 1 8 4" xfId="1727"/>
    <cellStyle name="60% - 强调文字颜色 1 9" xfId="688"/>
    <cellStyle name="60% - 强调文字颜色 1 9 2" xfId="1728"/>
    <cellStyle name="60% - 强调文字颜色 2 2" xfId="243"/>
    <cellStyle name="60% - 强调文字颜色 2 2 2" xfId="1729"/>
    <cellStyle name="60% - 强调文字颜色 2 3" xfId="17"/>
    <cellStyle name="60% - 强调文字颜色 2 3 2" xfId="247"/>
    <cellStyle name="60% - 强调文字颜色 2 3 2 2" xfId="1730"/>
    <cellStyle name="60% - 强调文字颜色 2 3 3" xfId="1731"/>
    <cellStyle name="60% - 强调文字颜色 2 4" xfId="253"/>
    <cellStyle name="60% - 强调文字颜色 2 4 2" xfId="257"/>
    <cellStyle name="60% - 强调文字颜色 2 4 2 2" xfId="1732"/>
    <cellStyle name="60% - 强调文字颜色 2 4 3" xfId="8"/>
    <cellStyle name="60% - 强调文字颜色 2 4 3 2" xfId="1733"/>
    <cellStyle name="60% - 强调文字颜色 2 4 4" xfId="1734"/>
    <cellStyle name="60% - 强调文字颜色 2 5" xfId="260"/>
    <cellStyle name="60% - 强调文字颜色 2 5 2" xfId="67"/>
    <cellStyle name="60% - 强调文字颜色 2 5 2 2" xfId="1735"/>
    <cellStyle name="60% - 强调文字颜色 2 5 3" xfId="51"/>
    <cellStyle name="60% - 强调文字颜色 2 5 3 2" xfId="1736"/>
    <cellStyle name="60% - 强调文字颜色 2 5 4" xfId="1737"/>
    <cellStyle name="60% - 强调文字颜色 2 6" xfId="264"/>
    <cellStyle name="60% - 强调文字颜色 2 6 2" xfId="269"/>
    <cellStyle name="60% - 强调文字颜色 2 6 2 2" xfId="1738"/>
    <cellStyle name="60% - 强调文字颜色 2 6 3" xfId="273"/>
    <cellStyle name="60% - 强调文字颜色 2 6 3 2" xfId="1739"/>
    <cellStyle name="60% - 强调文字颜色 2 6 4" xfId="1740"/>
    <cellStyle name="60% - 强调文字颜色 2 7" xfId="276"/>
    <cellStyle name="60% - 强调文字颜色 2 7 2" xfId="525"/>
    <cellStyle name="60% - 强调文字颜色 2 7 2 2" xfId="1741"/>
    <cellStyle name="60% - 强调文字颜色 2 7 3" xfId="528"/>
    <cellStyle name="60% - 强调文字颜色 2 7 3 2" xfId="1742"/>
    <cellStyle name="60% - 强调文字颜色 2 7 4" xfId="1743"/>
    <cellStyle name="60% - 强调文字颜色 2 8" xfId="700"/>
    <cellStyle name="60% - 强调文字颜色 2 8 2" xfId="553"/>
    <cellStyle name="60% - 强调文字颜色 2 8 2 2" xfId="1744"/>
    <cellStyle name="60% - 强调文字颜色 2 8 3" xfId="556"/>
    <cellStyle name="60% - 强调文字颜色 2 8 3 2" xfId="1745"/>
    <cellStyle name="60% - 强调文字颜色 2 8 4" xfId="1746"/>
    <cellStyle name="60% - 强调文字颜色 2 9" xfId="702"/>
    <cellStyle name="60% - 强调文字颜色 2 9 2" xfId="1747"/>
    <cellStyle name="60% - 强调文字颜色 3 2" xfId="284"/>
    <cellStyle name="60% - 强调文字颜色 3 2 2" xfId="1748"/>
    <cellStyle name="60% - 强调文字颜色 3 3" xfId="288"/>
    <cellStyle name="60% - 强调文字颜色 3 3 2" xfId="290"/>
    <cellStyle name="60% - 强调文字颜色 3 3 2 2" xfId="1749"/>
    <cellStyle name="60% - 强调文字颜色 3 3 3" xfId="1750"/>
    <cellStyle name="60% - 强调文字颜色 3 4" xfId="294"/>
    <cellStyle name="60% - 强调文字颜色 3 4 2" xfId="298"/>
    <cellStyle name="60% - 强调文字颜色 3 4 2 2" xfId="1751"/>
    <cellStyle name="60% - 强调文字颜色 3 4 3" xfId="300"/>
    <cellStyle name="60% - 强调文字颜色 3 4 3 2" xfId="1752"/>
    <cellStyle name="60% - 强调文字颜色 3 4 4" xfId="1753"/>
    <cellStyle name="60% - 强调文字颜色 3 5" xfId="302"/>
    <cellStyle name="60% - 强调文字颜色 3 5 2" xfId="305"/>
    <cellStyle name="60% - 强调文字颜色 3 5 2 2" xfId="1754"/>
    <cellStyle name="60% - 强调文字颜色 3 5 3" xfId="307"/>
    <cellStyle name="60% - 强调文字颜色 3 5 3 2" xfId="1755"/>
    <cellStyle name="60% - 强调文字颜色 3 5 4" xfId="1756"/>
    <cellStyle name="60% - 强调文字颜色 3 6" xfId="310"/>
    <cellStyle name="60% - 强调文字颜色 3 6 2" xfId="313"/>
    <cellStyle name="60% - 强调文字颜色 3 6 2 2" xfId="1757"/>
    <cellStyle name="60% - 强调文字颜色 3 6 3" xfId="315"/>
    <cellStyle name="60% - 强调文字颜色 3 6 3 2" xfId="1758"/>
    <cellStyle name="60% - 强调文字颜色 3 6 4" xfId="1759"/>
    <cellStyle name="60% - 强调文字颜色 3 7" xfId="319"/>
    <cellStyle name="60% - 强调文字颜色 3 7 2" xfId="703"/>
    <cellStyle name="60% - 强调文字颜色 3 7 2 2" xfId="1760"/>
    <cellStyle name="60% - 强调文字颜色 3 7 3" xfId="704"/>
    <cellStyle name="60% - 强调文字颜色 3 7 3 2" xfId="1761"/>
    <cellStyle name="60% - 强调文字颜色 3 7 4" xfId="1762"/>
    <cellStyle name="60% - 强调文字颜色 3 8" xfId="705"/>
    <cellStyle name="60% - 强调文字颜色 3 8 2" xfId="708"/>
    <cellStyle name="60% - 强调文字颜色 3 8 2 2" xfId="1763"/>
    <cellStyle name="60% - 强调文字颜色 3 8 3" xfId="709"/>
    <cellStyle name="60% - 强调文字颜色 3 8 3 2" xfId="1764"/>
    <cellStyle name="60% - 强调文字颜色 3 8 4" xfId="1765"/>
    <cellStyle name="60% - 强调文字颜色 3 9" xfId="694"/>
    <cellStyle name="60% - 强调文字颜色 3 9 2" xfId="1766"/>
    <cellStyle name="60% - 强调文字颜色 4 2" xfId="333"/>
    <cellStyle name="60% - 强调文字颜色 4 2 2" xfId="1767"/>
    <cellStyle name="60% - 强调文字颜色 4 3" xfId="340"/>
    <cellStyle name="60% - 强调文字颜色 4 3 2" xfId="344"/>
    <cellStyle name="60% - 强调文字颜色 4 3 2 2" xfId="1768"/>
    <cellStyle name="60% - 强调文字颜色 4 3 3" xfId="1769"/>
    <cellStyle name="60% - 强调文字颜色 4 4" xfId="350"/>
    <cellStyle name="60% - 强调文字颜色 4 4 2" xfId="357"/>
    <cellStyle name="60% - 强调文字颜色 4 4 2 2" xfId="1770"/>
    <cellStyle name="60% - 强调文字颜色 4 4 3" xfId="361"/>
    <cellStyle name="60% - 强调文字颜色 4 4 3 2" xfId="1771"/>
    <cellStyle name="60% - 强调文字颜色 4 4 4" xfId="1772"/>
    <cellStyle name="60% - 强调文字颜色 4 5" xfId="363"/>
    <cellStyle name="60% - 强调文字颜色 4 5 2" xfId="368"/>
    <cellStyle name="60% - 强调文字颜色 4 5 2 2" xfId="1773"/>
    <cellStyle name="60% - 强调文字颜色 4 5 3" xfId="371"/>
    <cellStyle name="60% - 强调文字颜色 4 5 3 2" xfId="1774"/>
    <cellStyle name="60% - 强调文字颜色 4 5 4" xfId="1775"/>
    <cellStyle name="60% - 强调文字颜色 4 6" xfId="374"/>
    <cellStyle name="60% - 强调文字颜色 4 6 2" xfId="377"/>
    <cellStyle name="60% - 强调文字颜色 4 6 2 2" xfId="1776"/>
    <cellStyle name="60% - 强调文字颜色 4 6 3" xfId="379"/>
    <cellStyle name="60% - 强调文字颜色 4 6 3 2" xfId="1777"/>
    <cellStyle name="60% - 强调文字颜色 4 6 4" xfId="1778"/>
    <cellStyle name="60% - 强调文字颜色 4 7" xfId="382"/>
    <cellStyle name="60% - 强调文字颜色 4 7 2" xfId="711"/>
    <cellStyle name="60% - 强调文字颜色 4 7 2 2" xfId="1779"/>
    <cellStyle name="60% - 强调文字颜色 4 7 3" xfId="713"/>
    <cellStyle name="60% - 强调文字颜色 4 7 3 2" xfId="1780"/>
    <cellStyle name="60% - 强调文字颜色 4 7 4" xfId="1781"/>
    <cellStyle name="60% - 强调文字颜色 4 8" xfId="235"/>
    <cellStyle name="60% - 强调文字颜色 4 8 2" xfId="406"/>
    <cellStyle name="60% - 强调文字颜色 4 8 2 2" xfId="1782"/>
    <cellStyle name="60% - 强调文字颜色 4 8 3" xfId="415"/>
    <cellStyle name="60% - 强调文字颜色 4 8 3 2" xfId="1783"/>
    <cellStyle name="60% - 强调文字颜色 4 8 4" xfId="1784"/>
    <cellStyle name="60% - 强调文字颜色 4 9" xfId="716"/>
    <cellStyle name="60% - 强调文字颜色 4 9 2" xfId="1785"/>
    <cellStyle name="60% - 强调文字颜色 5 2" xfId="717"/>
    <cellStyle name="60% - 强调文字颜色 5 2 2" xfId="1786"/>
    <cellStyle name="60% - 强调文字颜色 5 3" xfId="590"/>
    <cellStyle name="60% - 强调文字颜色 5 3 2" xfId="718"/>
    <cellStyle name="60% - 强调文字颜色 5 3 2 2" xfId="1787"/>
    <cellStyle name="60% - 强调文字颜色 5 3 3" xfId="1788"/>
    <cellStyle name="60% - 强调文字颜色 5 4" xfId="719"/>
    <cellStyle name="60% - 强调文字颜色 5 4 2" xfId="720"/>
    <cellStyle name="60% - 强调文字颜色 5 4 2 2" xfId="1789"/>
    <cellStyle name="60% - 强调文字颜色 5 4 3" xfId="722"/>
    <cellStyle name="60% - 强调文字颜色 5 4 3 2" xfId="1790"/>
    <cellStyle name="60% - 强调文字颜色 5 4 4" xfId="1791"/>
    <cellStyle name="60% - 强调文字颜色 5 5" xfId="723"/>
    <cellStyle name="60% - 强调文字颜色 5 5 2" xfId="725"/>
    <cellStyle name="60% - 强调文字颜色 5 5 2 2" xfId="1792"/>
    <cellStyle name="60% - 强调文字颜色 5 5 3" xfId="726"/>
    <cellStyle name="60% - 强调文字颜色 5 5 3 2" xfId="1793"/>
    <cellStyle name="60% - 强调文字颜色 5 5 4" xfId="1794"/>
    <cellStyle name="60% - 强调文字颜色 5 6" xfId="727"/>
    <cellStyle name="60% - 强调文字颜色 5 6 2" xfId="729"/>
    <cellStyle name="60% - 强调文字颜色 5 6 2 2" xfId="1795"/>
    <cellStyle name="60% - 强调文字颜色 5 6 3" xfId="730"/>
    <cellStyle name="60% - 强调文字颜色 5 6 3 2" xfId="1796"/>
    <cellStyle name="60% - 强调文字颜色 5 6 4" xfId="1797"/>
    <cellStyle name="60% - 强调文字颜色 5 7" xfId="731"/>
    <cellStyle name="60% - 强调文字颜色 5 7 2" xfId="734"/>
    <cellStyle name="60% - 强调文字颜色 5 7 2 2" xfId="1798"/>
    <cellStyle name="60% - 强调文字颜色 5 7 3" xfId="735"/>
    <cellStyle name="60% - 强调文字颜色 5 7 3 2" xfId="1799"/>
    <cellStyle name="60% - 强调文字颜色 5 7 4" xfId="1800"/>
    <cellStyle name="60% - 强调文字颜色 5 8" xfId="737"/>
    <cellStyle name="60% - 强调文字颜色 5 8 2" xfId="740"/>
    <cellStyle name="60% - 强调文字颜色 5 8 2 2" xfId="1801"/>
    <cellStyle name="60% - 强调文字颜色 5 8 3" xfId="742"/>
    <cellStyle name="60% - 强调文字颜色 5 8 3 2" xfId="1802"/>
    <cellStyle name="60% - 强调文字颜色 5 8 4" xfId="1803"/>
    <cellStyle name="60% - 强调文字颜色 5 9" xfId="744"/>
    <cellStyle name="60% - 强调文字颜色 5 9 2" xfId="1804"/>
    <cellStyle name="60% - 强调文字颜色 6 2" xfId="745"/>
    <cellStyle name="60% - 强调文字颜色 6 2 2" xfId="1805"/>
    <cellStyle name="60% - 强调文字颜色 6 3" xfId="746"/>
    <cellStyle name="60% - 强调文字颜色 6 3 2" xfId="747"/>
    <cellStyle name="60% - 强调文字颜色 6 3 2 2" xfId="1806"/>
    <cellStyle name="60% - 强调文字颜色 6 3 3" xfId="1807"/>
    <cellStyle name="60% - 强调文字颜色 6 4" xfId="748"/>
    <cellStyle name="60% - 强调文字颜色 6 4 2" xfId="750"/>
    <cellStyle name="60% - 强调文字颜色 6 4 2 2" xfId="1808"/>
    <cellStyle name="60% - 强调文字颜色 6 4 3" xfId="751"/>
    <cellStyle name="60% - 强调文字颜色 6 4 3 2" xfId="1809"/>
    <cellStyle name="60% - 强调文字颜色 6 4 4" xfId="1810"/>
    <cellStyle name="60% - 强调文字颜色 6 5" xfId="752"/>
    <cellStyle name="60% - 强调文字颜色 6 5 2" xfId="80"/>
    <cellStyle name="60% - 强调文字颜色 6 5 2 2" xfId="1811"/>
    <cellStyle name="60% - 强调文字颜色 6 5 3" xfId="91"/>
    <cellStyle name="60% - 强调文字颜色 6 5 3 2" xfId="1812"/>
    <cellStyle name="60% - 强调文字颜色 6 5 4" xfId="1813"/>
    <cellStyle name="60% - 强调文字颜色 6 6" xfId="753"/>
    <cellStyle name="60% - 强调文字颜色 6 6 2" xfId="754"/>
    <cellStyle name="60% - 强调文字颜色 6 6 2 2" xfId="1814"/>
    <cellStyle name="60% - 强调文字颜色 6 6 3" xfId="1"/>
    <cellStyle name="60% - 强调文字颜色 6 6 3 2" xfId="1815"/>
    <cellStyle name="60% - 强调文字颜色 6 6 4" xfId="1816"/>
    <cellStyle name="60% - 强调文字颜色 6 7" xfId="755"/>
    <cellStyle name="60% - 强调文字颜色 6 7 2" xfId="756"/>
    <cellStyle name="60% - 强调文字颜色 6 7 2 2" xfId="1817"/>
    <cellStyle name="60% - 强调文字颜色 6 7 3" xfId="757"/>
    <cellStyle name="60% - 强调文字颜色 6 7 3 2" xfId="1818"/>
    <cellStyle name="60% - 强调文字颜色 6 7 4" xfId="1819"/>
    <cellStyle name="60% - 强调文字颜色 6 8" xfId="758"/>
    <cellStyle name="60% - 强调文字颜色 6 8 2" xfId="759"/>
    <cellStyle name="60% - 强调文字颜色 6 8 2 2" xfId="1820"/>
    <cellStyle name="60% - 强调文字颜色 6 8 3" xfId="761"/>
    <cellStyle name="60% - 强调文字颜色 6 8 3 2" xfId="1821"/>
    <cellStyle name="60% - 强调文字颜色 6 8 4" xfId="1822"/>
    <cellStyle name="60% - 强调文字颜色 6 9" xfId="764"/>
    <cellStyle name="60% - 强调文字颜色 6 9 2" xfId="1823"/>
    <cellStyle name="60% - 着色 1" xfId="710"/>
    <cellStyle name="60% - 着色 1 2" xfId="766"/>
    <cellStyle name="60% - 着色 1 2 2" xfId="1824"/>
    <cellStyle name="60% - 着色 1 3" xfId="768"/>
    <cellStyle name="60% - 着色 1 3 2" xfId="1825"/>
    <cellStyle name="60% - 着色 1 4" xfId="769"/>
    <cellStyle name="60% - 着色 1 4 2" xfId="1826"/>
    <cellStyle name="60% - 着色 1 5" xfId="1827"/>
    <cellStyle name="60% - 着色 2" xfId="771"/>
    <cellStyle name="60% - 着色 2 2" xfId="772"/>
    <cellStyle name="60% - 着色 2 2 2" xfId="1828"/>
    <cellStyle name="60% - 着色 2 3" xfId="774"/>
    <cellStyle name="60% - 着色 2 3 2" xfId="1829"/>
    <cellStyle name="60% - 着色 2 4" xfId="775"/>
    <cellStyle name="60% - 着色 2 4 2" xfId="1830"/>
    <cellStyle name="60% - 着色 2 5" xfId="1831"/>
    <cellStyle name="60% - 着色 3" xfId="777"/>
    <cellStyle name="60% - 着色 3 2" xfId="778"/>
    <cellStyle name="60% - 着色 3 2 2" xfId="1832"/>
    <cellStyle name="60% - 着色 3 3" xfId="782"/>
    <cellStyle name="60% - 着色 3 3 2" xfId="1833"/>
    <cellStyle name="60% - 着色 3 4" xfId="786"/>
    <cellStyle name="60% - 着色 3 4 2" xfId="1834"/>
    <cellStyle name="60% - 着色 3 5" xfId="1835"/>
    <cellStyle name="60% - 着色 4" xfId="791"/>
    <cellStyle name="60% - 着色 4 2" xfId="794"/>
    <cellStyle name="60% - 着色 4 2 2" xfId="1836"/>
    <cellStyle name="60% - 着色 4 3" xfId="799"/>
    <cellStyle name="60% - 着色 4 3 2" xfId="1837"/>
    <cellStyle name="60% - 着色 4 4" xfId="802"/>
    <cellStyle name="60% - 着色 4 4 2" xfId="1838"/>
    <cellStyle name="60% - 着色 4 5" xfId="1839"/>
    <cellStyle name="60% - 着色 5" xfId="542"/>
    <cellStyle name="60% - 着色 5 2" xfId="803"/>
    <cellStyle name="60% - 着色 5 2 2" xfId="1840"/>
    <cellStyle name="60% - 着色 5 3" xfId="808"/>
    <cellStyle name="60% - 着色 5 3 2" xfId="1841"/>
    <cellStyle name="60% - 着色 5 4" xfId="809"/>
    <cellStyle name="60% - 着色 5 4 2" xfId="1842"/>
    <cellStyle name="60% - 着色 5 5" xfId="1843"/>
    <cellStyle name="60% - 着色 6" xfId="546"/>
    <cellStyle name="60% - 着色 6 2" xfId="86"/>
    <cellStyle name="60% - 着色 6 2 2" xfId="1844"/>
    <cellStyle name="60% - 着色 6 3" xfId="98"/>
    <cellStyle name="60% - 着色 6 3 2" xfId="1845"/>
    <cellStyle name="60% - 着色 6 4" xfId="810"/>
    <cellStyle name="60% - 着色 6 4 2" xfId="1846"/>
    <cellStyle name="60% - 着色 6 5" xfId="1847"/>
    <cellStyle name="60%-个性色1" xfId="811"/>
    <cellStyle name="60%-个性色1 2" xfId="812"/>
    <cellStyle name="60%-个性色1 2 2" xfId="2"/>
    <cellStyle name="60%-个性色1 2 2 2" xfId="813"/>
    <cellStyle name="60%-个性色1 3" xfId="814"/>
    <cellStyle name="60%-个性色1 3 2" xfId="1848"/>
    <cellStyle name="60%-个性色1 4" xfId="815"/>
    <cellStyle name="60%-个性色1 4 2" xfId="816"/>
    <cellStyle name="60%-个性色1 4 2 2" xfId="1849"/>
    <cellStyle name="60%-个性色1 4 3" xfId="1850"/>
    <cellStyle name="60%-个性色2" xfId="817"/>
    <cellStyle name="60%-个性色2 2" xfId="818"/>
    <cellStyle name="60%-个性色2 2 2" xfId="819"/>
    <cellStyle name="60%-个性色2 2 2 2" xfId="820"/>
    <cellStyle name="60%-个性色2 3" xfId="6"/>
    <cellStyle name="60%-个性色2 3 2" xfId="1851"/>
    <cellStyle name="60%-个性色2 4" xfId="767"/>
    <cellStyle name="60%-个性色2 4 2" xfId="822"/>
    <cellStyle name="60%-个性色2 4 2 2" xfId="1852"/>
    <cellStyle name="60%-个性色2 4 3" xfId="1853"/>
    <cellStyle name="60%-个性色3" xfId="823"/>
    <cellStyle name="60%-个性色3 2" xfId="825"/>
    <cellStyle name="60%-个性色3 2 2" xfId="827"/>
    <cellStyle name="60%-个性色3 2 2 2" xfId="829"/>
    <cellStyle name="60%-个性色3 3" xfId="830"/>
    <cellStyle name="60%-个性色3 3 2" xfId="1854"/>
    <cellStyle name="60%-个性色3 4" xfId="773"/>
    <cellStyle name="60%-个性色3 4 2" xfId="831"/>
    <cellStyle name="60%-个性色3 4 2 2" xfId="1855"/>
    <cellStyle name="60%-个性色3 4 3" xfId="1856"/>
    <cellStyle name="60%-个性色4" xfId="28"/>
    <cellStyle name="60%-个性色4 2" xfId="832"/>
    <cellStyle name="60%-个性色4 2 2" xfId="23"/>
    <cellStyle name="60%-个性色4 2 2 2" xfId="655"/>
    <cellStyle name="60%-个性色4 3" xfId="833"/>
    <cellStyle name="60%-个性色4 3 2" xfId="1857"/>
    <cellStyle name="60%-个性色4 4" xfId="779"/>
    <cellStyle name="60%-个性色4 4 2" xfId="444"/>
    <cellStyle name="60%-个性色4 4 2 2" xfId="1858"/>
    <cellStyle name="60%-个性色4 4 3" xfId="1859"/>
    <cellStyle name="60%-个性色5" xfId="836"/>
    <cellStyle name="60%-个性色5 2" xfId="838"/>
    <cellStyle name="60%-个性色5 2 2" xfId="839"/>
    <cellStyle name="60%-个性色5 2 2 2" xfId="604"/>
    <cellStyle name="60%-个性色5 3" xfId="13"/>
    <cellStyle name="60%-个性色5 3 2" xfId="1860"/>
    <cellStyle name="60%-个性色5 4" xfId="795"/>
    <cellStyle name="60%-个性色5 4 2" xfId="841"/>
    <cellStyle name="60%-个性色5 4 2 2" xfId="1861"/>
    <cellStyle name="60%-个性色5 4 3" xfId="1862"/>
    <cellStyle name="60%-个性色6" xfId="844"/>
    <cellStyle name="60%-个性色6 2" xfId="845"/>
    <cellStyle name="60%-个性色6 2 2" xfId="846"/>
    <cellStyle name="60%-个性色6 2 2 2" xfId="182"/>
    <cellStyle name="60%-个性色6 3" xfId="848"/>
    <cellStyle name="60%-个性色6 3 2" xfId="1863"/>
    <cellStyle name="60%-个性色6 4" xfId="804"/>
    <cellStyle name="60%-个性色6 4 2" xfId="852"/>
    <cellStyle name="60%-个性色6 4 2 2" xfId="1864"/>
    <cellStyle name="60%-个性色6 4 3" xfId="1865"/>
    <cellStyle name="百分比 2" xfId="854"/>
    <cellStyle name="百分比 2 2" xfId="1866"/>
    <cellStyle name="标题 1 2" xfId="792"/>
    <cellStyle name="标题 1 2 2" xfId="796"/>
    <cellStyle name="标题 1 2 2 2" xfId="1867"/>
    <cellStyle name="标题 1 2 3" xfId="800"/>
    <cellStyle name="标题 1 2 3 2" xfId="1868"/>
    <cellStyle name="标题 1 2 4" xfId="1869"/>
    <cellStyle name="标题 1 3" xfId="543"/>
    <cellStyle name="标题 1 3 2" xfId="805"/>
    <cellStyle name="标题 1 4" xfId="547"/>
    <cellStyle name="标题 1 4 2" xfId="85"/>
    <cellStyle name="标题 1 4 3" xfId="97"/>
    <cellStyle name="标题 1 5" xfId="855"/>
    <cellStyle name="标题 1 5 2" xfId="26"/>
    <cellStyle name="标题 1 5 3" xfId="837"/>
    <cellStyle name="标题 1 6" xfId="856"/>
    <cellStyle name="标题 1 6 2" xfId="857"/>
    <cellStyle name="标题 1 6 3" xfId="860"/>
    <cellStyle name="标题 1 7" xfId="862"/>
    <cellStyle name="标题 1 7 2" xfId="863"/>
    <cellStyle name="标题 1 7 3" xfId="865"/>
    <cellStyle name="标题 1 8" xfId="137"/>
    <cellStyle name="标题 1 8 2" xfId="866"/>
    <cellStyle name="标题 1 8 3" xfId="867"/>
    <cellStyle name="标题 1 9" xfId="142"/>
    <cellStyle name="标题 2 2" xfId="868"/>
    <cellStyle name="标题 2 2 2" xfId="869"/>
    <cellStyle name="标题 2 2 2 2" xfId="1870"/>
    <cellStyle name="标题 2 2 3" xfId="870"/>
    <cellStyle name="标题 2 2 3 2" xfId="1871"/>
    <cellStyle name="标题 2 2 4" xfId="1872"/>
    <cellStyle name="标题 2 3" xfId="872"/>
    <cellStyle name="标题 2 3 2" xfId="873"/>
    <cellStyle name="标题 2 4" xfId="875"/>
    <cellStyle name="标题 2 4 2" xfId="876"/>
    <cellStyle name="标题 2 4 3" xfId="141"/>
    <cellStyle name="标题 2 5" xfId="877"/>
    <cellStyle name="标题 2 5 2" xfId="878"/>
    <cellStyle name="标题 2 5 3" xfId="880"/>
    <cellStyle name="标题 2 6" xfId="882"/>
    <cellStyle name="标题 2 6 2" xfId="883"/>
    <cellStyle name="标题 2 6 3" xfId="884"/>
    <cellStyle name="标题 2 7" xfId="886"/>
    <cellStyle name="标题 2 7 2" xfId="888"/>
    <cellStyle name="标题 2 7 3" xfId="891"/>
    <cellStyle name="标题 2 8" xfId="893"/>
    <cellStyle name="标题 2 8 2" xfId="76"/>
    <cellStyle name="标题 2 8 3" xfId="82"/>
    <cellStyle name="标题 2 9" xfId="418"/>
    <cellStyle name="标题 3 2" xfId="648"/>
    <cellStyle name="标题 3 2 2" xfId="135"/>
    <cellStyle name="标题 3 2 2 2" xfId="1873"/>
    <cellStyle name="标题 3 2 3" xfId="894"/>
    <cellStyle name="标题 3 2 3 2" xfId="1874"/>
    <cellStyle name="标题 3 2 4" xfId="1875"/>
    <cellStyle name="标题 3 3" xfId="651"/>
    <cellStyle name="标题 3 3 2" xfId="896"/>
    <cellStyle name="标题 3 4" xfId="653"/>
    <cellStyle name="标题 3 4 2" xfId="224"/>
    <cellStyle name="标题 3 4 3" xfId="185"/>
    <cellStyle name="标题 3 5" xfId="897"/>
    <cellStyle name="标题 3 5 2" xfId="263"/>
    <cellStyle name="标题 3 5 3" xfId="275"/>
    <cellStyle name="标题 3 6" xfId="898"/>
    <cellStyle name="标题 3 6 2" xfId="309"/>
    <cellStyle name="标题 3 6 3" xfId="318"/>
    <cellStyle name="标题 3 7" xfId="899"/>
    <cellStyle name="标题 3 7 2" xfId="373"/>
    <cellStyle name="标题 3 7 3" xfId="383"/>
    <cellStyle name="标题 3 8" xfId="900"/>
    <cellStyle name="标题 3 8 2" xfId="728"/>
    <cellStyle name="标题 3 8 3" xfId="732"/>
    <cellStyle name="标题 3 9" xfId="902"/>
    <cellStyle name="标题 4 2" xfId="656"/>
    <cellStyle name="标题 4 2 2" xfId="100"/>
    <cellStyle name="标题 4 2 2 2" xfId="1876"/>
    <cellStyle name="标题 4 2 3" xfId="212"/>
    <cellStyle name="标题 4 2 3 2" xfId="1877"/>
    <cellStyle name="标题 4 2 4" xfId="1878"/>
    <cellStyle name="标题 4 3" xfId="658"/>
    <cellStyle name="标题 4 3 2" xfId="903"/>
    <cellStyle name="标题 4 4" xfId="568"/>
    <cellStyle name="标题 4 4 2" xfId="660"/>
    <cellStyle name="标题 4 4 3" xfId="228"/>
    <cellStyle name="标题 4 5" xfId="482"/>
    <cellStyle name="标题 4 5 2" xfId="69"/>
    <cellStyle name="标题 4 5 3" xfId="52"/>
    <cellStyle name="标题 4 6" xfId="904"/>
    <cellStyle name="标题 4 6 2" xfId="770"/>
    <cellStyle name="标题 4 6 3" xfId="698"/>
    <cellStyle name="标题 4 7" xfId="905"/>
    <cellStyle name="标题 4 7 2" xfId="776"/>
    <cellStyle name="标题 4 7 3" xfId="632"/>
    <cellStyle name="标题 4 8" xfId="906"/>
    <cellStyle name="标题 4 8 2" xfId="787"/>
    <cellStyle name="标题 4 8 3" xfId="907"/>
    <cellStyle name="标题 4 9" xfId="191"/>
    <cellStyle name="标题 5" xfId="662"/>
    <cellStyle name="标题 5 2" xfId="664"/>
    <cellStyle name="标题 5 2 2" xfId="666"/>
    <cellStyle name="标题 5 2 2 2" xfId="1879"/>
    <cellStyle name="标题 5 2 3" xfId="1880"/>
    <cellStyle name="标题 5 3" xfId="670"/>
    <cellStyle name="标题 5 3 2" xfId="74"/>
    <cellStyle name="标题 5 3 2 2" xfId="1881"/>
    <cellStyle name="标题 5 3 3" xfId="1882"/>
    <cellStyle name="标题 5 4" xfId="1883"/>
    <cellStyle name="差 2" xfId="784"/>
    <cellStyle name="差 2 2" xfId="456"/>
    <cellStyle name="差 2 2 2" xfId="1884"/>
    <cellStyle name="差 2 3" xfId="912"/>
    <cellStyle name="差 2 3 2" xfId="1885"/>
    <cellStyle name="差 2 4" xfId="1886"/>
    <cellStyle name="差 3" xfId="789"/>
    <cellStyle name="差 3 2" xfId="472"/>
    <cellStyle name="差 3 2 2" xfId="1887"/>
    <cellStyle name="差 3 3" xfId="1888"/>
    <cellStyle name="差 4" xfId="909"/>
    <cellStyle name="差 4 2" xfId="486"/>
    <cellStyle name="差 4 2 2" xfId="1889"/>
    <cellStyle name="差 4 3" xfId="916"/>
    <cellStyle name="差 4 3 2" xfId="1890"/>
    <cellStyle name="差 4 4" xfId="1891"/>
    <cellStyle name="差 5" xfId="919"/>
    <cellStyle name="差 5 2" xfId="493"/>
    <cellStyle name="差 5 2 2" xfId="1892"/>
    <cellStyle name="差 5 3" xfId="922"/>
    <cellStyle name="差 5 3 2" xfId="1893"/>
    <cellStyle name="差 5 4" xfId="1894"/>
    <cellStyle name="差 6" xfId="924"/>
    <cellStyle name="差 6 2" xfId="926"/>
    <cellStyle name="差 6 2 2" xfId="1895"/>
    <cellStyle name="差 6 3" xfId="927"/>
    <cellStyle name="差 6 3 2" xfId="1896"/>
    <cellStyle name="差 6 4" xfId="1897"/>
    <cellStyle name="差 7" xfId="760"/>
    <cellStyle name="差 7 2" xfId="928"/>
    <cellStyle name="差 7 2 2" xfId="1898"/>
    <cellStyle name="差 7 3" xfId="929"/>
    <cellStyle name="差 7 3 2" xfId="1899"/>
    <cellStyle name="差 7 4" xfId="1900"/>
    <cellStyle name="差 8" xfId="762"/>
    <cellStyle name="差 8 2" xfId="930"/>
    <cellStyle name="差 8 2 2" xfId="1901"/>
    <cellStyle name="差 8 3" xfId="847"/>
    <cellStyle name="差 8 3 2" xfId="1902"/>
    <cellStyle name="差 8 4" xfId="1903"/>
    <cellStyle name="差 9" xfId="931"/>
    <cellStyle name="差 9 2" xfId="1904"/>
    <cellStyle name="差_（3.17）2017年地方财政预算表 - 天心区" xfId="932"/>
    <cellStyle name="差_（3.17）2017年地方财政预算表 - 天心区 2" xfId="317"/>
    <cellStyle name="差_（3.17）2017年地方财政预算表 - 天心区 2 2" xfId="1905"/>
    <cellStyle name="差_（3.17）2017年地方财政预算表 - 天心区 3" xfId="706"/>
    <cellStyle name="差_（3.17）2017年地方财政预算表 - 天心区 3 2" xfId="1906"/>
    <cellStyle name="差_（3.17）2017年地方财政预算表 - 天心区 4" xfId="1907"/>
    <cellStyle name="差_（方案三）附件1-3：2017年调整预算分科目表" xfId="933"/>
    <cellStyle name="差_（方案三）附件1-3：2017年调整预算分科目表 10" xfId="1908"/>
    <cellStyle name="差_（方案三）附件1-3：2017年调整预算分科目表 2" xfId="395"/>
    <cellStyle name="差_（方案三）附件1-3：2017年调整预算分科目表 2 2" xfId="835"/>
    <cellStyle name="差_（方案三）附件1-3：2017年调整预算分科目表 2 2 2" xfId="427"/>
    <cellStyle name="差_（方案三）附件1-3：2017年调整预算分科目表 2 2 2 2" xfId="324"/>
    <cellStyle name="差_（方案三）附件1-3：2017年调整预算分科目表 2 2 2 3" xfId="331"/>
    <cellStyle name="差_（方案三）附件1-3：2017年调整预算分科目表 2 2 3" xfId="934"/>
    <cellStyle name="差_（方案三）附件1-3：2017年调整预算分科目表 2 2 3 2" xfId="935"/>
    <cellStyle name="差_（方案三）附件1-3：2017年调整预算分科目表 2 2 4" xfId="936"/>
    <cellStyle name="差_（方案三）附件1-3：2017年调整预算分科目表 2 3" xfId="781"/>
    <cellStyle name="差_（方案三）附件1-3：2017年调整预算分科目表 2 3 2" xfId="442"/>
    <cellStyle name="差_（方案三）附件1-3：2017年调整预算分科目表 2 3 3" xfId="939"/>
    <cellStyle name="差_（方案三）附件1-3：2017年调整预算分科目表 2 4" xfId="785"/>
    <cellStyle name="差_（方案三）附件1-3：2017年调整预算分科目表 2 4 2" xfId="455"/>
    <cellStyle name="差_（方案三）附件1-3：2017年调整预算分科目表 2 4 3" xfId="913"/>
    <cellStyle name="差_（方案三）附件1-3：2017年调整预算分科目表 2 5" xfId="790"/>
    <cellStyle name="差_（方案三）附件1-3：2017年调整预算分科目表 2 5 2" xfId="473"/>
    <cellStyle name="差_（方案三）附件1-3：2017年调整预算分科目表 2 5 3" xfId="942"/>
    <cellStyle name="差_（方案三）附件1-3：2017年调整预算分科目表 2 6" xfId="910"/>
    <cellStyle name="差_（方案三）附件1-3：2017年调整预算分科目表 2 6 2" xfId="487"/>
    <cellStyle name="差_（方案三）附件1-3：2017年调整预算分科目表 2 6 3" xfId="917"/>
    <cellStyle name="差_（方案三）附件1-3：2017年调整预算分科目表 2 7" xfId="920"/>
    <cellStyle name="差_（方案三）附件1-3：2017年调整预算分科目表 2 8" xfId="925"/>
    <cellStyle name="差_（方案三）附件1-3：2017年调整预算分科目表 3" xfId="334"/>
    <cellStyle name="差_（方案三）附件1-3：2017年调整预算分科目表 3 2" xfId="14"/>
    <cellStyle name="差_（方案三）附件1-3：2017年调整预算分科目表 3 2 2" xfId="943"/>
    <cellStyle name="差_（方案三）附件1-3：2017年调整预算分科目表 3 2 2 2" xfId="1909"/>
    <cellStyle name="差_（方案三）附件1-3：2017年调整预算分科目表 3 2 3" xfId="945"/>
    <cellStyle name="差_（方案三）附件1-3：2017年调整预算分科目表 3 2 3 2" xfId="1910"/>
    <cellStyle name="差_（方案三）附件1-3：2017年调整预算分科目表 3 2 4" xfId="1911"/>
    <cellStyle name="差_（方案三）附件1-3：2017年调整预算分科目表 3 3" xfId="797"/>
    <cellStyle name="差_（方案三）附件1-3：2017年调整预算分科目表 3 3 2" xfId="842"/>
    <cellStyle name="差_（方案三）附件1-3：2017年调整预算分科目表 3 3 2 2" xfId="1912"/>
    <cellStyle name="差_（方案三）附件1-3：2017年调整预算分科目表 3 3 3" xfId="1913"/>
    <cellStyle name="差_（方案三）附件1-3：2017年调整预算分科目表 3 4" xfId="801"/>
    <cellStyle name="差_（方案三）附件1-3：2017年调整预算分科目表 3 4 2" xfId="1914"/>
    <cellStyle name="差_（方案三）附件1-3：2017年调整预算分科目表 3 5" xfId="1915"/>
    <cellStyle name="差_（方案三）附件1-3：2017年调整预算分科目表 4" xfId="57"/>
    <cellStyle name="差_（方案三）附件1-3：2017年调整预算分科目表 4 2" xfId="850"/>
    <cellStyle name="差_（方案三）附件1-3：2017年调整预算分科目表 4 2 2" xfId="1916"/>
    <cellStyle name="差_（方案三）附件1-3：2017年调整预算分科目表 4 3" xfId="807"/>
    <cellStyle name="差_（方案三）附件1-3：2017年调整预算分科目表 4 3 2" xfId="1917"/>
    <cellStyle name="差_（方案三）附件1-3：2017年调整预算分科目表 4 4" xfId="1918"/>
    <cellStyle name="差_（方案三）附件1-3：2017年调整预算分科目表 5" xfId="948"/>
    <cellStyle name="差_（方案三）附件1-3：2017年调整预算分科目表 5 2" xfId="38"/>
    <cellStyle name="差_（方案三）附件1-3：2017年调整预算分科目表 5 2 2" xfId="1919"/>
    <cellStyle name="差_（方案三）附件1-3：2017年调整预算分科目表 5 3" xfId="88"/>
    <cellStyle name="差_（方案三）附件1-3：2017年调整预算分科目表 5 3 2" xfId="1920"/>
    <cellStyle name="差_（方案三）附件1-3：2017年调整预算分科目表 5 4" xfId="1921"/>
    <cellStyle name="差_（方案三）附件1-3：2017年调整预算分科目表 6" xfId="949"/>
    <cellStyle name="差_（方案三）附件1-3：2017年调整预算分科目表 6 2" xfId="824"/>
    <cellStyle name="差_（方案三）附件1-3：2017年调整预算分科目表 6 2 2" xfId="1922"/>
    <cellStyle name="差_（方案三）附件1-3：2017年调整预算分科目表 6 3" xfId="27"/>
    <cellStyle name="差_（方案三）附件1-3：2017年调整预算分科目表 6 3 2" xfId="1923"/>
    <cellStyle name="差_（方案三）附件1-3：2017年调整预算分科目表 6 4" xfId="1924"/>
    <cellStyle name="差_（方案三）附件1-3：2017年调整预算分科目表 7" xfId="944"/>
    <cellStyle name="差_（方案三）附件1-3：2017年调整预算分科目表 7 2" xfId="950"/>
    <cellStyle name="差_（方案三）附件1-3：2017年调整预算分科目表 7 2 2" xfId="1925"/>
    <cellStyle name="差_（方案三）附件1-3：2017年调整预算分科目表 7 3" xfId="858"/>
    <cellStyle name="差_（方案三）附件1-3：2017年调整预算分科目表 7 3 2" xfId="1926"/>
    <cellStyle name="差_（方案三）附件1-3：2017年调整预算分科目表 7 4" xfId="1927"/>
    <cellStyle name="差_（方案三）附件1-3：2017年调整预算分科目表 8" xfId="946"/>
    <cellStyle name="差_（方案三）附件1-3：2017年调整预算分科目表 8 2" xfId="1928"/>
    <cellStyle name="差_（方案三）附件1-3：2017年调整预算分科目表 9" xfId="953"/>
    <cellStyle name="差_（方案三）附件1-3：2017年调整预算分科目表 9 2" xfId="1929"/>
    <cellStyle name="差_（四舍五入）2017年调整预算分科目表" xfId="381"/>
    <cellStyle name="差_（四舍五入）2017年调整预算分科目表 2" xfId="712"/>
    <cellStyle name="差_（四舍五入）2017年调整预算分科目表 2 2" xfId="955"/>
    <cellStyle name="差_（四舍五入）2017年调整预算分科目表 2 2 2" xfId="956"/>
    <cellStyle name="差_（四舍五入）2017年调整预算分科目表 2 2 3" xfId="594"/>
    <cellStyle name="差_（四舍五入）2017年调整预算分科目表 2 3" xfId="958"/>
    <cellStyle name="差_（四舍五入）2017年调整预算分科目表 2 3 2" xfId="959"/>
    <cellStyle name="差_（四舍五入）2017年调整预算分科目表 2 4" xfId="295"/>
    <cellStyle name="差_（四舍五入）2017年调整预算分科目表 3" xfId="714"/>
    <cellStyle name="差_（四舍五入）2017年调整预算分科目表 3 2" xfId="961"/>
    <cellStyle name="差_（四舍五入）2017年调整预算分科目表 3 3" xfId="963"/>
    <cellStyle name="差_（四舍五入）2017年调整预算分科目表 4" xfId="964"/>
    <cellStyle name="差_（四舍五入）2017年调整预算分科目表 4 2" xfId="965"/>
    <cellStyle name="差_（四舍五入）2017年调整预算分科目表 4 3" xfId="966"/>
    <cellStyle name="差_（四舍五入）2017年调整预算分科目表 5" xfId="149"/>
    <cellStyle name="差_（四舍五入）2017年调整预算分科目表 5 2" xfId="153"/>
    <cellStyle name="差_（四舍五入）2017年调整预算分科目表 5 3" xfId="967"/>
    <cellStyle name="差_（四舍五入）2017年调整预算分科目表 6" xfId="155"/>
    <cellStyle name="差_（四舍五入）2017年调整预算分科目表 6 2" xfId="158"/>
    <cellStyle name="差_（四舍五入）2017年调整预算分科目表 6 3" xfId="968"/>
    <cellStyle name="差_（四舍五入）2017年调整预算分科目表 7" xfId="160"/>
    <cellStyle name="差_（四舍五入）2017年调整预算分科目表 8" xfId="164"/>
    <cellStyle name="差_（张夙）预算科用汇总表" xfId="962"/>
    <cellStyle name="差_（张夙）预算科用汇总表 2" xfId="639"/>
    <cellStyle name="差_（张夙）预算科用汇总表 2 2" xfId="1930"/>
    <cellStyle name="差_（张夙）预算科用汇总表 3" xfId="619"/>
    <cellStyle name="差_（张夙）预算科用汇总表 3 2" xfId="1931"/>
    <cellStyle name="差_（张夙）预算科用汇总表 4" xfId="621"/>
    <cellStyle name="差_（张夙）预算科用汇总表 4 2" xfId="1932"/>
    <cellStyle name="差_（张夙）预算科用汇总表 5" xfId="1933"/>
    <cellStyle name="差_2017年市本级一般公共预算支出表（刘、李、叶）(1)" xfId="969"/>
    <cellStyle name="差_2017年市本级一般公共预算支出表（刘、李、叶）(1) 2" xfId="971"/>
    <cellStyle name="差_2017年市本级一般公共预算支出表（刘、李、叶）(1) 2 2" xfId="1934"/>
    <cellStyle name="差_2017年市本级一般公共预算支出表（刘、李、叶）(1) 3" xfId="974"/>
    <cellStyle name="差_2017年市本级一般公共预算支出表（刘、李、叶）(1) 3 2" xfId="1935"/>
    <cellStyle name="差_2017年市本级一般公共预算支出表（刘、李、叶）(1) 4" xfId="1936"/>
    <cellStyle name="差_2018预算附表" xfId="976"/>
    <cellStyle name="差_2018预算附表 2" xfId="391"/>
    <cellStyle name="差_2018预算附表 2 2" xfId="1937"/>
    <cellStyle name="差_2018预算附表 3" xfId="978"/>
    <cellStyle name="差_2018预算附表 3 2" xfId="1938"/>
    <cellStyle name="差_2018预算附表 4" xfId="54"/>
    <cellStyle name="差_2018预算附表 4 2" xfId="1939"/>
    <cellStyle name="差_2018预算附表 5" xfId="1940"/>
    <cellStyle name="差_2018预算附表1" xfId="602"/>
    <cellStyle name="差_2018预算附表1 2" xfId="607"/>
    <cellStyle name="差_2018预算附表1 2 2" xfId="1941"/>
    <cellStyle name="差_2018预算附表1 3" xfId="611"/>
    <cellStyle name="差_2018预算附表1 3 2" xfId="1942"/>
    <cellStyle name="差_2018预算附表1 4" xfId="981"/>
    <cellStyle name="差_2018预算附表1 4 2" xfId="1943"/>
    <cellStyle name="差_2018预算附表1 5" xfId="1944"/>
    <cellStyle name="差_2018资本经营预算表(天心区）" xfId="970"/>
    <cellStyle name="差_2018资本经营预算表(天心区） 2" xfId="972"/>
    <cellStyle name="差_2018资本经营预算表(天心区） 2 2" xfId="983"/>
    <cellStyle name="差_2018资本经营预算表(天心区） 2 2 2" xfId="985"/>
    <cellStyle name="差_2018资本经营预算表(天心区） 3" xfId="975"/>
    <cellStyle name="差_2018资本经营预算表(天心区） 3 2" xfId="1945"/>
    <cellStyle name="差_2018资本经营预算表(天心区） 4" xfId="987"/>
    <cellStyle name="差_2018资本经营预算表(天心区） 4 2" xfId="988"/>
    <cellStyle name="差_2018资本经营预算表(天心区） 4 2 2" xfId="1946"/>
    <cellStyle name="差_2018资本经营预算表(天心区） 4 3" xfId="1947"/>
    <cellStyle name="差_2018资本经营预算表(天心区）_2018预算附表1" xfId="30"/>
    <cellStyle name="差_2018资本经营预算表(天心区）_2018预算附表1 2" xfId="793"/>
    <cellStyle name="差_2018资本经营预算表(天心区）_2018预算附表1 2 2" xfId="798"/>
    <cellStyle name="差_2018资本经营预算表(天心区）_2018预算附表1 2 2 2" xfId="843"/>
    <cellStyle name="差_2018资本经营预算表(天心区）_2018预算附表1 3" xfId="544"/>
    <cellStyle name="差_2018资本经营预算表(天心区）_2018预算附表1 3 2" xfId="1948"/>
    <cellStyle name="差_2018资本经营预算表(天心区）_2018预算附表1 4" xfId="548"/>
    <cellStyle name="差_2018资本经营预算表(天心区）_2018预算附表1 4 2" xfId="87"/>
    <cellStyle name="差_2018资本经营预算表(天心区）_2018预算附表1 4 2 2" xfId="1949"/>
    <cellStyle name="差_2018资本经营预算表(天心区）_2018预算附表1 4 3" xfId="1950"/>
    <cellStyle name="差_P020170310428866449584 (2)" xfId="668"/>
    <cellStyle name="差_P020170310428866449584 (2) 2" xfId="989"/>
    <cellStyle name="差_P020170310428866449584 (2) 2 2" xfId="1951"/>
    <cellStyle name="差_P020170310428866449584 (2) 3" xfId="991"/>
    <cellStyle name="差_P020170310428866449584 (2) 3 2" xfId="1952"/>
    <cellStyle name="差_P020170310428866449584 (2) 4" xfId="1953"/>
    <cellStyle name="差_表5：天心区2017年建设资金预算" xfId="840"/>
    <cellStyle name="差_表5：天心区2017年建设资金预算 2" xfId="605"/>
    <cellStyle name="差_表5：天心区2017年建设资金预算 2 2" xfId="680"/>
    <cellStyle name="差_表5：天心区2017年建设资金预算 2 3" xfId="684"/>
    <cellStyle name="差_表5：天心区2017年建设资金预算 3" xfId="609"/>
    <cellStyle name="差_表5：天心区2017年建设资金预算 3 2" xfId="687"/>
    <cellStyle name="差_表5：天心区2017年建设资金预算 3 3" xfId="692"/>
    <cellStyle name="差_表5：天心区2017年建设资金预算 4" xfId="992"/>
    <cellStyle name="差_表5：天心区2017年建设资金预算 4 2" xfId="993"/>
    <cellStyle name="差_表5：天心区2017年建设资金预算 4 3" xfId="994"/>
    <cellStyle name="差_表5：天心区2017年建设资金预算 5" xfId="995"/>
    <cellStyle name="差_表5：天心区2017年建设资金预算 5 2" xfId="996"/>
    <cellStyle name="差_表5：天心区2017年建设资金预算 5 3" xfId="997"/>
    <cellStyle name="差_表5：天心区2017年建设资金预算 6" xfId="498"/>
    <cellStyle name="差_表5：天心区2017年建设资金预算 6 2" xfId="477"/>
    <cellStyle name="差_表5：天心区2017年建设资金预算 6 3" xfId="433"/>
    <cellStyle name="差_表5：天心区2017年建设资金预算 7" xfId="267"/>
    <cellStyle name="差_表5：天心区2017年建设资金预算 7 2" xfId="500"/>
    <cellStyle name="差_表5：天心区2017年建设资金预算 7 3" xfId="998"/>
    <cellStyle name="差_表5：天心区2017年建设资金预算 8" xfId="271"/>
    <cellStyle name="差_表5：天心区2017年建设资金预算 9" xfId="503"/>
    <cellStyle name="差_部门经济分类" xfId="960"/>
    <cellStyle name="差_部门经济分类 2" xfId="452"/>
    <cellStyle name="差_部门经济分类 2 2" xfId="1954"/>
    <cellStyle name="差_部门经济分类 3" xfId="454"/>
    <cellStyle name="差_部门经济分类 3 2" xfId="1955"/>
    <cellStyle name="差_部门经济分类 4" xfId="914"/>
    <cellStyle name="差_部门经济分类 4 2" xfId="1956"/>
    <cellStyle name="差_部门经济分类 5" xfId="1957"/>
    <cellStyle name="差_社保基金" xfId="999"/>
    <cellStyle name="差_社保基金 2" xfId="1000"/>
    <cellStyle name="差_社保基金 2 2" xfId="1958"/>
    <cellStyle name="差_社保基金 3" xfId="1001"/>
    <cellStyle name="差_社保基金 3 2" xfId="1959"/>
    <cellStyle name="差_社保基金 4" xfId="1960"/>
    <cellStyle name="差_天心区2016年建设资金预算表" xfId="207"/>
    <cellStyle name="差_天心区2016年建设资金预算表 2" xfId="221"/>
    <cellStyle name="差_天心区2016年建设资金预算表 2 2" xfId="1961"/>
    <cellStyle name="差_天心区2016年建设资金预算表 3" xfId="1002"/>
    <cellStyle name="差_天心区2016年建设资金预算表 3 2" xfId="1962"/>
    <cellStyle name="差_天心区2016年建设资金预算表 4" xfId="1963"/>
    <cellStyle name="差_预算科用汇总表（1123）" xfId="152"/>
    <cellStyle name="差_预算科用汇总表（1123） 2" xfId="170"/>
    <cellStyle name="差_预算科用汇总表（1123） 2 2" xfId="1964"/>
    <cellStyle name="差_预算科用汇总表（1123） 3" xfId="174"/>
    <cellStyle name="差_预算科用汇总表（1123） 3 2" xfId="1965"/>
    <cellStyle name="差_预算科用汇总表（1123） 4" xfId="179"/>
    <cellStyle name="差_预算科用汇总表（1123） 4 2" xfId="1966"/>
    <cellStyle name="差_预算科用汇总表（1123） 5" xfId="1967"/>
    <cellStyle name="差_预算科用汇总表（基本支出1123）" xfId="889"/>
    <cellStyle name="差_预算科用汇总表（基本支出1123） 2" xfId="1003"/>
    <cellStyle name="差_预算科用汇总表（基本支出1123） 2 2" xfId="1968"/>
    <cellStyle name="差_预算科用汇总表（基本支出1123） 3" xfId="635"/>
    <cellStyle name="差_预算科用汇总表（基本支出1123） 3 2" xfId="1969"/>
    <cellStyle name="差_预算科用汇总表（基本支出1123） 4" xfId="278"/>
    <cellStyle name="差_预算科用汇总表（基本支出1123） 4 2" xfId="1970"/>
    <cellStyle name="差_预算科用汇总表（基本支出1123） 5" xfId="1971"/>
    <cellStyle name="常规" xfId="0" builtinId="0"/>
    <cellStyle name="常规 10" xfId="1005"/>
    <cellStyle name="常规 10 2" xfId="612"/>
    <cellStyle name="常规 10 2 2" xfId="1006"/>
    <cellStyle name="常规 10 2 2 2" xfId="1972"/>
    <cellStyle name="常规 10 2 3" xfId="1973"/>
    <cellStyle name="常规 10 3" xfId="980"/>
    <cellStyle name="常规 10 3 2" xfId="1007"/>
    <cellStyle name="常规 10 3 2 2" xfId="1974"/>
    <cellStyle name="常规 10 3 3" xfId="1975"/>
    <cellStyle name="常规 10 4" xfId="1976"/>
    <cellStyle name="常规 11" xfId="874"/>
    <cellStyle name="常规 11 2" xfId="1977"/>
    <cellStyle name="常规 11 3" xfId="1978"/>
    <cellStyle name="常规 12" xfId="1009"/>
    <cellStyle name="常规 12 2" xfId="1979"/>
    <cellStyle name="常规 13" xfId="1011"/>
    <cellStyle name="常规 13 2" xfId="1980"/>
    <cellStyle name="常规 14" xfId="1012"/>
    <cellStyle name="常规 14 2" xfId="1981"/>
    <cellStyle name="常规 15" xfId="343"/>
    <cellStyle name="常规 15 2" xfId="1982"/>
    <cellStyle name="常规 16" xfId="1371"/>
    <cellStyle name="常规 2" xfId="1013"/>
    <cellStyle name="常规 2 2" xfId="707"/>
    <cellStyle name="常规 2 2 2" xfId="1983"/>
    <cellStyle name="常规 2 2 2 2 2 2 2 2 2 2 2 2 2" xfId="1015"/>
    <cellStyle name="常规 2 2 2 2 2 2 2 2 2 2 2 2 2 2" xfId="1984"/>
    <cellStyle name="常规 2 3" xfId="696"/>
    <cellStyle name="常规 2 3 2" xfId="1985"/>
    <cellStyle name="常规 2 4" xfId="1986"/>
    <cellStyle name="常规 2_（3.17）2017年地方财政预算表 - 天心区" xfId="116"/>
    <cellStyle name="常规 2_2018预算附表 2" xfId="1016"/>
    <cellStyle name="常规 3" xfId="1017"/>
    <cellStyle name="常规 3 2" xfId="234"/>
    <cellStyle name="常规 3 2 2" xfId="403"/>
    <cellStyle name="常规 3 2 2 2" xfId="1372"/>
    <cellStyle name="常规 3 2 3" xfId="1987"/>
    <cellStyle name="常规 3 3" xfId="1988"/>
    <cellStyle name="常规 3_（张夙）预算科用汇总表" xfId="1019"/>
    <cellStyle name="常规 4" xfId="1022"/>
    <cellStyle name="常规 4 2" xfId="736"/>
    <cellStyle name="常规 4 2 2" xfId="741"/>
    <cellStyle name="常规 4 2 2 2" xfId="1989"/>
    <cellStyle name="常规 4 2 3" xfId="1990"/>
    <cellStyle name="常规 4 2_P020170310428866449584 (2)" xfId="1024"/>
    <cellStyle name="常规 4 3" xfId="1991"/>
    <cellStyle name="常规 4_（张夙）预算科用汇总表" xfId="578"/>
    <cellStyle name="常规 5" xfId="242"/>
    <cellStyle name="常规 5 2" xfId="1992"/>
    <cellStyle name="常规 6" xfId="18"/>
    <cellStyle name="常规 6 2" xfId="1373"/>
    <cellStyle name="常规 7" xfId="252"/>
    <cellStyle name="常规 7 2" xfId="256"/>
    <cellStyle name="常规 8" xfId="259"/>
    <cellStyle name="常规 8 2" xfId="1993"/>
    <cellStyle name="常规 9" xfId="262"/>
    <cellStyle name="常规 9 2" xfId="1994"/>
    <cellStyle name="常规_(市本级）2014资本经营预算表 2" xfId="1025"/>
    <cellStyle name="常规_2018资本经营预算表(天心区） 2" xfId="1026"/>
    <cellStyle name="常规_P020170310428866449584 (2)" xfId="559"/>
    <cellStyle name="个性色1" xfId="765"/>
    <cellStyle name="个性色1 2" xfId="1027"/>
    <cellStyle name="个性色1 2 2" xfId="1021"/>
    <cellStyle name="个性色1 2 2 2" xfId="738"/>
    <cellStyle name="个性色1 3" xfId="1028"/>
    <cellStyle name="个性色1 3 2" xfId="1995"/>
    <cellStyle name="个性色1 4" xfId="1029"/>
    <cellStyle name="个性色1 4 2" xfId="1030"/>
    <cellStyle name="个性色1 4 2 2" xfId="1996"/>
    <cellStyle name="个性色1 4 3" xfId="1997"/>
    <cellStyle name="个性色2" xfId="1031"/>
    <cellStyle name="个性色2 2" xfId="1033"/>
    <cellStyle name="个性色2 2 2" xfId="435"/>
    <cellStyle name="个性色2 2 2 2" xfId="439"/>
    <cellStyle name="个性色2 3" xfId="1035"/>
    <cellStyle name="个性色2 3 2" xfId="1998"/>
    <cellStyle name="个性色2 4" xfId="1036"/>
    <cellStyle name="个性色2 4 2" xfId="1037"/>
    <cellStyle name="个性色2 4 2 2" xfId="1999"/>
    <cellStyle name="个性色2 4 3" xfId="2000"/>
    <cellStyle name="个性色3" xfId="1038"/>
    <cellStyle name="个性色3 2" xfId="1039"/>
    <cellStyle name="个性色3 2 2" xfId="937"/>
    <cellStyle name="个性色3 2 2 2" xfId="1040"/>
    <cellStyle name="个性色3 3" xfId="1042"/>
    <cellStyle name="个性色3 3 2" xfId="2001"/>
    <cellStyle name="个性色3 4" xfId="1044"/>
    <cellStyle name="个性色3 4 2" xfId="1046"/>
    <cellStyle name="个性色3 4 2 2" xfId="2002"/>
    <cellStyle name="个性色3 4 3" xfId="2003"/>
    <cellStyle name="个性色4" xfId="1047"/>
    <cellStyle name="个性色4 2" xfId="1048"/>
    <cellStyle name="个性色4 2 2" xfId="952"/>
    <cellStyle name="个性色4 2 2 2" xfId="1050"/>
    <cellStyle name="个性色4 3" xfId="1051"/>
    <cellStyle name="个性色4 3 2" xfId="2004"/>
    <cellStyle name="个性色4 4" xfId="1052"/>
    <cellStyle name="个性色4 4 2" xfId="1054"/>
    <cellStyle name="个性色4 4 2 2" xfId="2005"/>
    <cellStyle name="个性色4 4 3" xfId="2006"/>
    <cellStyle name="个性色5" xfId="478"/>
    <cellStyle name="个性色5 2" xfId="1055"/>
    <cellStyle name="个性色5 2 2" xfId="1056"/>
    <cellStyle name="个性色5 2 2 2" xfId="1058"/>
    <cellStyle name="个性色5 3" xfId="1060"/>
    <cellStyle name="个性色5 3 2" xfId="2007"/>
    <cellStyle name="个性色5 4" xfId="1061"/>
    <cellStyle name="个性色5 4 2" xfId="1014"/>
    <cellStyle name="个性色5 4 2 2" xfId="2008"/>
    <cellStyle name="个性色5 4 3" xfId="2009"/>
    <cellStyle name="个性色6" xfId="432"/>
    <cellStyle name="个性色6 2" xfId="437"/>
    <cellStyle name="个性色6 2 2" xfId="349"/>
    <cellStyle name="个性色6 2 2 2" xfId="356"/>
    <cellStyle name="个性色6 3" xfId="1062"/>
    <cellStyle name="个性色6 3 2" xfId="2010"/>
    <cellStyle name="个性色6 4" xfId="1063"/>
    <cellStyle name="个性色6 4 2" xfId="749"/>
    <cellStyle name="个性色6 4 2 2" xfId="2011"/>
    <cellStyle name="个性色6 4 3" xfId="2012"/>
    <cellStyle name="好 2" xfId="1065"/>
    <cellStyle name="好 2 2" xfId="2013"/>
    <cellStyle name="好 3" xfId="1066"/>
    <cellStyle name="好 3 2" xfId="871"/>
    <cellStyle name="好 3 2 2" xfId="2014"/>
    <cellStyle name="好 3 3" xfId="121"/>
    <cellStyle name="好 3 3 2" xfId="2015"/>
    <cellStyle name="好 3 4" xfId="2016"/>
    <cellStyle name="好 4" xfId="1067"/>
    <cellStyle name="好 4 2" xfId="1008"/>
    <cellStyle name="好 4 2 2" xfId="2017"/>
    <cellStyle name="好 4 3" xfId="1010"/>
    <cellStyle name="好 4 3 2" xfId="2018"/>
    <cellStyle name="好 4 4" xfId="2019"/>
    <cellStyle name="好 5" xfId="134"/>
    <cellStyle name="好 5 2" xfId="139"/>
    <cellStyle name="好 5 2 2" xfId="2020"/>
    <cellStyle name="好 5 3" xfId="1068"/>
    <cellStyle name="好 5 3 2" xfId="2021"/>
    <cellStyle name="好 5 4" xfId="2022"/>
    <cellStyle name="好 6" xfId="895"/>
    <cellStyle name="好 6 2" xfId="881"/>
    <cellStyle name="好 6 2 2" xfId="2023"/>
    <cellStyle name="好 6 3" xfId="1069"/>
    <cellStyle name="好 6 3 2" xfId="2024"/>
    <cellStyle name="好 6 4" xfId="2025"/>
    <cellStyle name="好 7" xfId="1070"/>
    <cellStyle name="好 7 2" xfId="885"/>
    <cellStyle name="好 7 2 2" xfId="2026"/>
    <cellStyle name="好 7 3" xfId="821"/>
    <cellStyle name="好 7 3 2" xfId="2027"/>
    <cellStyle name="好 7 4" xfId="2028"/>
    <cellStyle name="好 8" xfId="1071"/>
    <cellStyle name="好 8 2" xfId="892"/>
    <cellStyle name="好 8 2 2" xfId="2029"/>
    <cellStyle name="好 8 3" xfId="1072"/>
    <cellStyle name="好 8 3 2" xfId="2030"/>
    <cellStyle name="好 8 4" xfId="2031"/>
    <cellStyle name="好 9" xfId="1073"/>
    <cellStyle name="好 9 2" xfId="2032"/>
    <cellStyle name="好_（3.17）2017年地方财政预算表 - 天心区" xfId="358"/>
    <cellStyle name="好_（3.17）2017年地方财政预算表 - 天心区 2" xfId="2033"/>
    <cellStyle name="好_（方案三）附件1-3：2017年调整预算分科目表" xfId="114"/>
    <cellStyle name="好_（方案三）附件1-3：2017年调整预算分科目表 10" xfId="2034"/>
    <cellStyle name="好_（方案三）附件1-3：2017年调整预算分科目表 2" xfId="125"/>
    <cellStyle name="好_（方案三）附件1-3：2017年调整预算分科目表 2 2" xfId="1074"/>
    <cellStyle name="好_（方案三）附件1-3：2017年调整预算分科目表 2 2 2" xfId="1075"/>
    <cellStyle name="好_（方案三）附件1-3：2017年调整预算分科目表 2 2 2 2" xfId="1076"/>
    <cellStyle name="好_（方案三）附件1-3：2017年调整预算分科目表 2 2 2 3" xfId="957"/>
    <cellStyle name="好_（方案三）附件1-3：2017年调整预算分科目表 2 2 3" xfId="1077"/>
    <cellStyle name="好_（方案三）附件1-3：2017年调整预算分科目表 2 2 3 2" xfId="1078"/>
    <cellStyle name="好_（方案三）附件1-3：2017年调整预算分科目表 2 2 4" xfId="1079"/>
    <cellStyle name="好_（方案三）附件1-3：2017年调整预算分科目表 2 3" xfId="1080"/>
    <cellStyle name="好_（方案三）附件1-3：2017年调整预算分科目表 2 3 2" xfId="1082"/>
    <cellStyle name="好_（方案三）附件1-3：2017年调整预算分科目表 2 3 3" xfId="1084"/>
    <cellStyle name="好_（方案三）附件1-3：2017年调整预算分科目表 2 4" xfId="951"/>
    <cellStyle name="好_（方案三）附件1-3：2017年调整预算分科目表 2 4 2" xfId="1086"/>
    <cellStyle name="好_（方案三）附件1-3：2017年调整预算分科目表 2 4 3" xfId="1087"/>
    <cellStyle name="好_（方案三）附件1-3：2017年调整预算分科目表 2 5" xfId="859"/>
    <cellStyle name="好_（方案三）附件1-3：2017年调整预算分科目表 2 5 2" xfId="1090"/>
    <cellStyle name="好_（方案三）附件1-3：2017年调整预算分科目表 2 5 3" xfId="1091"/>
    <cellStyle name="好_（方案三）附件1-3：2017年调整预算分科目表 2 6" xfId="861"/>
    <cellStyle name="好_（方案三）附件1-3：2017年调整预算分科目表 2 6 2" xfId="1092"/>
    <cellStyle name="好_（方案三）附件1-3：2017年调整预算分科目表 2 6 3" xfId="1094"/>
    <cellStyle name="好_（方案三）附件1-3：2017年调整预算分科目表 2 7" xfId="982"/>
    <cellStyle name="好_（方案三）附件1-3：2017年调整预算分科目表 2 7 2" xfId="984"/>
    <cellStyle name="好_（方案三）附件1-3：2017年调整预算分科目表 2 8" xfId="678"/>
    <cellStyle name="好_（方案三）附件1-3：2017年调整预算分科目表 3" xfId="1095"/>
    <cellStyle name="好_（方案三）附件1-3：2017年调整预算分科目表 3 2" xfId="947"/>
    <cellStyle name="好_（方案三）附件1-3：2017年调整预算分科目表 3 2 2" xfId="1099"/>
    <cellStyle name="好_（方案三）附件1-3：2017年调整预算分科目表 3 2 2 2" xfId="2035"/>
    <cellStyle name="好_（方案三）附件1-3：2017年调整预算分科目表 3 2 3" xfId="864"/>
    <cellStyle name="好_（方案三）附件1-3：2017年调整预算分科目表 3 2 3 2" xfId="2036"/>
    <cellStyle name="好_（方案三）附件1-3：2017年调整预算分科目表 3 2 4" xfId="2037"/>
    <cellStyle name="好_（方案三）附件1-3：2017年调整预算分科目表 3 3" xfId="954"/>
    <cellStyle name="好_（方案三）附件1-3：2017年调整预算分科目表 3 3 2" xfId="1049"/>
    <cellStyle name="好_（方案三）附件1-3：2017年调整预算分科目表 3 3 2 2" xfId="2038"/>
    <cellStyle name="好_（方案三）附件1-3：2017年调整预算分科目表 3 3 3" xfId="2039"/>
    <cellStyle name="好_（方案三）附件1-3：2017年调整预算分科目表 3 4" xfId="1098"/>
    <cellStyle name="好_（方案三）附件1-3：2017年调整预算分科目表 3 4 2" xfId="2040"/>
    <cellStyle name="好_（方案三）附件1-3：2017年调整预算分科目表 3 5" xfId="2041"/>
    <cellStyle name="好_（方案三）附件1-3：2017年调整预算分科目表 4" xfId="1100"/>
    <cellStyle name="好_（方案三）附件1-3：2017年调整预算分科目表 4 2" xfId="1103"/>
    <cellStyle name="好_（方案三）附件1-3：2017年调整预算分科目表 4 2 2" xfId="2042"/>
    <cellStyle name="好_（方案三）附件1-3：2017年调整预算分科目表 4 3" xfId="43"/>
    <cellStyle name="好_（方案三）附件1-3：2017年调整预算分科目表 4 3 2" xfId="2043"/>
    <cellStyle name="好_（方案三）附件1-3：2017年调整预算分科目表 4 4" xfId="2044"/>
    <cellStyle name="好_（方案三）附件1-3：2017年调整预算分科目表 5" xfId="1104"/>
    <cellStyle name="好_（方案三）附件1-3：2017年调整预算分科目表 5 2" xfId="1105"/>
    <cellStyle name="好_（方案三）附件1-3：2017年调整预算分科目表 5 2 2" xfId="2045"/>
    <cellStyle name="好_（方案三）附件1-3：2017年调整预算分科目表 5 3" xfId="1053"/>
    <cellStyle name="好_（方案三）附件1-3：2017年调整预算分科目表 5 3 2" xfId="2046"/>
    <cellStyle name="好_（方案三）附件1-3：2017年调整预算分科目表 5 4" xfId="2047"/>
    <cellStyle name="好_（方案三）附件1-3：2017年调整预算分科目表 6" xfId="1106"/>
    <cellStyle name="好_（方案三）附件1-3：2017年调整预算分科目表 6 2" xfId="1107"/>
    <cellStyle name="好_（方案三）附件1-3：2017年调整预算分科目表 6 2 2" xfId="2048"/>
    <cellStyle name="好_（方案三）附件1-3：2017年调整预算分科目表 6 3" xfId="10"/>
    <cellStyle name="好_（方案三）附件1-3：2017年调整预算分科目表 6 3 2" xfId="2049"/>
    <cellStyle name="好_（方案三）附件1-3：2017年调整预算分科目表 6 4" xfId="2050"/>
    <cellStyle name="好_（方案三）附件1-3：2017年调整预算分科目表 7" xfId="1108"/>
    <cellStyle name="好_（方案三）附件1-3：2017年调整预算分科目表 7 2" xfId="1109"/>
    <cellStyle name="好_（方案三）附件1-3：2017年调整预算分科目表 7 2 2" xfId="2051"/>
    <cellStyle name="好_（方案三）附件1-3：2017年调整预算分科目表 7 3" xfId="1064"/>
    <cellStyle name="好_（方案三）附件1-3：2017年调整预算分科目表 7 3 2" xfId="2052"/>
    <cellStyle name="好_（方案三）附件1-3：2017年调整预算分科目表 7 4" xfId="2053"/>
    <cellStyle name="好_（方案三）附件1-3：2017年调整预算分科目表 8" xfId="1110"/>
    <cellStyle name="好_（方案三）附件1-3：2017年调整预算分科目表 8 2" xfId="1111"/>
    <cellStyle name="好_（方案三）附件1-3：2017年调整预算分科目表 8 2 2" xfId="2054"/>
    <cellStyle name="好_（方案三）附件1-3：2017年调整预算分科目表 8 3" xfId="2055"/>
    <cellStyle name="好_（方案三）附件1-3：2017年调整预算分科目表 9" xfId="32"/>
    <cellStyle name="好_（方案三）附件1-3：2017年调整预算分科目表 9 2" xfId="2056"/>
    <cellStyle name="好_（四舍五入）2017年调整预算分科目表" xfId="675"/>
    <cellStyle name="好_（四舍五入）2017年调整预算分科目表 2" xfId="1041"/>
    <cellStyle name="好_（四舍五入）2017年调整预算分科目表 2 2" xfId="1112"/>
    <cellStyle name="好_（四舍五入）2017年调整预算分科目表 2 2 2" xfId="513"/>
    <cellStyle name="好_（四舍五入）2017年调整预算分科目表 2 2 3" xfId="637"/>
    <cellStyle name="好_（四舍五入）2017年调整预算分科目表 2 3" xfId="1081"/>
    <cellStyle name="好_（四舍五入）2017年调整预算分科目表 2 3 2" xfId="522"/>
    <cellStyle name="好_（四舍五入）2017年调整预算分科目表 2 4" xfId="1083"/>
    <cellStyle name="好_（四舍五入）2017年调整预算分科目表 3" xfId="1043"/>
    <cellStyle name="好_（四舍五入）2017年调整预算分科目表 3 2" xfId="1045"/>
    <cellStyle name="好_（四舍五入）2017年调整预算分科目表 3 3" xfId="1085"/>
    <cellStyle name="好_（四舍五入）2017年调整预算分科目表 4" xfId="531"/>
    <cellStyle name="好_（四舍五入）2017年调整预算分科目表 4 2" xfId="1113"/>
    <cellStyle name="好_（四舍五入）2017年调整预算分科目表 4 3" xfId="1089"/>
    <cellStyle name="好_（四舍五入）2017年调整预算分科目表 5" xfId="459"/>
    <cellStyle name="好_（四舍五入）2017年调整预算分科目表 5 2" xfId="1114"/>
    <cellStyle name="好_（四舍五入）2017年调整预算分科目表 5 3" xfId="1093"/>
    <cellStyle name="好_（四舍五入）2017年调整预算分科目表 6" xfId="1115"/>
    <cellStyle name="好_（四舍五入）2017年调整预算分科目表 6 2" xfId="1116"/>
    <cellStyle name="好_（四舍五入）2017年调整预算分科目表 6 3" xfId="986"/>
    <cellStyle name="好_（四舍五入）2017年调整预算分科目表 7" xfId="1117"/>
    <cellStyle name="好_（四舍五入）2017年调整预算分科目表 7 2" xfId="1118"/>
    <cellStyle name="好_（四舍五入）2017年调整预算分科目表 8" xfId="1119"/>
    <cellStyle name="好_（张夙）预算科用汇总表" xfId="1120"/>
    <cellStyle name="好_（张夙）预算科用汇总表 2" xfId="1088"/>
    <cellStyle name="好_（张夙）预算科用汇总表 2 2" xfId="2057"/>
    <cellStyle name="好_（张夙）预算科用汇总表 3" xfId="1122"/>
    <cellStyle name="好_（张夙）预算科用汇总表 3 2" xfId="2058"/>
    <cellStyle name="好_（张夙）预算科用汇总表 4" xfId="2059"/>
    <cellStyle name="好_2017年市本级一般公共预算支出表（刘、李、叶）(1)" xfId="40"/>
    <cellStyle name="好_2017年市本级一般公共预算支出表（刘、李、叶）(1) 2" xfId="2060"/>
    <cellStyle name="好_2018预算附表" xfId="37"/>
    <cellStyle name="好_2018预算附表 2" xfId="646"/>
    <cellStyle name="好_2018预算附表 2 2" xfId="2061"/>
    <cellStyle name="好_2018预算附表 3" xfId="649"/>
    <cellStyle name="好_2018预算附表 3 2" xfId="2062"/>
    <cellStyle name="好_2018预算附表 4" xfId="2063"/>
    <cellStyle name="好_2018预算附表1" xfId="622"/>
    <cellStyle name="好_2018预算附表1 2" xfId="41"/>
    <cellStyle name="好_2018预算附表1 2 2" xfId="2064"/>
    <cellStyle name="好_2018预算附表1 3" xfId="90"/>
    <cellStyle name="好_2018预算附表1 3 2" xfId="2065"/>
    <cellStyle name="好_2018预算附表1 4" xfId="2066"/>
    <cellStyle name="好_2018资本经营预算表(天心区）" xfId="879"/>
    <cellStyle name="好_2018资本经营预算表(天心区） 2" xfId="75"/>
    <cellStyle name="好_2018资本经营预算表(天心区） 2 2" xfId="48"/>
    <cellStyle name="好_2018资本经营预算表(天心区） 2 2 2" xfId="565"/>
    <cellStyle name="好_2018资本经营预算表(天心区） 3" xfId="81"/>
    <cellStyle name="好_2018资本经营预算表(天心区） 3 2" xfId="2067"/>
    <cellStyle name="好_2018资本经营预算表(天心区） 4" xfId="93"/>
    <cellStyle name="好_2018资本经营预算表(天心区） 4 2" xfId="123"/>
    <cellStyle name="好_2018资本经营预算表(天心区） 4 2 2" xfId="2068"/>
    <cellStyle name="好_2018资本经营预算表(天心区） 4 3" xfId="2069"/>
    <cellStyle name="好_2018资本经营预算表(天心区）_2018预算附表1" xfId="1123"/>
    <cellStyle name="好_2018资本经营预算表(天心区）_2018预算附表1 2" xfId="721"/>
    <cellStyle name="好_2018资本经营预算表(天心区）_2018预算附表1 2 2" xfId="1124"/>
    <cellStyle name="好_2018资本经营预算表(天心区）_2018预算附表1 2 2 2" xfId="1125"/>
    <cellStyle name="好_2018资本经营预算表(天心区）_2018预算附表1 3" xfId="1126"/>
    <cellStyle name="好_2018资本经营预算表(天心区）_2018预算附表1 3 2" xfId="2070"/>
    <cellStyle name="好_2018资本经营预算表(天心区）_2018预算附表1 4" xfId="1127"/>
    <cellStyle name="好_2018资本经营预算表(天心区）_2018预算附表1 4 2" xfId="1128"/>
    <cellStyle name="好_2018资本经营预算表(天心区）_2018预算附表1 4 2 2" xfId="2071"/>
    <cellStyle name="好_2018资本经营预算表(天心区）_2018预算附表1 4 3" xfId="2072"/>
    <cellStyle name="好_P020170310428866449584 (2)" xfId="1129"/>
    <cellStyle name="好_P020170310428866449584 (2) 2" xfId="2073"/>
    <cellStyle name="好_表5：天心区2017年建设资金预算" xfId="1130"/>
    <cellStyle name="好_表5：天心区2017年建设资金预算 2" xfId="1131"/>
    <cellStyle name="好_表5：天心区2017年建设资金预算 2 2" xfId="464"/>
    <cellStyle name="好_表5：天心区2017年建设资金预算 2 3" xfId="1132"/>
    <cellStyle name="好_表5：天心区2017年建设资金预算 3" xfId="1133"/>
    <cellStyle name="好_表5：天心区2017年建设资金预算 3 2" xfId="1134"/>
    <cellStyle name="好_表5：天心区2017年建设资金预算 3 3" xfId="1135"/>
    <cellStyle name="好_表5：天心区2017年建设资金预算 4" xfId="471"/>
    <cellStyle name="好_表5：天心区2017年建设资金预算 4 2" xfId="1136"/>
    <cellStyle name="好_表5：天心区2017年建设资金预算 4 3" xfId="1138"/>
    <cellStyle name="好_表5：天心区2017年建设资金预算 5" xfId="941"/>
    <cellStyle name="好_表5：天心区2017年建设资金预算 5 2" xfId="1140"/>
    <cellStyle name="好_表5：天心区2017年建设资金预算 5 3" xfId="1141"/>
    <cellStyle name="好_表5：天心区2017年建设资金预算 6" xfId="1142"/>
    <cellStyle name="好_表5：天心区2017年建设资金预算 6 2" xfId="103"/>
    <cellStyle name="好_表5：天心区2017年建设资金预算 6 3" xfId="112"/>
    <cellStyle name="好_表5：天心区2017年建设资金预算 7" xfId="1143"/>
    <cellStyle name="好_表5：天心区2017年建设资金预算 7 2" xfId="167"/>
    <cellStyle name="好_表5：天心区2017年建设资金预算 7 3" xfId="172"/>
    <cellStyle name="好_表5：天心区2017年建设资金预算 8" xfId="1144"/>
    <cellStyle name="好_表5：天心区2017年建设资金预算 9" xfId="990"/>
    <cellStyle name="好_部门经济分类" xfId="1145"/>
    <cellStyle name="好_部门经济分类 2" xfId="1146"/>
    <cellStyle name="好_部门经济分类 2 2" xfId="2074"/>
    <cellStyle name="好_部门经济分类 3" xfId="1147"/>
    <cellStyle name="好_部门经济分类 3 2" xfId="2075"/>
    <cellStyle name="好_部门经济分类 4" xfId="2076"/>
    <cellStyle name="好_社保基金" xfId="1149"/>
    <cellStyle name="好_社保基金 2" xfId="2077"/>
    <cellStyle name="好_天心区2016年建设资金预算表" xfId="1151"/>
    <cellStyle name="好_天心区2016年建设资金预算表 2" xfId="2078"/>
    <cellStyle name="好_预算科用汇总表（1123）" xfId="413"/>
    <cellStyle name="好_预算科用汇总表（1123） 2" xfId="681"/>
    <cellStyle name="好_预算科用汇总表（1123） 2 2" xfId="2079"/>
    <cellStyle name="好_预算科用汇总表（1123） 3" xfId="1153"/>
    <cellStyle name="好_预算科用汇总表（1123） 3 2" xfId="2080"/>
    <cellStyle name="好_预算科用汇总表（1123） 4" xfId="2081"/>
    <cellStyle name="好_预算科用汇总表（基本支出1123）" xfId="1154"/>
    <cellStyle name="好_预算科用汇总表（基本支出1123） 2" xfId="22"/>
    <cellStyle name="好_预算科用汇总表（基本支出1123） 2 2" xfId="2082"/>
    <cellStyle name="好_预算科用汇总表（基本支出1123） 3" xfId="1155"/>
    <cellStyle name="好_预算科用汇总表（基本支出1123） 3 2" xfId="2083"/>
    <cellStyle name="好_预算科用汇总表（基本支出1123） 4" xfId="2084"/>
    <cellStyle name="汇总 2" xfId="849"/>
    <cellStyle name="汇总 2 2" xfId="1156"/>
    <cellStyle name="汇总 2 2 2" xfId="2085"/>
    <cellStyle name="汇总 2 3" xfId="1157"/>
    <cellStyle name="汇总 2 3 2" xfId="2086"/>
    <cellStyle name="汇总 2 4" xfId="2087"/>
    <cellStyle name="汇总 3" xfId="806"/>
    <cellStyle name="汇总 3 2" xfId="1159"/>
    <cellStyle name="汇总 4" xfId="1160"/>
    <cellStyle name="汇总 4 2" xfId="1161"/>
    <cellStyle name="汇总 4 3" xfId="1162"/>
    <cellStyle name="汇总 5" xfId="1163"/>
    <cellStyle name="汇总 5 2" xfId="1164"/>
    <cellStyle name="汇总 5 3" xfId="1150"/>
    <cellStyle name="汇总 6" xfId="1165"/>
    <cellStyle name="汇总 6 2" xfId="1166"/>
    <cellStyle name="汇总 6 3" xfId="1167"/>
    <cellStyle name="汇总 7" xfId="291"/>
    <cellStyle name="汇总 7 2" xfId="1168"/>
    <cellStyle name="汇总 7 3" xfId="1169"/>
    <cellStyle name="汇总 8" xfId="1170"/>
    <cellStyle name="汇总 8 2" xfId="1171"/>
    <cellStyle name="汇总 8 3" xfId="1172"/>
    <cellStyle name="汇总 9" xfId="1034"/>
    <cellStyle name="计算 2" xfId="1173"/>
    <cellStyle name="计算 2 2" xfId="1096"/>
    <cellStyle name="计算 2 2 2" xfId="2088"/>
    <cellStyle name="计算 2 3" xfId="1101"/>
    <cellStyle name="计算 2 3 2" xfId="2089"/>
    <cellStyle name="计算 2 4" xfId="2090"/>
    <cellStyle name="计算 3" xfId="78"/>
    <cellStyle name="计算 3 2" xfId="46"/>
    <cellStyle name="计算 3 2 2" xfId="2091"/>
    <cellStyle name="计算 3 3" xfId="2092"/>
    <cellStyle name="计算 4" xfId="84"/>
    <cellStyle name="计算 4 2" xfId="109"/>
    <cellStyle name="计算 4 2 2" xfId="2093"/>
    <cellStyle name="计算 4 3" xfId="389"/>
    <cellStyle name="计算 4 3 2" xfId="2094"/>
    <cellStyle name="计算 4 4" xfId="2095"/>
    <cellStyle name="计算 5" xfId="96"/>
    <cellStyle name="计算 5 2" xfId="120"/>
    <cellStyle name="计算 5 2 2" xfId="2096"/>
    <cellStyle name="计算 5 3" xfId="397"/>
    <cellStyle name="计算 5 3 2" xfId="2097"/>
    <cellStyle name="计算 5 4" xfId="2098"/>
    <cellStyle name="计算 6" xfId="400"/>
    <cellStyle name="计算 6 2" xfId="132"/>
    <cellStyle name="计算 6 2 2" xfId="2099"/>
    <cellStyle name="计算 6 3" xfId="402"/>
    <cellStyle name="计算 6 3 2" xfId="2100"/>
    <cellStyle name="计算 6 4" xfId="2101"/>
    <cellStyle name="计算 7" xfId="407"/>
    <cellStyle name="计算 7 2" xfId="145"/>
    <cellStyle name="计算 7 2 2" xfId="2102"/>
    <cellStyle name="计算 7 3" xfId="410"/>
    <cellStyle name="计算 7 3 2" xfId="2103"/>
    <cellStyle name="计算 7 4" xfId="2104"/>
    <cellStyle name="计算 8" xfId="416"/>
    <cellStyle name="计算 8 2" xfId="420"/>
    <cellStyle name="计算 8 2 2" xfId="2105"/>
    <cellStyle name="计算 8 3" xfId="423"/>
    <cellStyle name="计算 8 3 2" xfId="2106"/>
    <cellStyle name="计算 8 4" xfId="2107"/>
    <cellStyle name="计算 9" xfId="1175"/>
    <cellStyle name="计算 9 2" xfId="2108"/>
    <cellStyle name="检查单元格 2" xfId="1158"/>
    <cellStyle name="检查单元格 2 2" xfId="1177"/>
    <cellStyle name="检查单元格 2 2 2" xfId="2109"/>
    <cellStyle name="检查单元格 2 3" xfId="1178"/>
    <cellStyle name="检查单元格 2 3 2" xfId="2110"/>
    <cellStyle name="检查单元格 2 4" xfId="2111"/>
    <cellStyle name="检查单元格 3" xfId="1057"/>
    <cellStyle name="检查单元格 3 2" xfId="1059"/>
    <cellStyle name="检查单元格 3 2 2" xfId="2112"/>
    <cellStyle name="检查单元格 3 3" xfId="2113"/>
    <cellStyle name="检查单元格 4" xfId="1179"/>
    <cellStyle name="检查单元格 4 2" xfId="1180"/>
    <cellStyle name="检查单元格 4 2 2" xfId="2114"/>
    <cellStyle name="检查单元格 4 3" xfId="1181"/>
    <cellStyle name="检查单元格 4 3 2" xfId="2115"/>
    <cellStyle name="检查单元格 4 4" xfId="2116"/>
    <cellStyle name="检查单元格 5" xfId="887"/>
    <cellStyle name="检查单元格 5 2" xfId="1004"/>
    <cellStyle name="检查单元格 5 2 2" xfId="2117"/>
    <cellStyle name="检查单元格 5 3" xfId="634"/>
    <cellStyle name="检查单元格 5 3 2" xfId="2118"/>
    <cellStyle name="检查单元格 5 4" xfId="2119"/>
    <cellStyle name="检查单元格 6" xfId="890"/>
    <cellStyle name="检查单元格 6 2" xfId="1182"/>
    <cellStyle name="检查单元格 6 2 2" xfId="2120"/>
    <cellStyle name="检查单元格 6 3" xfId="853"/>
    <cellStyle name="检查单元格 6 3 2" xfId="2121"/>
    <cellStyle name="检查单元格 6 4" xfId="2122"/>
    <cellStyle name="检查单元格 7" xfId="1183"/>
    <cellStyle name="检查单元格 7 2" xfId="1184"/>
    <cellStyle name="检查单元格 7 2 2" xfId="2123"/>
    <cellStyle name="检查单元格 7 3" xfId="1185"/>
    <cellStyle name="检查单元格 7 3 2" xfId="2124"/>
    <cellStyle name="检查单元格 7 4" xfId="2125"/>
    <cellStyle name="检查单元格 8" xfId="1186"/>
    <cellStyle name="检查单元格 8 2" xfId="1187"/>
    <cellStyle name="检查单元格 8 2 2" xfId="2126"/>
    <cellStyle name="检查单元格 8 3" xfId="4"/>
    <cellStyle name="检查单元格 8 3 2" xfId="2127"/>
    <cellStyle name="检查单元格 8 4" xfId="2128"/>
    <cellStyle name="检查单元格 9" xfId="1188"/>
    <cellStyle name="检查单元格 9 2" xfId="2129"/>
    <cellStyle name="解释性文本 2" xfId="1189"/>
    <cellStyle name="解释性文本 2 2" xfId="1190"/>
    <cellStyle name="解释性文本 2 2 2" xfId="2130"/>
    <cellStyle name="解释性文本 2 3" xfId="1191"/>
    <cellStyle name="解释性文本 2 3 2" xfId="2131"/>
    <cellStyle name="解释性文本 2 4" xfId="2132"/>
    <cellStyle name="解释性文本 3" xfId="834"/>
    <cellStyle name="解释性文本 3 2" xfId="428"/>
    <cellStyle name="解释性文本 4" xfId="780"/>
    <cellStyle name="解释性文本 4 2" xfId="443"/>
    <cellStyle name="解释性文本 4 3" xfId="938"/>
    <cellStyle name="解释性文本 5" xfId="783"/>
    <cellStyle name="解释性文本 5 2" xfId="457"/>
    <cellStyle name="解释性文本 5 3" xfId="911"/>
    <cellStyle name="解释性文本 6" xfId="788"/>
    <cellStyle name="解释性文本 6 2" xfId="470"/>
    <cellStyle name="解释性文本 6 3" xfId="940"/>
    <cellStyle name="解释性文本 7" xfId="908"/>
    <cellStyle name="解释性文本 7 2" xfId="485"/>
    <cellStyle name="解释性文本 7 3" xfId="915"/>
    <cellStyle name="解释性文本 8" xfId="918"/>
    <cellStyle name="解释性文本 8 2" xfId="492"/>
    <cellStyle name="解释性文本 8 3" xfId="921"/>
    <cellStyle name="解释性文本 9" xfId="923"/>
    <cellStyle name="警告文本 2" xfId="1192"/>
    <cellStyle name="警告文本 2 2" xfId="1193"/>
    <cellStyle name="警告文本 2 2 2" xfId="2133"/>
    <cellStyle name="警告文本 2 3" xfId="1194"/>
    <cellStyle name="警告文本 2 3 2" xfId="2134"/>
    <cellStyle name="警告文本 2 4" xfId="2135"/>
    <cellStyle name="警告文本 3" xfId="1195"/>
    <cellStyle name="警告文本 3 2" xfId="1196"/>
    <cellStyle name="警告文本 4" xfId="1197"/>
    <cellStyle name="警告文本 4 2" xfId="1198"/>
    <cellStyle name="警告文本 4 3" xfId="1199"/>
    <cellStyle name="警告文本 5" xfId="1200"/>
    <cellStyle name="警告文本 5 2" xfId="1201"/>
    <cellStyle name="警告文本 5 3" xfId="1202"/>
    <cellStyle name="警告文本 6" xfId="1137"/>
    <cellStyle name="警告文本 6 2" xfId="1203"/>
    <cellStyle name="警告文本 6 3" xfId="1204"/>
    <cellStyle name="警告文本 7" xfId="1139"/>
    <cellStyle name="警告文本 7 2" xfId="1205"/>
    <cellStyle name="警告文本 7 3" xfId="1206"/>
    <cellStyle name="警告文本 8" xfId="1207"/>
    <cellStyle name="警告文本 8 2" xfId="1208"/>
    <cellStyle name="警告文本 8 3" xfId="1209"/>
    <cellStyle name="警告文本 9" xfId="1210"/>
    <cellStyle name="链接单元格 2" xfId="1211"/>
    <cellStyle name="链接单元格 2 2" xfId="1212"/>
    <cellStyle name="链接单元格 2 2 2" xfId="2136"/>
    <cellStyle name="链接单元格 2 3" xfId="1213"/>
    <cellStyle name="链接单元格 2 3 2" xfId="2137"/>
    <cellStyle name="链接单元格 2 4" xfId="2138"/>
    <cellStyle name="链接单元格 3" xfId="1214"/>
    <cellStyle name="链接单元格 3 2" xfId="1215"/>
    <cellStyle name="链接单元格 4" xfId="1216"/>
    <cellStyle name="链接单元格 4 2" xfId="150"/>
    <cellStyle name="链接单元格 4 3" xfId="156"/>
    <cellStyle name="链接单元格 5" xfId="1217"/>
    <cellStyle name="链接单元格 5 2" xfId="1218"/>
    <cellStyle name="链接单元格 5 3" xfId="1220"/>
    <cellStyle name="链接单元格 6" xfId="1222"/>
    <cellStyle name="链接单元格 6 2" xfId="1223"/>
    <cellStyle name="链接单元格 6 3" xfId="238"/>
    <cellStyle name="链接单元格 7" xfId="1224"/>
    <cellStyle name="链接单元格 7 2" xfId="1225"/>
    <cellStyle name="链接单元格 7 3" xfId="1226"/>
    <cellStyle name="链接单元格 8" xfId="1227"/>
    <cellStyle name="链接单元格 8 2" xfId="1228"/>
    <cellStyle name="链接单元格 8 3" xfId="327"/>
    <cellStyle name="链接单元格 9" xfId="1229"/>
    <cellStyle name="千位分隔 2" xfId="1230"/>
    <cellStyle name="千位分隔 2 2" xfId="2139"/>
    <cellStyle name="强调文字颜色 1 2" xfId="1231"/>
    <cellStyle name="强调文字颜色 1 2 2" xfId="2140"/>
    <cellStyle name="强调文字颜色 1 3" xfId="1232"/>
    <cellStyle name="强调文字颜色 1 3 2" xfId="1233"/>
    <cellStyle name="强调文字颜色 1 3 2 2" xfId="2141"/>
    <cellStyle name="强调文字颜色 1 3 3" xfId="2142"/>
    <cellStyle name="强调文字颜色 1 4" xfId="1234"/>
    <cellStyle name="强调文字颜色 1 4 2" xfId="1235"/>
    <cellStyle name="强调文字颜色 1 4 2 2" xfId="2143"/>
    <cellStyle name="强调文字颜色 1 4 3" xfId="255"/>
    <cellStyle name="强调文字颜色 1 4 3 2" xfId="2144"/>
    <cellStyle name="强调文字颜色 1 4 4" xfId="2145"/>
    <cellStyle name="强调文字颜色 1 5" xfId="851"/>
    <cellStyle name="强调文字颜色 1 5 2" xfId="1236"/>
    <cellStyle name="强调文字颜色 1 5 2 2" xfId="2146"/>
    <cellStyle name="强调文字颜色 1 5 3" xfId="65"/>
    <cellStyle name="强调文字颜色 1 5 3 2" xfId="2147"/>
    <cellStyle name="强调文字颜色 1 5 4" xfId="2148"/>
    <cellStyle name="强调文字颜色 1 6" xfId="1238"/>
    <cellStyle name="强调文字颜色 1 6 2" xfId="1239"/>
    <cellStyle name="强调文字颜色 1 6 2 2" xfId="2149"/>
    <cellStyle name="强调文字颜色 1 6 3" xfId="266"/>
    <cellStyle name="强调文字颜色 1 6 3 2" xfId="2150"/>
    <cellStyle name="强调文字颜色 1 6 4" xfId="2151"/>
    <cellStyle name="强调文字颜色 1 7" xfId="1240"/>
    <cellStyle name="强调文字颜色 1 7 2" xfId="1241"/>
    <cellStyle name="强调文字颜色 1 7 2 2" xfId="2152"/>
    <cellStyle name="强调文字颜色 1 7 3" xfId="1242"/>
    <cellStyle name="强调文字颜色 1 7 3 2" xfId="2153"/>
    <cellStyle name="强调文字颜色 1 7 4" xfId="2154"/>
    <cellStyle name="强调文字颜色 1 8" xfId="1174"/>
    <cellStyle name="强调文字颜色 1 8 2" xfId="1097"/>
    <cellStyle name="强调文字颜色 1 8 2 2" xfId="2155"/>
    <cellStyle name="强调文字颜色 1 8 3" xfId="1102"/>
    <cellStyle name="强调文字颜色 1 8 3 2" xfId="2156"/>
    <cellStyle name="强调文字颜色 1 8 4" xfId="2157"/>
    <cellStyle name="强调文字颜色 1 9" xfId="79"/>
    <cellStyle name="强调文字颜色 1 9 2" xfId="2158"/>
    <cellStyle name="强调文字颜色 2 2" xfId="1243"/>
    <cellStyle name="强调文字颜色 2 2 2" xfId="2159"/>
    <cellStyle name="强调文字颜色 2 3" xfId="1244"/>
    <cellStyle name="强调文字颜色 2 3 2" xfId="3"/>
    <cellStyle name="强调文字颜色 2 3 2 2" xfId="2160"/>
    <cellStyle name="强调文字颜色 2 3 3" xfId="2161"/>
    <cellStyle name="强调文字颜色 2 4" xfId="1245"/>
    <cellStyle name="强调文字颜色 2 4 2" xfId="1246"/>
    <cellStyle name="强调文字颜色 2 4 2 2" xfId="2162"/>
    <cellStyle name="强调文字颜色 2 4 3" xfId="297"/>
    <cellStyle name="强调文字颜色 2 4 3 2" xfId="2163"/>
    <cellStyle name="强调文字颜色 2 4 4" xfId="2164"/>
    <cellStyle name="强调文字颜色 2 5" xfId="1247"/>
    <cellStyle name="强调文字颜色 2 5 2" xfId="1248"/>
    <cellStyle name="强调文字颜色 2 5 2 2" xfId="2165"/>
    <cellStyle name="强调文字颜色 2 5 3" xfId="304"/>
    <cellStyle name="强调文字颜色 2 5 3 2" xfId="2166"/>
    <cellStyle name="强调文字颜色 2 5 4" xfId="2167"/>
    <cellStyle name="强调文字颜色 2 6" xfId="1249"/>
    <cellStyle name="强调文字颜色 2 6 2" xfId="1250"/>
    <cellStyle name="强调文字颜色 2 6 2 2" xfId="2168"/>
    <cellStyle name="强调文字颜色 2 6 3" xfId="312"/>
    <cellStyle name="强调文字颜色 2 6 3 2" xfId="2169"/>
    <cellStyle name="强调文字颜色 2 6 4" xfId="2170"/>
    <cellStyle name="强调文字颜色 2 7" xfId="1251"/>
    <cellStyle name="强调文字颜色 2 7 2" xfId="1252"/>
    <cellStyle name="强调文字颜色 2 7 2 2" xfId="2171"/>
    <cellStyle name="强调文字颜色 2 7 3" xfId="1253"/>
    <cellStyle name="强调文字颜色 2 7 3 2" xfId="2172"/>
    <cellStyle name="强调文字颜色 2 7 4" xfId="2173"/>
    <cellStyle name="强调文字颜色 2 8" xfId="1254"/>
    <cellStyle name="强调文字颜色 2 8 2" xfId="1255"/>
    <cellStyle name="强调文字颜色 2 8 2 2" xfId="2174"/>
    <cellStyle name="强调文字颜色 2 8 3" xfId="1256"/>
    <cellStyle name="强调文字颜色 2 8 3 2" xfId="2175"/>
    <cellStyle name="强调文字颜色 2 8 4" xfId="2176"/>
    <cellStyle name="强调文字颜色 2 9" xfId="1257"/>
    <cellStyle name="强调文字颜色 2 9 2" xfId="2177"/>
    <cellStyle name="强调文字颜色 3 2" xfId="1258"/>
    <cellStyle name="强调文字颜色 3 2 2" xfId="2178"/>
    <cellStyle name="强调文字颜色 3 3" xfId="1259"/>
    <cellStyle name="强调文字颜色 3 3 2" xfId="1260"/>
    <cellStyle name="强调文字颜色 3 3 2 2" xfId="2179"/>
    <cellStyle name="强调文字颜色 3 3 3" xfId="2180"/>
    <cellStyle name="强调文字颜色 3 4" xfId="1261"/>
    <cellStyle name="强调文字颜色 3 4 2" xfId="1262"/>
    <cellStyle name="强调文字颜色 3 4 2 2" xfId="2181"/>
    <cellStyle name="强调文字颜色 3 4 3" xfId="353"/>
    <cellStyle name="强调文字颜色 3 4 3 2" xfId="2182"/>
    <cellStyle name="强调文字颜色 3 4 4" xfId="2183"/>
    <cellStyle name="强调文字颜色 3 5" xfId="1264"/>
    <cellStyle name="强调文字颜色 3 5 2" xfId="1265"/>
    <cellStyle name="强调文字颜色 3 5 2 2" xfId="2184"/>
    <cellStyle name="强调文字颜色 3 5 3" xfId="365"/>
    <cellStyle name="强调文字颜色 3 5 3 2" xfId="2185"/>
    <cellStyle name="强调文字颜色 3 5 4" xfId="2186"/>
    <cellStyle name="强调文字颜色 3 6" xfId="1267"/>
    <cellStyle name="强调文字颜色 3 6 2" xfId="1268"/>
    <cellStyle name="强调文字颜色 3 6 2 2" xfId="2187"/>
    <cellStyle name="强调文字颜色 3 6 3" xfId="376"/>
    <cellStyle name="强调文字颜色 3 6 3 2" xfId="2188"/>
    <cellStyle name="强调文字颜色 3 6 4" xfId="2189"/>
    <cellStyle name="强调文字颜色 3 7" xfId="1270"/>
    <cellStyle name="强调文字颜色 3 7 2" xfId="1271"/>
    <cellStyle name="强调文字颜色 3 7 2 2" xfId="2190"/>
    <cellStyle name="强调文字颜色 3 7 3" xfId="1273"/>
    <cellStyle name="强调文字颜色 3 7 3 2" xfId="2191"/>
    <cellStyle name="强调文字颜色 3 7 4" xfId="2192"/>
    <cellStyle name="强调文字颜色 3 8" xfId="1274"/>
    <cellStyle name="强调文字颜色 3 8 2" xfId="1275"/>
    <cellStyle name="强调文字颜色 3 8 2 2" xfId="2193"/>
    <cellStyle name="强调文字颜色 3 8 3" xfId="1152"/>
    <cellStyle name="强调文字颜色 3 8 3 2" xfId="2194"/>
    <cellStyle name="强调文字颜色 3 8 4" xfId="2195"/>
    <cellStyle name="强调文字颜色 3 9" xfId="1277"/>
    <cellStyle name="强调文字颜色 3 9 2" xfId="2196"/>
    <cellStyle name="强调文字颜色 4 2" xfId="1278"/>
    <cellStyle name="强调文字颜色 4 2 2" xfId="2197"/>
    <cellStyle name="强调文字颜色 4 3" xfId="1279"/>
    <cellStyle name="强调文字颜色 4 3 2" xfId="1020"/>
    <cellStyle name="强调文字颜色 4 3 2 2" xfId="2198"/>
    <cellStyle name="强调文字颜色 4 3 3" xfId="2199"/>
    <cellStyle name="强调文字颜色 4 4" xfId="1280"/>
    <cellStyle name="强调文字颜色 4 4 2" xfId="1281"/>
    <cellStyle name="强调文字颜色 4 4 2 2" xfId="2200"/>
    <cellStyle name="强调文字颜色 4 4 3" xfId="1282"/>
    <cellStyle name="强调文字颜色 4 4 3 2" xfId="2201"/>
    <cellStyle name="强调文字颜色 4 4 4" xfId="2202"/>
    <cellStyle name="强调文字颜色 4 5" xfId="1283"/>
    <cellStyle name="强调文字颜色 4 5 2" xfId="1284"/>
    <cellStyle name="强调文字颜色 4 5 2 2" xfId="2203"/>
    <cellStyle name="强调文字颜色 4 5 3" xfId="1285"/>
    <cellStyle name="强调文字颜色 4 5 3 2" xfId="2204"/>
    <cellStyle name="强调文字颜色 4 5 4" xfId="2205"/>
    <cellStyle name="强调文字颜色 4 6" xfId="1286"/>
    <cellStyle name="强调文字颜色 4 6 2" xfId="1287"/>
    <cellStyle name="强调文字颜色 4 6 2 2" xfId="2206"/>
    <cellStyle name="强调文字颜色 4 6 3" xfId="1288"/>
    <cellStyle name="强调文字颜色 4 6 3 2" xfId="2207"/>
    <cellStyle name="强调文字颜色 4 6 4" xfId="2208"/>
    <cellStyle name="强调文字颜色 4 7" xfId="1289"/>
    <cellStyle name="强调文字颜色 4 7 2" xfId="1290"/>
    <cellStyle name="强调文字颜色 4 7 2 2" xfId="2209"/>
    <cellStyle name="强调文字颜色 4 7 3" xfId="1291"/>
    <cellStyle name="强调文字颜色 4 7 3 2" xfId="2210"/>
    <cellStyle name="强调文字颜色 4 7 4" xfId="2211"/>
    <cellStyle name="强调文字颜色 4 8" xfId="1292"/>
    <cellStyle name="强调文字颜色 4 8 2" xfId="1293"/>
    <cellStyle name="强调文字颜色 4 8 2 2" xfId="2212"/>
    <cellStyle name="强调文字颜色 4 8 3" xfId="1294"/>
    <cellStyle name="强调文字颜色 4 8 3 2" xfId="2213"/>
    <cellStyle name="强调文字颜色 4 8 4" xfId="2214"/>
    <cellStyle name="强调文字颜色 4 9" xfId="1295"/>
    <cellStyle name="强调文字颜色 4 9 2" xfId="2215"/>
    <cellStyle name="强调文字颜色 5 2" xfId="1296"/>
    <cellStyle name="强调文字颜色 5 2 2" xfId="2216"/>
    <cellStyle name="强调文字颜色 5 3" xfId="1297"/>
    <cellStyle name="强调文字颜色 5 3 2" xfId="1298"/>
    <cellStyle name="强调文字颜色 5 3 2 2" xfId="2217"/>
    <cellStyle name="强调文字颜色 5 3 3" xfId="2218"/>
    <cellStyle name="强调文字颜色 5 4" xfId="1299"/>
    <cellStyle name="强调文字颜色 5 4 2" xfId="1300"/>
    <cellStyle name="强调文字颜色 5 4 2 2" xfId="2219"/>
    <cellStyle name="强调文字颜色 5 4 3" xfId="1301"/>
    <cellStyle name="强调文字颜色 5 4 3 2" xfId="2220"/>
    <cellStyle name="强调文字颜色 5 4 4" xfId="2221"/>
    <cellStyle name="强调文字颜色 5 5" xfId="1302"/>
    <cellStyle name="强调文字颜色 5 5 2" xfId="1303"/>
    <cellStyle name="强调文字颜色 5 5 2 2" xfId="2222"/>
    <cellStyle name="强调文字颜色 5 5 3" xfId="1304"/>
    <cellStyle name="强调文字颜色 5 5 3 2" xfId="2223"/>
    <cellStyle name="强调文字颜色 5 5 4" xfId="2224"/>
    <cellStyle name="强调文字颜色 5 6" xfId="1305"/>
    <cellStyle name="强调文字颜色 5 6 2" xfId="1306"/>
    <cellStyle name="强调文字颜色 5 6 2 2" xfId="2225"/>
    <cellStyle name="强调文字颜色 5 6 3" xfId="1307"/>
    <cellStyle name="强调文字颜色 5 6 3 2" xfId="2226"/>
    <cellStyle name="强调文字颜色 5 6 4" xfId="2227"/>
    <cellStyle name="强调文字颜色 5 7" xfId="1308"/>
    <cellStyle name="强调文字颜色 5 7 2" xfId="1309"/>
    <cellStyle name="强调文字颜色 5 7 2 2" xfId="2228"/>
    <cellStyle name="强调文字颜色 5 7 3" xfId="1310"/>
    <cellStyle name="强调文字颜色 5 7 3 2" xfId="2229"/>
    <cellStyle name="强调文字颜色 5 7 4" xfId="2230"/>
    <cellStyle name="强调文字颜色 5 8" xfId="1311"/>
    <cellStyle name="强调文字颜色 5 8 2" xfId="31"/>
    <cellStyle name="强调文字颜色 5 8 2 2" xfId="2231"/>
    <cellStyle name="强调文字颜色 5 8 3" xfId="1312"/>
    <cellStyle name="强调文字颜色 5 8 3 2" xfId="2232"/>
    <cellStyle name="强调文字颜色 5 8 4" xfId="2233"/>
    <cellStyle name="强调文字颜色 5 9" xfId="1313"/>
    <cellStyle name="强调文字颜色 5 9 2" xfId="2234"/>
    <cellStyle name="强调文字颜色 6 2" xfId="1314"/>
    <cellStyle name="强调文字颜色 6 2 2" xfId="2235"/>
    <cellStyle name="强调文字颜色 6 3" xfId="826"/>
    <cellStyle name="强调文字颜色 6 3 2" xfId="828"/>
    <cellStyle name="强调文字颜色 6 3 2 2" xfId="2236"/>
    <cellStyle name="强调文字颜色 6 3 3" xfId="2237"/>
    <cellStyle name="强调文字颜色 6 4" xfId="1315"/>
    <cellStyle name="强调文字颜色 6 4 2" xfId="1316"/>
    <cellStyle name="强调文字颜色 6 4 2 2" xfId="2238"/>
    <cellStyle name="强调文字颜色 6 4 3" xfId="1317"/>
    <cellStyle name="强调文字颜色 6 4 3 2" xfId="2239"/>
    <cellStyle name="强调文字颜色 6 4 4" xfId="2240"/>
    <cellStyle name="强调文字颜色 6 5" xfId="1318"/>
    <cellStyle name="强调文字颜色 6 5 2" xfId="1319"/>
    <cellStyle name="强调文字颜色 6 5 2 2" xfId="2241"/>
    <cellStyle name="强调文字颜色 6 5 3" xfId="1320"/>
    <cellStyle name="强调文字颜色 6 5 3 2" xfId="2242"/>
    <cellStyle name="强调文字颜色 6 5 4" xfId="2243"/>
    <cellStyle name="强调文字颜色 6 6" xfId="1321"/>
    <cellStyle name="强调文字颜色 6 6 2" xfId="1322"/>
    <cellStyle name="强调文字颜色 6 6 2 2" xfId="2244"/>
    <cellStyle name="强调文字颜色 6 6 3" xfId="1323"/>
    <cellStyle name="强调文字颜色 6 6 3 2" xfId="2245"/>
    <cellStyle name="强调文字颜色 6 6 4" xfId="2246"/>
    <cellStyle name="强调文字颜色 6 7" xfId="1324"/>
    <cellStyle name="强调文字颜色 6 7 2" xfId="1325"/>
    <cellStyle name="强调文字颜色 6 7 2 2" xfId="2247"/>
    <cellStyle name="强调文字颜色 6 7 3" xfId="1326"/>
    <cellStyle name="强调文字颜色 6 7 3 2" xfId="2248"/>
    <cellStyle name="强调文字颜色 6 7 4" xfId="2249"/>
    <cellStyle name="强调文字颜色 6 8" xfId="977"/>
    <cellStyle name="强调文字颜色 6 8 2" xfId="392"/>
    <cellStyle name="强调文字颜色 6 8 2 2" xfId="2250"/>
    <cellStyle name="强调文字颜色 6 8 3" xfId="979"/>
    <cellStyle name="强调文字颜色 6 8 3 2" xfId="2251"/>
    <cellStyle name="强调文字颜色 6 8 4" xfId="2252"/>
    <cellStyle name="强调文字颜色 6 9" xfId="1327"/>
    <cellStyle name="强调文字颜色 6 9 2" xfId="2253"/>
    <cellStyle name="适中 2" xfId="1328"/>
    <cellStyle name="适中 2 2" xfId="1329"/>
    <cellStyle name="适中 2 2 2" xfId="2254"/>
    <cellStyle name="适中 2 3" xfId="1330"/>
    <cellStyle name="适中 2 3 2" xfId="2255"/>
    <cellStyle name="适中 2 4" xfId="2256"/>
    <cellStyle name="适中 3" xfId="1331"/>
    <cellStyle name="适中 3 2" xfId="1121"/>
    <cellStyle name="适中 3 2 2" xfId="2257"/>
    <cellStyle name="适中 3 3" xfId="2258"/>
    <cellStyle name="适中 4" xfId="404"/>
    <cellStyle name="适中 4 2" xfId="1148"/>
    <cellStyle name="适中 4 2 2" xfId="2259"/>
    <cellStyle name="适中 4 3" xfId="1263"/>
    <cellStyle name="适中 4 3 2" xfId="2260"/>
    <cellStyle name="适中 4 4" xfId="2261"/>
    <cellStyle name="适中 5" xfId="1332"/>
    <cellStyle name="适中 5 2" xfId="1333"/>
    <cellStyle name="适中 5 2 2" xfId="2262"/>
    <cellStyle name="适中 5 3" xfId="1266"/>
    <cellStyle name="适中 5 3 2" xfId="2263"/>
    <cellStyle name="适中 5 4" xfId="2264"/>
    <cellStyle name="适中 6" xfId="1334"/>
    <cellStyle name="适中 6 2" xfId="1335"/>
    <cellStyle name="适中 6 2 2" xfId="2265"/>
    <cellStyle name="适中 6 3" xfId="1269"/>
    <cellStyle name="适中 6 3 2" xfId="2266"/>
    <cellStyle name="适中 6 4" xfId="2267"/>
    <cellStyle name="适中 7" xfId="190"/>
    <cellStyle name="适中 7 2" xfId="194"/>
    <cellStyle name="适中 7 2 2" xfId="2268"/>
    <cellStyle name="适中 7 3" xfId="1272"/>
    <cellStyle name="适中 7 3 2" xfId="2269"/>
    <cellStyle name="适中 7 4" xfId="2270"/>
    <cellStyle name="适中 8" xfId="63"/>
    <cellStyle name="适中 8 2" xfId="94"/>
    <cellStyle name="适中 8 2 2" xfId="2271"/>
    <cellStyle name="适中 8 3" xfId="1276"/>
    <cellStyle name="适中 8 3 2" xfId="2272"/>
    <cellStyle name="适中 8 4" xfId="2273"/>
    <cellStyle name="适中 9" xfId="196"/>
    <cellStyle name="适中 9 2" xfId="2274"/>
    <cellStyle name="输出 2" xfId="1336"/>
    <cellStyle name="输出 2 2" xfId="973"/>
    <cellStyle name="输出 2 2 2" xfId="2275"/>
    <cellStyle name="输出 2 3" xfId="1337"/>
    <cellStyle name="输出 2 3 2" xfId="2276"/>
    <cellStyle name="输出 2 4" xfId="2277"/>
    <cellStyle name="输出 3" xfId="1338"/>
    <cellStyle name="输出 3 2" xfId="1339"/>
    <cellStyle name="输出 3 2 2" xfId="2278"/>
    <cellStyle name="输出 3 3" xfId="2279"/>
    <cellStyle name="输出 4" xfId="1237"/>
    <cellStyle name="输出 4 2" xfId="1018"/>
    <cellStyle name="输出 4 2 2" xfId="2280"/>
    <cellStyle name="输出 4 3" xfId="1023"/>
    <cellStyle name="输出 4 3 2" xfId="2281"/>
    <cellStyle name="输出 4 4" xfId="2282"/>
    <cellStyle name="输出 5" xfId="66"/>
    <cellStyle name="输出 5 2" xfId="1340"/>
    <cellStyle name="输出 5 2 2" xfId="2283"/>
    <cellStyle name="输出 5 3" xfId="1341"/>
    <cellStyle name="输出 5 3 2" xfId="2284"/>
    <cellStyle name="输出 5 4" xfId="2285"/>
    <cellStyle name="输出 6" xfId="50"/>
    <cellStyle name="输出 6 2" xfId="1342"/>
    <cellStyle name="输出 6 2 2" xfId="2286"/>
    <cellStyle name="输出 6 3" xfId="1343"/>
    <cellStyle name="输出 6 3 2" xfId="2287"/>
    <cellStyle name="输出 6 4" xfId="2288"/>
    <cellStyle name="输出 7" xfId="1344"/>
    <cellStyle name="输出 7 2" xfId="1345"/>
    <cellStyle name="输出 7 2 2" xfId="2289"/>
    <cellStyle name="输出 7 3" xfId="1346"/>
    <cellStyle name="输出 7 3 2" xfId="2290"/>
    <cellStyle name="输出 7 4" xfId="2291"/>
    <cellStyle name="输出 8" xfId="1347"/>
    <cellStyle name="输出 8 2" xfId="1348"/>
    <cellStyle name="输出 8 2 2" xfId="2292"/>
    <cellStyle name="输出 8 3" xfId="1349"/>
    <cellStyle name="输出 8 3 2" xfId="2293"/>
    <cellStyle name="输出 8 4" xfId="2294"/>
    <cellStyle name="输出 9" xfId="1350"/>
    <cellStyle name="输出 9 2" xfId="2295"/>
    <cellStyle name="输入 2" xfId="690"/>
    <cellStyle name="输入 2 2" xfId="701"/>
    <cellStyle name="输入 2 2 2" xfId="2296"/>
    <cellStyle name="输入 2 3" xfId="724"/>
    <cellStyle name="输入 2 3 2" xfId="2297"/>
    <cellStyle name="输入 2 4" xfId="2298"/>
    <cellStyle name="输入 3" xfId="576"/>
    <cellStyle name="输入 3 2" xfId="693"/>
    <cellStyle name="输入 3 2 2" xfId="2299"/>
    <cellStyle name="输入 3 3" xfId="2300"/>
    <cellStyle name="输入 4" xfId="1351"/>
    <cellStyle name="输入 4 2" xfId="715"/>
    <cellStyle name="输入 4 2 2" xfId="2301"/>
    <cellStyle name="输入 4 3" xfId="733"/>
    <cellStyle name="输入 4 3 2" xfId="2302"/>
    <cellStyle name="输入 4 4" xfId="2303"/>
    <cellStyle name="输入 5" xfId="1352"/>
    <cellStyle name="输入 5 2" xfId="743"/>
    <cellStyle name="输入 5 2 2" xfId="2304"/>
    <cellStyle name="输入 5 3" xfId="739"/>
    <cellStyle name="输入 5 3 2" xfId="2305"/>
    <cellStyle name="输入 5 4" xfId="2306"/>
    <cellStyle name="输入 6" xfId="1353"/>
    <cellStyle name="输入 6 2" xfId="763"/>
    <cellStyle name="输入 6 2 2" xfId="2307"/>
    <cellStyle name="输入 6 3" xfId="1032"/>
    <cellStyle name="输入 6 3 2" xfId="2308"/>
    <cellStyle name="输入 6 4" xfId="2309"/>
    <cellStyle name="输入 7" xfId="1354"/>
    <cellStyle name="输入 7 2" xfId="1355"/>
    <cellStyle name="输入 7 2 2" xfId="2310"/>
    <cellStyle name="输入 7 3" xfId="1357"/>
    <cellStyle name="输入 7 3 2" xfId="2311"/>
    <cellStyle name="输入 7 4" xfId="2312"/>
    <cellStyle name="输入 8" xfId="1358"/>
    <cellStyle name="输入 8 2" xfId="7"/>
    <cellStyle name="输入 8 2 2" xfId="2313"/>
    <cellStyle name="输入 8 3" xfId="1359"/>
    <cellStyle name="输入 8 3 2" xfId="2314"/>
    <cellStyle name="输入 8 4" xfId="2315"/>
    <cellStyle name="输入 9" xfId="1360"/>
    <cellStyle name="输入 9 2" xfId="2316"/>
    <cellStyle name="样式 1" xfId="181"/>
    <cellStyle name="样式 1 2" xfId="2317"/>
    <cellStyle name="着色 1" xfId="408"/>
    <cellStyle name="着色 1 2" xfId="146"/>
    <cellStyle name="着色 1 2 2" xfId="2318"/>
    <cellStyle name="着色 1 3" xfId="411"/>
    <cellStyle name="着色 1 3 2" xfId="2319"/>
    <cellStyle name="着色 1 4" xfId="355"/>
    <cellStyle name="着色 1 4 2" xfId="2320"/>
    <cellStyle name="着色 1 5" xfId="2321"/>
    <cellStyle name="着色 2" xfId="417"/>
    <cellStyle name="着色 2 2" xfId="421"/>
    <cellStyle name="着色 2 2 2" xfId="2322"/>
    <cellStyle name="着色 2 3" xfId="424"/>
    <cellStyle name="着色 2 3 2" xfId="2323"/>
    <cellStyle name="着色 2 4" xfId="367"/>
    <cellStyle name="着色 2 4 2" xfId="2324"/>
    <cellStyle name="着色 2 5" xfId="2325"/>
    <cellStyle name="着色 3" xfId="1176"/>
    <cellStyle name="着色 3 2" xfId="901"/>
    <cellStyle name="着色 3 2 2" xfId="2326"/>
    <cellStyle name="着色 3 3" xfId="1361"/>
    <cellStyle name="着色 3 3 2" xfId="2327"/>
    <cellStyle name="着色 3 4" xfId="1362"/>
    <cellStyle name="着色 3 4 2" xfId="2328"/>
    <cellStyle name="着色 3 5" xfId="2329"/>
    <cellStyle name="着色 4" xfId="1219"/>
    <cellStyle name="着色 4 2" xfId="192"/>
    <cellStyle name="着色 4 2 2" xfId="2330"/>
    <cellStyle name="着色 4 3" xfId="1363"/>
    <cellStyle name="着色 4 3 2" xfId="2331"/>
    <cellStyle name="着色 4 4" xfId="1364"/>
    <cellStyle name="着色 4 4 2" xfId="2332"/>
    <cellStyle name="着色 4 5" xfId="2333"/>
    <cellStyle name="着色 5" xfId="1221"/>
    <cellStyle name="着色 5 2" xfId="1365"/>
    <cellStyle name="着色 5 2 2" xfId="2334"/>
    <cellStyle name="着色 5 3" xfId="1366"/>
    <cellStyle name="着色 5 3 2" xfId="2335"/>
    <cellStyle name="着色 5 4" xfId="1367"/>
    <cellStyle name="着色 5 4 2" xfId="2336"/>
    <cellStyle name="着色 5 5" xfId="2337"/>
    <cellStyle name="着色 6" xfId="198"/>
    <cellStyle name="着色 6 2" xfId="1368"/>
    <cellStyle name="着色 6 2 2" xfId="2338"/>
    <cellStyle name="着色 6 3" xfId="1369"/>
    <cellStyle name="着色 6 3 2" xfId="2339"/>
    <cellStyle name="着色 6 4" xfId="1370"/>
    <cellStyle name="着色 6 4 2" xfId="2340"/>
    <cellStyle name="着色 6 5" xfId="2341"/>
    <cellStyle name="注释 2" xfId="248"/>
    <cellStyle name="注释 2 2" xfId="2342"/>
    <cellStyle name="注释 3" xfId="1356"/>
    <cellStyle name="注释 3 2" xfId="2343"/>
  </cellStyles>
  <dxfs count="1">
    <dxf>
      <font>
        <color rgb="FF9C0006"/>
      </font>
      <fill>
        <patternFill patternType="solid">
          <bgColor rgb="FFFFC7CE"/>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2809-01/Desktop/&#38472;&#26976;/1-7&#26376;/6.30%20&#20915;&#31639;&#33609;&#26696;/2017051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B"/>
      <sheetName val="ML"/>
      <sheetName val="sheet1"/>
      <sheetName val="L01"/>
      <sheetName val="L02"/>
      <sheetName val="L03"/>
      <sheetName val="L04"/>
      <sheetName val="L05"/>
      <sheetName val="sheet2"/>
      <sheetName val="L06"/>
      <sheetName val="L07"/>
      <sheetName val="L08"/>
      <sheetName val="L09"/>
      <sheetName val="sheet3"/>
      <sheetName val="L10"/>
      <sheetName val="L11"/>
      <sheetName val="sheet4"/>
      <sheetName val="L12"/>
      <sheetName val="L13"/>
      <sheetName val="L14"/>
      <sheetName val="L15"/>
      <sheetName val="sheet5"/>
      <sheetName val="L16"/>
      <sheetName val="L17"/>
      <sheetName val="L18"/>
      <sheetName val="L19"/>
      <sheetName val="L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6">
          <cell r="C6">
            <v>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B38"/>
  <sheetViews>
    <sheetView tabSelected="1" topLeftCell="A13" zoomScale="70" zoomScaleNormal="70" workbookViewId="0">
      <selection activeCell="D32" sqref="D32"/>
    </sheetView>
  </sheetViews>
  <sheetFormatPr defaultColWidth="9" defaultRowHeight="13.5"/>
  <cols>
    <col min="1" max="1" width="13.5" style="205" customWidth="1"/>
    <col min="2" max="2" width="71.25" style="33" customWidth="1"/>
    <col min="3" max="3" width="9" style="33"/>
    <col min="4" max="4" width="9.25" style="33" customWidth="1"/>
    <col min="5" max="16384" width="9" style="33"/>
  </cols>
  <sheetData>
    <row r="1" spans="1:2" ht="41.1" customHeight="1">
      <c r="A1" s="216" t="s">
        <v>0</v>
      </c>
      <c r="B1" s="217"/>
    </row>
    <row r="2" spans="1:2" ht="24.95" customHeight="1">
      <c r="A2" s="206" t="s">
        <v>1</v>
      </c>
      <c r="B2" s="207" t="s">
        <v>2535</v>
      </c>
    </row>
    <row r="3" spans="1:2" ht="24.95" customHeight="1">
      <c r="A3" s="206" t="s">
        <v>2</v>
      </c>
      <c r="B3" s="207" t="s">
        <v>3</v>
      </c>
    </row>
    <row r="4" spans="1:2" ht="24.95" customHeight="1">
      <c r="A4" s="206" t="s">
        <v>4</v>
      </c>
      <c r="B4" s="207" t="s">
        <v>5</v>
      </c>
    </row>
    <row r="5" spans="1:2" ht="24.95" customHeight="1">
      <c r="A5" s="206" t="s">
        <v>6</v>
      </c>
      <c r="B5" s="207" t="s">
        <v>7</v>
      </c>
    </row>
    <row r="6" spans="1:2" ht="24.95" customHeight="1">
      <c r="A6" s="206" t="s">
        <v>8</v>
      </c>
      <c r="B6" s="311" t="s">
        <v>2527</v>
      </c>
    </row>
    <row r="7" spans="1:2" ht="24.95" customHeight="1">
      <c r="A7" s="206" t="s">
        <v>2536</v>
      </c>
      <c r="B7" s="311" t="s">
        <v>2537</v>
      </c>
    </row>
    <row r="8" spans="1:2" ht="24.95" customHeight="1">
      <c r="A8" s="206" t="s">
        <v>9</v>
      </c>
      <c r="B8" s="207" t="s">
        <v>10</v>
      </c>
    </row>
    <row r="9" spans="1:2" ht="24.95" customHeight="1">
      <c r="A9" s="206" t="s">
        <v>11</v>
      </c>
      <c r="B9" s="207" t="s">
        <v>12</v>
      </c>
    </row>
    <row r="10" spans="1:2" ht="24.95" customHeight="1">
      <c r="A10" s="206" t="s">
        <v>13</v>
      </c>
      <c r="B10" s="207" t="s">
        <v>14</v>
      </c>
    </row>
    <row r="11" spans="1:2" ht="24.95" customHeight="1">
      <c r="A11" s="206" t="s">
        <v>15</v>
      </c>
      <c r="B11" s="207" t="s">
        <v>16</v>
      </c>
    </row>
    <row r="12" spans="1:2" ht="24.95" customHeight="1">
      <c r="A12" s="206" t="s">
        <v>17</v>
      </c>
      <c r="B12" s="207" t="s">
        <v>2538</v>
      </c>
    </row>
    <row r="13" spans="1:2" ht="24.95" customHeight="1">
      <c r="A13" s="206" t="s">
        <v>18</v>
      </c>
      <c r="B13" s="207" t="s">
        <v>19</v>
      </c>
    </row>
    <row r="14" spans="1:2" ht="24.95" customHeight="1">
      <c r="A14" s="206" t="s">
        <v>20</v>
      </c>
      <c r="B14" s="207" t="s">
        <v>21</v>
      </c>
    </row>
    <row r="15" spans="1:2" ht="24.95" customHeight="1">
      <c r="A15" s="206" t="s">
        <v>22</v>
      </c>
      <c r="B15" s="207" t="s">
        <v>23</v>
      </c>
    </row>
    <row r="16" spans="1:2" ht="24.95" customHeight="1">
      <c r="A16" s="206" t="s">
        <v>24</v>
      </c>
      <c r="B16" s="207" t="s">
        <v>25</v>
      </c>
    </row>
    <row r="17" spans="1:2" ht="24.95" customHeight="1">
      <c r="A17" s="206" t="s">
        <v>26</v>
      </c>
      <c r="B17" s="207" t="s">
        <v>27</v>
      </c>
    </row>
    <row r="18" spans="1:2" ht="24.95" customHeight="1">
      <c r="A18" s="206" t="s">
        <v>28</v>
      </c>
      <c r="B18" s="207" t="s">
        <v>29</v>
      </c>
    </row>
    <row r="19" spans="1:2" ht="24.95" customHeight="1">
      <c r="A19" s="206" t="s">
        <v>30</v>
      </c>
      <c r="B19" s="207" t="s">
        <v>31</v>
      </c>
    </row>
    <row r="20" spans="1:2" ht="24.95" customHeight="1">
      <c r="A20" s="206" t="s">
        <v>32</v>
      </c>
      <c r="B20" s="207" t="s">
        <v>33</v>
      </c>
    </row>
    <row r="21" spans="1:2" ht="24.95" customHeight="1">
      <c r="A21" s="206" t="s">
        <v>34</v>
      </c>
      <c r="B21" s="207" t="s">
        <v>37</v>
      </c>
    </row>
    <row r="22" spans="1:2" ht="24.95" customHeight="1">
      <c r="A22" s="206" t="s">
        <v>36</v>
      </c>
      <c r="B22" s="207" t="s">
        <v>39</v>
      </c>
    </row>
    <row r="23" spans="1:2" ht="24.95" customHeight="1">
      <c r="A23" s="206" t="s">
        <v>2541</v>
      </c>
      <c r="B23" s="311" t="s">
        <v>2539</v>
      </c>
    </row>
    <row r="24" spans="1:2" ht="24.95" customHeight="1">
      <c r="A24" s="206" t="s">
        <v>38</v>
      </c>
      <c r="B24" s="207" t="s">
        <v>35</v>
      </c>
    </row>
    <row r="25" spans="1:2" ht="24.95" customHeight="1">
      <c r="A25" s="206" t="s">
        <v>2542</v>
      </c>
      <c r="B25" s="207" t="s">
        <v>2532</v>
      </c>
    </row>
    <row r="26" spans="1:2" ht="24.95" customHeight="1">
      <c r="A26" s="206" t="s">
        <v>2545</v>
      </c>
      <c r="B26" s="311" t="s">
        <v>2544</v>
      </c>
    </row>
    <row r="27" spans="1:2" ht="24.95" customHeight="1">
      <c r="A27" s="206" t="s">
        <v>2546</v>
      </c>
      <c r="B27" s="207" t="s">
        <v>40</v>
      </c>
    </row>
    <row r="28" spans="1:2" ht="24.95" customHeight="1">
      <c r="A28" s="206" t="s">
        <v>2547</v>
      </c>
      <c r="B28" s="207" t="s">
        <v>41</v>
      </c>
    </row>
    <row r="29" spans="1:2" ht="24.95" customHeight="1">
      <c r="A29" s="206" t="s">
        <v>2548</v>
      </c>
      <c r="B29" s="311" t="s">
        <v>2549</v>
      </c>
    </row>
    <row r="30" spans="1:2" ht="24.95" customHeight="1">
      <c r="A30" s="206" t="s">
        <v>2550</v>
      </c>
      <c r="B30" s="311" t="s">
        <v>2552</v>
      </c>
    </row>
    <row r="31" spans="1:2" ht="24.95" customHeight="1">
      <c r="A31" s="206" t="s">
        <v>2551</v>
      </c>
      <c r="B31" s="311" t="s">
        <v>2553</v>
      </c>
    </row>
    <row r="32" spans="1:2" ht="24.95" customHeight="1">
      <c r="A32" s="206" t="s">
        <v>44</v>
      </c>
      <c r="B32" s="207" t="s">
        <v>42</v>
      </c>
    </row>
    <row r="33" spans="1:2" ht="24.95" customHeight="1">
      <c r="A33" s="206" t="s">
        <v>46</v>
      </c>
      <c r="B33" s="207" t="s">
        <v>43</v>
      </c>
    </row>
    <row r="34" spans="1:2" ht="24.95" customHeight="1">
      <c r="A34" s="206" t="s">
        <v>48</v>
      </c>
      <c r="B34" s="207" t="s">
        <v>45</v>
      </c>
    </row>
    <row r="35" spans="1:2" ht="24.95" customHeight="1">
      <c r="A35" s="206" t="s">
        <v>50</v>
      </c>
      <c r="B35" s="207" t="s">
        <v>47</v>
      </c>
    </row>
    <row r="36" spans="1:2" ht="24.95" customHeight="1">
      <c r="A36" s="206" t="s">
        <v>52</v>
      </c>
      <c r="B36" s="207" t="s">
        <v>49</v>
      </c>
    </row>
    <row r="37" spans="1:2" ht="24.95" customHeight="1">
      <c r="A37" s="206" t="s">
        <v>2554</v>
      </c>
      <c r="B37" s="207" t="s">
        <v>51</v>
      </c>
    </row>
    <row r="38" spans="1:2" ht="24.95" customHeight="1">
      <c r="A38" s="206" t="s">
        <v>2555</v>
      </c>
      <c r="B38" s="207" t="s">
        <v>53</v>
      </c>
    </row>
  </sheetData>
  <mergeCells count="1">
    <mergeCell ref="A1:B1"/>
  </mergeCells>
  <phoneticPr fontId="106" type="noConversion"/>
  <pageMargins left="0.75" right="0.75" top="0.55069444444444404" bottom="0.47222222222222199" header="0.5" footer="0.5"/>
  <pageSetup paperSize="9" orientation="portrait" r:id="rId1"/>
</worksheet>
</file>

<file path=xl/worksheets/sheet10.xml><?xml version="1.0" encoding="utf-8"?>
<worksheet xmlns="http://schemas.openxmlformats.org/spreadsheetml/2006/main" xmlns:r="http://schemas.openxmlformats.org/officeDocument/2006/relationships">
  <dimension ref="A1:F17"/>
  <sheetViews>
    <sheetView workbookViewId="0">
      <selection activeCell="F14" sqref="F14:F17"/>
    </sheetView>
  </sheetViews>
  <sheetFormatPr defaultColWidth="9" defaultRowHeight="14.25"/>
  <cols>
    <col min="1" max="1" width="28.125" style="149" customWidth="1"/>
    <col min="2" max="2" width="10.125" style="149" customWidth="1"/>
    <col min="3" max="3" width="7.625" style="150" customWidth="1"/>
    <col min="4" max="4" width="28.125" style="151" customWidth="1"/>
    <col min="5" max="5" width="10" style="151" customWidth="1"/>
    <col min="6" max="6" width="8.25" style="150" customWidth="1"/>
    <col min="7" max="16384" width="9" style="149"/>
  </cols>
  <sheetData>
    <row r="1" spans="1:6" ht="20.25">
      <c r="A1" s="152" t="s">
        <v>226</v>
      </c>
      <c r="B1" s="152"/>
      <c r="F1" s="153"/>
    </row>
    <row r="2" spans="1:6" ht="12.75" customHeight="1">
      <c r="A2" s="245"/>
      <c r="B2" s="245"/>
      <c r="C2" s="245"/>
      <c r="D2" s="245"/>
      <c r="E2" s="245"/>
      <c r="F2" s="245"/>
    </row>
    <row r="3" spans="1:6" ht="29.25" customHeight="1">
      <c r="A3" s="246" t="s">
        <v>14</v>
      </c>
      <c r="B3" s="246"/>
      <c r="C3" s="246"/>
      <c r="D3" s="246"/>
      <c r="E3" s="246"/>
      <c r="F3" s="246"/>
    </row>
    <row r="4" spans="1:6" ht="18.75" customHeight="1">
      <c r="A4" s="154"/>
      <c r="B4" s="154"/>
      <c r="F4" s="155" t="s">
        <v>55</v>
      </c>
    </row>
    <row r="5" spans="1:6" ht="36" customHeight="1">
      <c r="A5" s="156" t="s">
        <v>227</v>
      </c>
      <c r="B5" s="156" t="s">
        <v>59</v>
      </c>
      <c r="C5" s="156" t="s">
        <v>60</v>
      </c>
      <c r="D5" s="157" t="s">
        <v>228</v>
      </c>
      <c r="E5" s="156" t="s">
        <v>59</v>
      </c>
      <c r="F5" s="156" t="s">
        <v>60</v>
      </c>
    </row>
    <row r="6" spans="1:6" ht="27.95" customHeight="1">
      <c r="A6" s="158" t="s">
        <v>229</v>
      </c>
      <c r="B6" s="158"/>
      <c r="C6" s="159"/>
      <c r="D6" s="158" t="s">
        <v>230</v>
      </c>
      <c r="E6" s="158"/>
      <c r="F6" s="159"/>
    </row>
    <row r="7" spans="1:6" ht="27.95" customHeight="1">
      <c r="A7" s="158" t="s">
        <v>231</v>
      </c>
      <c r="B7" s="47">
        <v>58</v>
      </c>
      <c r="C7" s="47">
        <v>57</v>
      </c>
      <c r="D7" s="158" t="s">
        <v>232</v>
      </c>
      <c r="E7" s="158"/>
      <c r="F7" s="47">
        <v>173</v>
      </c>
    </row>
    <row r="8" spans="1:6" ht="27.95" customHeight="1">
      <c r="A8" s="158" t="s">
        <v>233</v>
      </c>
      <c r="B8" s="158"/>
      <c r="C8" s="160"/>
      <c r="D8" s="161" t="s">
        <v>234</v>
      </c>
      <c r="E8" s="161"/>
      <c r="F8" s="47">
        <v>173</v>
      </c>
    </row>
    <row r="9" spans="1:6" ht="27.95" customHeight="1">
      <c r="A9" s="158" t="s">
        <v>235</v>
      </c>
      <c r="B9" s="158"/>
      <c r="C9" s="160"/>
      <c r="D9" s="158" t="s">
        <v>236</v>
      </c>
      <c r="E9" s="158"/>
      <c r="F9" s="160"/>
    </row>
    <row r="10" spans="1:6" ht="27.95" customHeight="1">
      <c r="A10" s="158" t="s">
        <v>237</v>
      </c>
      <c r="B10" s="158"/>
      <c r="C10" s="47"/>
      <c r="D10" s="158" t="s">
        <v>238</v>
      </c>
      <c r="E10" s="158"/>
      <c r="F10" s="162"/>
    </row>
    <row r="11" spans="1:6" ht="27.95" customHeight="1">
      <c r="A11" s="158"/>
      <c r="B11" s="158"/>
      <c r="C11" s="47"/>
      <c r="D11" s="158" t="s">
        <v>239</v>
      </c>
      <c r="E11" s="158"/>
      <c r="F11" s="160"/>
    </row>
    <row r="12" spans="1:6" ht="27.95" customHeight="1">
      <c r="A12" s="163"/>
      <c r="B12" s="163"/>
      <c r="C12" s="47"/>
      <c r="D12" s="158" t="s">
        <v>240</v>
      </c>
      <c r="E12" s="158"/>
      <c r="F12" s="47"/>
    </row>
    <row r="13" spans="1:6" ht="27.95" customHeight="1">
      <c r="A13" s="163"/>
      <c r="B13" s="163"/>
      <c r="C13" s="47"/>
      <c r="D13" s="46"/>
      <c r="E13" s="46"/>
      <c r="F13" s="47"/>
    </row>
    <row r="14" spans="1:6" ht="27.95" customHeight="1">
      <c r="A14" s="46" t="s">
        <v>241</v>
      </c>
      <c r="B14" s="47">
        <v>58</v>
      </c>
      <c r="C14" s="47">
        <v>57</v>
      </c>
      <c r="D14" s="46" t="s">
        <v>242</v>
      </c>
      <c r="E14" s="47"/>
      <c r="F14" s="47">
        <v>173</v>
      </c>
    </row>
    <row r="15" spans="1:6" ht="27.95" customHeight="1">
      <c r="A15" s="46" t="s">
        <v>243</v>
      </c>
      <c r="B15" s="47"/>
      <c r="C15" s="47">
        <v>173</v>
      </c>
      <c r="D15" s="46" t="s">
        <v>244</v>
      </c>
      <c r="E15" s="47">
        <v>58</v>
      </c>
      <c r="F15" s="47">
        <v>57</v>
      </c>
    </row>
    <row r="16" spans="1:6" ht="27.95" customHeight="1">
      <c r="A16" s="46" t="s">
        <v>151</v>
      </c>
      <c r="B16" s="46"/>
      <c r="C16" s="47"/>
      <c r="D16" s="46" t="s">
        <v>156</v>
      </c>
      <c r="E16" s="47"/>
      <c r="F16" s="47"/>
    </row>
    <row r="17" spans="1:6" ht="27.95" customHeight="1">
      <c r="A17" s="46" t="s">
        <v>245</v>
      </c>
      <c r="B17" s="47">
        <v>58</v>
      </c>
      <c r="C17" s="47">
        <v>230</v>
      </c>
      <c r="D17" s="46" t="s">
        <v>246</v>
      </c>
      <c r="E17" s="47">
        <v>58</v>
      </c>
      <c r="F17" s="47">
        <v>230</v>
      </c>
    </row>
  </sheetData>
  <mergeCells count="2">
    <mergeCell ref="A2:F2"/>
    <mergeCell ref="A3:F3"/>
  </mergeCells>
  <phoneticPr fontId="106" type="noConversion"/>
  <pageMargins left="0.75" right="0.75" top="1" bottom="1" header="0.5" footer="0.5"/>
  <pageSetup paperSize="9" orientation="portrait"/>
</worksheet>
</file>

<file path=xl/worksheets/sheet11.xml><?xml version="1.0" encoding="utf-8"?>
<worksheet xmlns="http://schemas.openxmlformats.org/spreadsheetml/2006/main" xmlns:r="http://schemas.openxmlformats.org/officeDocument/2006/relationships">
  <dimension ref="A1:H23"/>
  <sheetViews>
    <sheetView view="pageBreakPreview" workbookViewId="0">
      <selection activeCell="C22" sqref="C22"/>
    </sheetView>
  </sheetViews>
  <sheetFormatPr defaultColWidth="9" defaultRowHeight="13.5"/>
  <cols>
    <col min="1" max="1" width="46.5" style="143" customWidth="1"/>
    <col min="2" max="2" width="31.875" style="143" customWidth="1"/>
    <col min="3" max="3" width="13" style="143" customWidth="1"/>
    <col min="4" max="4" width="12" style="143" customWidth="1"/>
    <col min="5" max="5" width="13.125" style="143" customWidth="1"/>
    <col min="6" max="6" width="10.875" style="143" customWidth="1"/>
    <col min="7" max="16384" width="9" style="143"/>
  </cols>
  <sheetData>
    <row r="1" spans="1:8" ht="27" customHeight="1">
      <c r="A1" s="247" t="s">
        <v>247</v>
      </c>
      <c r="B1" s="247"/>
      <c r="C1" s="144"/>
      <c r="D1" s="144"/>
      <c r="E1" s="144"/>
      <c r="F1" s="144"/>
      <c r="G1" s="144"/>
      <c r="H1" s="144"/>
    </row>
    <row r="2" spans="1:8" ht="32.1" customHeight="1">
      <c r="A2" s="248" t="s">
        <v>16</v>
      </c>
      <c r="B2" s="248"/>
    </row>
    <row r="3" spans="1:8" ht="21" customHeight="1">
      <c r="A3" s="144"/>
      <c r="B3" s="145" t="s">
        <v>55</v>
      </c>
    </row>
    <row r="4" spans="1:8" ht="27" customHeight="1">
      <c r="A4" s="146" t="s">
        <v>196</v>
      </c>
      <c r="B4" s="146" t="s">
        <v>248</v>
      </c>
    </row>
    <row r="5" spans="1:8" ht="27" customHeight="1">
      <c r="A5" s="147" t="s">
        <v>249</v>
      </c>
      <c r="B5" s="148">
        <f>SUM(B6:B11)</f>
        <v>87472</v>
      </c>
    </row>
    <row r="6" spans="1:8" ht="27" customHeight="1">
      <c r="A6" s="147" t="s">
        <v>250</v>
      </c>
      <c r="B6" s="148">
        <v>4400</v>
      </c>
    </row>
    <row r="7" spans="1:8" ht="27" customHeight="1">
      <c r="A7" s="147" t="s">
        <v>251</v>
      </c>
      <c r="B7" s="148"/>
    </row>
    <row r="8" spans="1:8" ht="27" customHeight="1">
      <c r="A8" s="147" t="s">
        <v>252</v>
      </c>
      <c r="B8" s="148">
        <v>70400</v>
      </c>
    </row>
    <row r="9" spans="1:8" ht="27" customHeight="1">
      <c r="A9" s="147" t="s">
        <v>253</v>
      </c>
      <c r="B9" s="148">
        <v>12672</v>
      </c>
    </row>
    <row r="10" spans="1:8" ht="27" customHeight="1">
      <c r="A10" s="147" t="s">
        <v>254</v>
      </c>
      <c r="B10" s="148"/>
    </row>
    <row r="11" spans="1:8" ht="27" customHeight="1">
      <c r="A11" s="147" t="s">
        <v>255</v>
      </c>
      <c r="B11" s="148"/>
    </row>
    <row r="12" spans="1:8" ht="27" customHeight="1">
      <c r="A12" s="147" t="s">
        <v>256</v>
      </c>
      <c r="B12" s="148">
        <f>SUM(B13:B14)</f>
        <v>12675</v>
      </c>
    </row>
    <row r="13" spans="1:8" ht="27" customHeight="1">
      <c r="A13" s="147" t="s">
        <v>257</v>
      </c>
      <c r="B13" s="148">
        <v>12675</v>
      </c>
    </row>
    <row r="14" spans="1:8" ht="27" customHeight="1">
      <c r="A14" s="147" t="s">
        <v>258</v>
      </c>
      <c r="B14" s="148"/>
    </row>
    <row r="15" spans="1:8" ht="27" customHeight="1">
      <c r="A15" s="147" t="s">
        <v>259</v>
      </c>
      <c r="B15" s="148">
        <f>SUM(B16:B17)</f>
        <v>12629</v>
      </c>
    </row>
    <row r="16" spans="1:8" ht="27" customHeight="1">
      <c r="A16" s="147" t="s">
        <v>257</v>
      </c>
      <c r="B16" s="148">
        <v>10372</v>
      </c>
    </row>
    <row r="17" spans="1:2" ht="27" customHeight="1">
      <c r="A17" s="147" t="s">
        <v>258</v>
      </c>
      <c r="B17" s="148">
        <v>2257</v>
      </c>
    </row>
    <row r="18" spans="1:2" ht="27" customHeight="1">
      <c r="A18" s="147" t="s">
        <v>260</v>
      </c>
      <c r="B18" s="148">
        <f>SUM(B19:B20)</f>
        <v>434784</v>
      </c>
    </row>
    <row r="19" spans="1:2" ht="27" customHeight="1">
      <c r="A19" s="147" t="s">
        <v>257</v>
      </c>
      <c r="B19" s="148">
        <v>300684</v>
      </c>
    </row>
    <row r="20" spans="1:2" ht="27" customHeight="1">
      <c r="A20" s="147" t="s">
        <v>258</v>
      </c>
      <c r="B20" s="148">
        <v>134100</v>
      </c>
    </row>
    <row r="21" spans="1:2" ht="27" customHeight="1">
      <c r="A21" s="147" t="s">
        <v>261</v>
      </c>
      <c r="B21" s="148">
        <f>SUM(B22:B23)</f>
        <v>434784</v>
      </c>
    </row>
    <row r="22" spans="1:2" ht="27" customHeight="1">
      <c r="A22" s="147" t="s">
        <v>257</v>
      </c>
      <c r="B22" s="148">
        <v>300684</v>
      </c>
    </row>
    <row r="23" spans="1:2" ht="27" customHeight="1">
      <c r="A23" s="147" t="s">
        <v>258</v>
      </c>
      <c r="B23" s="148">
        <v>134100</v>
      </c>
    </row>
  </sheetData>
  <mergeCells count="2">
    <mergeCell ref="A1:B1"/>
    <mergeCell ref="A2:B2"/>
  </mergeCells>
  <phoneticPr fontId="106" type="noConversion"/>
  <pageMargins left="0.75" right="0.75" top="1" bottom="1" header="0.5" footer="0.5"/>
  <pageSetup paperSize="9" orientation="portrait" r:id="rId1"/>
</worksheet>
</file>

<file path=xl/worksheets/sheet12.xml><?xml version="1.0" encoding="utf-8"?>
<worksheet xmlns="http://schemas.openxmlformats.org/spreadsheetml/2006/main" xmlns:r="http://schemas.openxmlformats.org/officeDocument/2006/relationships">
  <dimension ref="A1:D20"/>
  <sheetViews>
    <sheetView workbookViewId="0">
      <selection activeCell="A3" sqref="A3:C3"/>
    </sheetView>
  </sheetViews>
  <sheetFormatPr defaultColWidth="9" defaultRowHeight="13.5"/>
  <cols>
    <col min="1" max="1" width="31.25" style="24" customWidth="1"/>
    <col min="2" max="3" width="26.375" style="24" customWidth="1"/>
    <col min="4" max="16384" width="9" style="24"/>
  </cols>
  <sheetData>
    <row r="1" spans="1:4" ht="20.25">
      <c r="A1" s="132" t="s">
        <v>262</v>
      </c>
    </row>
    <row r="2" spans="1:4" ht="33.75" customHeight="1">
      <c r="A2" s="227" t="s">
        <v>2538</v>
      </c>
      <c r="B2" s="227"/>
      <c r="C2" s="227"/>
      <c r="D2" s="137"/>
    </row>
    <row r="3" spans="1:4" ht="29.1" customHeight="1">
      <c r="A3" s="249" t="s">
        <v>55</v>
      </c>
      <c r="B3" s="249"/>
      <c r="C3" s="249"/>
    </row>
    <row r="4" spans="1:4" ht="24.95" customHeight="1">
      <c r="A4" s="105" t="s">
        <v>56</v>
      </c>
      <c r="B4" s="105" t="s">
        <v>212</v>
      </c>
      <c r="C4" s="138" t="s">
        <v>263</v>
      </c>
    </row>
    <row r="5" spans="1:4" ht="24.95" customHeight="1">
      <c r="A5" s="139" t="s">
        <v>63</v>
      </c>
      <c r="B5" s="140">
        <v>432500</v>
      </c>
      <c r="C5" s="140">
        <v>247393</v>
      </c>
    </row>
    <row r="6" spans="1:4" ht="24.95" customHeight="1">
      <c r="A6" s="139" t="s">
        <v>64</v>
      </c>
      <c r="B6" s="140">
        <v>238600</v>
      </c>
      <c r="C6" s="140">
        <v>124399</v>
      </c>
    </row>
    <row r="7" spans="1:4" ht="24.95" customHeight="1">
      <c r="A7" s="139" t="s">
        <v>65</v>
      </c>
      <c r="B7" s="140">
        <v>77600</v>
      </c>
      <c r="C7" s="140">
        <v>46205</v>
      </c>
    </row>
    <row r="8" spans="1:4" ht="24.95" customHeight="1">
      <c r="A8" s="139" t="s">
        <v>66</v>
      </c>
      <c r="B8" s="140">
        <v>27500</v>
      </c>
      <c r="C8" s="140">
        <v>12025</v>
      </c>
    </row>
    <row r="9" spans="1:4" ht="24.95" customHeight="1">
      <c r="A9" s="139" t="s">
        <v>67</v>
      </c>
      <c r="B9" s="140">
        <v>26000</v>
      </c>
      <c r="C9" s="140">
        <v>12585</v>
      </c>
    </row>
    <row r="10" spans="1:4" ht="24.95" customHeight="1">
      <c r="A10" s="139" t="s">
        <v>68</v>
      </c>
      <c r="B10" s="140">
        <v>10800</v>
      </c>
      <c r="C10" s="140">
        <v>6230</v>
      </c>
    </row>
    <row r="11" spans="1:4" ht="24.95" customHeight="1">
      <c r="A11" s="139" t="s">
        <v>69</v>
      </c>
      <c r="B11" s="140">
        <v>50000</v>
      </c>
      <c r="C11" s="140">
        <v>44513</v>
      </c>
    </row>
    <row r="12" spans="1:4" ht="24.95" customHeight="1">
      <c r="A12" s="139" t="s">
        <v>70</v>
      </c>
      <c r="B12" s="140">
        <v>2000</v>
      </c>
      <c r="C12" s="140">
        <v>1412</v>
      </c>
    </row>
    <row r="13" spans="1:4" ht="24.95" customHeight="1">
      <c r="A13" s="139" t="s">
        <v>71</v>
      </c>
      <c r="B13" s="140" t="s">
        <v>264</v>
      </c>
      <c r="C13" s="140">
        <v>24</v>
      </c>
    </row>
    <row r="14" spans="1:4" ht="24.95" customHeight="1">
      <c r="A14" s="139" t="s">
        <v>72</v>
      </c>
      <c r="B14" s="140">
        <v>175100</v>
      </c>
      <c r="C14" s="140">
        <v>119708</v>
      </c>
    </row>
    <row r="15" spans="1:4" ht="24.95" customHeight="1">
      <c r="A15" s="141" t="s">
        <v>73</v>
      </c>
      <c r="B15" s="140">
        <v>2300</v>
      </c>
      <c r="C15" s="140">
        <v>713</v>
      </c>
    </row>
    <row r="16" spans="1:4" ht="24.95" customHeight="1">
      <c r="A16" s="141" t="s">
        <v>74</v>
      </c>
      <c r="B16" s="140">
        <v>9000</v>
      </c>
      <c r="C16" s="140">
        <v>5828</v>
      </c>
    </row>
    <row r="17" spans="1:3" ht="24.95" customHeight="1">
      <c r="A17" s="141" t="s">
        <v>75</v>
      </c>
      <c r="B17" s="140">
        <v>5000</v>
      </c>
      <c r="C17" s="140">
        <v>4624</v>
      </c>
    </row>
    <row r="18" spans="1:3" ht="24.95" customHeight="1">
      <c r="A18" s="141" t="s">
        <v>265</v>
      </c>
      <c r="B18" s="140">
        <v>158800</v>
      </c>
      <c r="C18" s="140">
        <v>84305</v>
      </c>
    </row>
    <row r="19" spans="1:3" ht="24.95" customHeight="1">
      <c r="A19" s="141" t="s">
        <v>77</v>
      </c>
      <c r="B19" s="140" t="s">
        <v>264</v>
      </c>
      <c r="C19" s="140">
        <v>24238</v>
      </c>
    </row>
    <row r="20" spans="1:3" ht="24.95" customHeight="1">
      <c r="A20" s="142" t="s">
        <v>266</v>
      </c>
      <c r="B20" s="140">
        <v>607600</v>
      </c>
      <c r="C20" s="140">
        <v>367101</v>
      </c>
    </row>
  </sheetData>
  <mergeCells count="2">
    <mergeCell ref="A2:C2"/>
    <mergeCell ref="A3:C3"/>
  </mergeCells>
  <phoneticPr fontId="106" type="noConversion"/>
  <printOptions horizontalCentered="1"/>
  <pageMargins left="0.75138888888888899" right="0.75138888888888899" top="1" bottom="1" header="0.51180555555555596" footer="0.51180555555555596"/>
  <pageSetup paperSize="9" orientation="portrait"/>
</worksheet>
</file>

<file path=xl/worksheets/sheet13.xml><?xml version="1.0" encoding="utf-8"?>
<worksheet xmlns="http://schemas.openxmlformats.org/spreadsheetml/2006/main" xmlns:r="http://schemas.openxmlformats.org/officeDocument/2006/relationships">
  <dimension ref="A1:D23"/>
  <sheetViews>
    <sheetView workbookViewId="0">
      <selection activeCell="E12" sqref="E12"/>
    </sheetView>
  </sheetViews>
  <sheetFormatPr defaultColWidth="9" defaultRowHeight="13.5"/>
  <cols>
    <col min="1" max="1" width="15.875" style="24" customWidth="1"/>
    <col min="2" max="4" width="24" style="24" customWidth="1"/>
    <col min="5" max="16384" width="9" style="24"/>
  </cols>
  <sheetData>
    <row r="1" spans="1:4" ht="21.95" customHeight="1">
      <c r="A1" s="132" t="s">
        <v>267</v>
      </c>
    </row>
    <row r="2" spans="1:4" ht="28.5">
      <c r="A2" s="227" t="s">
        <v>19</v>
      </c>
      <c r="B2" s="227"/>
      <c r="C2" s="227"/>
      <c r="D2" s="227"/>
    </row>
    <row r="3" spans="1:4">
      <c r="A3" s="249" t="s">
        <v>55</v>
      </c>
      <c r="B3" s="249"/>
      <c r="C3" s="249"/>
      <c r="D3" s="249"/>
    </row>
    <row r="4" spans="1:4" ht="24.95" customHeight="1">
      <c r="A4" s="105" t="s">
        <v>81</v>
      </c>
      <c r="B4" s="105" t="s">
        <v>82</v>
      </c>
      <c r="C4" s="105" t="s">
        <v>212</v>
      </c>
      <c r="D4" s="105" t="s">
        <v>263</v>
      </c>
    </row>
    <row r="5" spans="1:4" ht="24.95" customHeight="1">
      <c r="A5" s="133">
        <v>201</v>
      </c>
      <c r="B5" s="133" t="s">
        <v>91</v>
      </c>
      <c r="C5" s="134">
        <v>154200</v>
      </c>
      <c r="D5" s="135">
        <f>113630-48</f>
        <v>113582</v>
      </c>
    </row>
    <row r="6" spans="1:4" ht="24.95" customHeight="1">
      <c r="A6" s="133">
        <v>203</v>
      </c>
      <c r="B6" s="133" t="s">
        <v>92</v>
      </c>
      <c r="C6" s="134">
        <v>540</v>
      </c>
      <c r="D6" s="135">
        <v>339</v>
      </c>
    </row>
    <row r="7" spans="1:4" ht="24.95" customHeight="1">
      <c r="A7" s="133">
        <v>204</v>
      </c>
      <c r="B7" s="133" t="s">
        <v>94</v>
      </c>
      <c r="C7" s="134">
        <v>13600</v>
      </c>
      <c r="D7" s="135">
        <f>9024-3</f>
        <v>9021</v>
      </c>
    </row>
    <row r="8" spans="1:4" ht="24.95" customHeight="1">
      <c r="A8" s="133">
        <v>205</v>
      </c>
      <c r="B8" s="133" t="s">
        <v>95</v>
      </c>
      <c r="C8" s="134">
        <v>111000</v>
      </c>
      <c r="D8" s="135">
        <v>71507</v>
      </c>
    </row>
    <row r="9" spans="1:4" ht="24.95" customHeight="1">
      <c r="A9" s="133">
        <v>206</v>
      </c>
      <c r="B9" s="133" t="s">
        <v>96</v>
      </c>
      <c r="C9" s="134">
        <v>7620</v>
      </c>
      <c r="D9" s="135">
        <f>4303-275</f>
        <v>4028</v>
      </c>
    </row>
    <row r="10" spans="1:4" ht="24.95" customHeight="1">
      <c r="A10" s="133">
        <v>207</v>
      </c>
      <c r="B10" s="133" t="s">
        <v>97</v>
      </c>
      <c r="C10" s="134">
        <v>3200</v>
      </c>
      <c r="D10" s="135">
        <f>997-48</f>
        <v>949</v>
      </c>
    </row>
    <row r="11" spans="1:4" ht="24.95" customHeight="1">
      <c r="A11" s="133">
        <v>208</v>
      </c>
      <c r="B11" s="133" t="s">
        <v>98</v>
      </c>
      <c r="C11" s="134">
        <v>47000</v>
      </c>
      <c r="D11" s="135">
        <v>26676</v>
      </c>
    </row>
    <row r="12" spans="1:4" ht="24.95" customHeight="1">
      <c r="A12" s="133">
        <v>210</v>
      </c>
      <c r="B12" s="133" t="s">
        <v>99</v>
      </c>
      <c r="C12" s="134">
        <v>24500</v>
      </c>
      <c r="D12" s="135">
        <v>12640</v>
      </c>
    </row>
    <row r="13" spans="1:4" ht="24.95" customHeight="1">
      <c r="A13" s="133">
        <v>211</v>
      </c>
      <c r="B13" s="133" t="s">
        <v>100</v>
      </c>
      <c r="C13" s="134">
        <v>2950</v>
      </c>
      <c r="D13" s="135">
        <v>3656</v>
      </c>
    </row>
    <row r="14" spans="1:4" ht="24.95" customHeight="1">
      <c r="A14" s="133">
        <v>212</v>
      </c>
      <c r="B14" s="133" t="s">
        <v>102</v>
      </c>
      <c r="C14" s="134">
        <v>137730</v>
      </c>
      <c r="D14" s="135">
        <v>161364</v>
      </c>
    </row>
    <row r="15" spans="1:4" ht="24.95" customHeight="1">
      <c r="A15" s="133">
        <v>213</v>
      </c>
      <c r="B15" s="133" t="s">
        <v>103</v>
      </c>
      <c r="C15" s="134">
        <v>9920</v>
      </c>
      <c r="D15" s="135">
        <f>8084-116</f>
        <v>7968</v>
      </c>
    </row>
    <row r="16" spans="1:4" ht="24.95" customHeight="1">
      <c r="A16" s="133">
        <v>214</v>
      </c>
      <c r="B16" s="133" t="s">
        <v>104</v>
      </c>
      <c r="C16" s="134">
        <v>870</v>
      </c>
      <c r="D16" s="135">
        <f>668-10</f>
        <v>658</v>
      </c>
    </row>
    <row r="17" spans="1:4" ht="24.95" customHeight="1">
      <c r="A17" s="133">
        <v>215</v>
      </c>
      <c r="B17" s="133" t="s">
        <v>106</v>
      </c>
      <c r="C17" s="134">
        <v>5560</v>
      </c>
      <c r="D17" s="135">
        <v>1985</v>
      </c>
    </row>
    <row r="18" spans="1:4" ht="24.95" customHeight="1">
      <c r="A18" s="133">
        <v>221</v>
      </c>
      <c r="B18" s="133" t="s">
        <v>109</v>
      </c>
      <c r="C18" s="134">
        <v>7400</v>
      </c>
      <c r="D18" s="135">
        <f>3801-39</f>
        <v>3762</v>
      </c>
    </row>
    <row r="19" spans="1:4" ht="24.95" customHeight="1">
      <c r="A19" s="133">
        <v>224</v>
      </c>
      <c r="B19" s="133" t="s">
        <v>111</v>
      </c>
      <c r="C19" s="134">
        <v>3250</v>
      </c>
      <c r="D19" s="135">
        <f>2343-52</f>
        <v>2291</v>
      </c>
    </row>
    <row r="20" spans="1:4" ht="24.95" customHeight="1">
      <c r="A20" s="133">
        <v>227</v>
      </c>
      <c r="B20" s="133" t="s">
        <v>268</v>
      </c>
      <c r="C20" s="136">
        <v>5450</v>
      </c>
      <c r="D20" s="135" t="s">
        <v>264</v>
      </c>
    </row>
    <row r="21" spans="1:4" ht="24.95" customHeight="1">
      <c r="A21" s="133">
        <v>232</v>
      </c>
      <c r="B21" s="133" t="s">
        <v>113</v>
      </c>
      <c r="C21" s="134">
        <v>10060</v>
      </c>
      <c r="D21" s="135">
        <v>3323</v>
      </c>
    </row>
    <row r="22" spans="1:4" ht="24.95" customHeight="1">
      <c r="A22" s="250" t="s">
        <v>269</v>
      </c>
      <c r="B22" s="250"/>
      <c r="C22" s="134">
        <f>SUM(C5:C21)</f>
        <v>544850</v>
      </c>
      <c r="D22" s="134">
        <f>SUM(D5:D21)</f>
        <v>423749</v>
      </c>
    </row>
    <row r="23" spans="1:4" ht="20.25">
      <c r="A23" s="132" t="s">
        <v>270</v>
      </c>
    </row>
  </sheetData>
  <mergeCells count="3">
    <mergeCell ref="A2:D2"/>
    <mergeCell ref="A3:D3"/>
    <mergeCell ref="A22:B22"/>
  </mergeCells>
  <phoneticPr fontId="106" type="noConversion"/>
  <printOptions horizontalCentered="1"/>
  <pageMargins left="0.75138888888888899" right="0.75138888888888899" top="1" bottom="1" header="0.51180555555555596" footer="0.51180555555555596"/>
  <pageSetup paperSize="9" orientation="portrait"/>
</worksheet>
</file>

<file path=xl/worksheets/sheet14.xml><?xml version="1.0" encoding="utf-8"?>
<worksheet xmlns="http://schemas.openxmlformats.org/spreadsheetml/2006/main" xmlns:r="http://schemas.openxmlformats.org/officeDocument/2006/relationships">
  <dimension ref="A1:WVW20"/>
  <sheetViews>
    <sheetView workbookViewId="0">
      <selection activeCell="E8" sqref="E8"/>
    </sheetView>
  </sheetViews>
  <sheetFormatPr defaultColWidth="9" defaultRowHeight="14.25"/>
  <cols>
    <col min="1" max="1" width="29.5" style="120" customWidth="1"/>
    <col min="2" max="2" width="9.5" style="120" customWidth="1"/>
    <col min="3" max="3" width="11.625" style="120" customWidth="1"/>
    <col min="4" max="4" width="28.125" style="121" customWidth="1"/>
    <col min="5" max="5" width="9.5" style="121" customWidth="1"/>
    <col min="6" max="6" width="11.75" style="120" customWidth="1"/>
    <col min="7" max="10" width="12.125" style="120" customWidth="1"/>
    <col min="11" max="11" width="10.625" style="120" customWidth="1"/>
    <col min="12" max="13" width="9" style="120"/>
    <col min="14" max="15" width="9" style="120" hidden="1" customWidth="1"/>
    <col min="16" max="16" width="9.125" style="120" customWidth="1"/>
    <col min="17" max="258" width="9" style="120"/>
    <col min="259" max="259" width="28.125" style="120" customWidth="1"/>
    <col min="260" max="260" width="9.5" style="120" customWidth="1"/>
    <col min="261" max="261" width="28.125" style="120" customWidth="1"/>
    <col min="262" max="266" width="12.125" style="120" customWidth="1"/>
    <col min="267" max="267" width="10.625" style="120" customWidth="1"/>
    <col min="268" max="269" width="9" style="120"/>
    <col min="270" max="271" width="9" style="120" hidden="1" customWidth="1"/>
    <col min="272" max="272" width="9.125" style="120" customWidth="1"/>
    <col min="273" max="514" width="9" style="120"/>
    <col min="515" max="515" width="28.125" style="120" customWidth="1"/>
    <col min="516" max="516" width="9.5" style="120" customWidth="1"/>
    <col min="517" max="517" width="28.125" style="120" customWidth="1"/>
    <col min="518" max="522" width="12.125" style="120" customWidth="1"/>
    <col min="523" max="523" width="10.625" style="120" customWidth="1"/>
    <col min="524" max="525" width="9" style="120"/>
    <col min="526" max="527" width="9" style="120" hidden="1" customWidth="1"/>
    <col min="528" max="528" width="9.125" style="120" customWidth="1"/>
    <col min="529" max="770" width="9" style="120"/>
    <col min="771" max="771" width="28.125" style="120" customWidth="1"/>
    <col min="772" max="772" width="9.5" style="120" customWidth="1"/>
    <col min="773" max="773" width="28.125" style="120" customWidth="1"/>
    <col min="774" max="778" width="12.125" style="120" customWidth="1"/>
    <col min="779" max="779" width="10.625" style="120" customWidth="1"/>
    <col min="780" max="781" width="9" style="120"/>
    <col min="782" max="783" width="9" style="120" hidden="1" customWidth="1"/>
    <col min="784" max="784" width="9.125" style="120" customWidth="1"/>
    <col min="785" max="1026" width="9" style="120"/>
    <col min="1027" max="1027" width="28.125" style="120" customWidth="1"/>
    <col min="1028" max="1028" width="9.5" style="120" customWidth="1"/>
    <col min="1029" max="1029" width="28.125" style="120" customWidth="1"/>
    <col min="1030" max="1034" width="12.125" style="120" customWidth="1"/>
    <col min="1035" max="1035" width="10.625" style="120" customWidth="1"/>
    <col min="1036" max="1037" width="9" style="120"/>
    <col min="1038" max="1039" width="9" style="120" hidden="1" customWidth="1"/>
    <col min="1040" max="1040" width="9.125" style="120" customWidth="1"/>
    <col min="1041" max="1282" width="9" style="120"/>
    <col min="1283" max="1283" width="28.125" style="120" customWidth="1"/>
    <col min="1284" max="1284" width="9.5" style="120" customWidth="1"/>
    <col min="1285" max="1285" width="28.125" style="120" customWidth="1"/>
    <col min="1286" max="1290" width="12.125" style="120" customWidth="1"/>
    <col min="1291" max="1291" width="10.625" style="120" customWidth="1"/>
    <col min="1292" max="1293" width="9" style="120"/>
    <col min="1294" max="1295" width="9" style="120" hidden="1" customWidth="1"/>
    <col min="1296" max="1296" width="9.125" style="120" customWidth="1"/>
    <col min="1297" max="1538" width="9" style="120"/>
    <col min="1539" max="1539" width="28.125" style="120" customWidth="1"/>
    <col min="1540" max="1540" width="9.5" style="120" customWidth="1"/>
    <col min="1541" max="1541" width="28.125" style="120" customWidth="1"/>
    <col min="1542" max="1546" width="12.125" style="120" customWidth="1"/>
    <col min="1547" max="1547" width="10.625" style="120" customWidth="1"/>
    <col min="1548" max="1549" width="9" style="120"/>
    <col min="1550" max="1551" width="9" style="120" hidden="1" customWidth="1"/>
    <col min="1552" max="1552" width="9.125" style="120" customWidth="1"/>
    <col min="1553" max="1794" width="9" style="120"/>
    <col min="1795" max="1795" width="28.125" style="120" customWidth="1"/>
    <col min="1796" max="1796" width="9.5" style="120" customWidth="1"/>
    <col min="1797" max="1797" width="28.125" style="120" customWidth="1"/>
    <col min="1798" max="1802" width="12.125" style="120" customWidth="1"/>
    <col min="1803" max="1803" width="10.625" style="120" customWidth="1"/>
    <col min="1804" max="1805" width="9" style="120"/>
    <col min="1806" max="1807" width="9" style="120" hidden="1" customWidth="1"/>
    <col min="1808" max="1808" width="9.125" style="120" customWidth="1"/>
    <col min="1809" max="2050" width="9" style="120"/>
    <col min="2051" max="2051" width="28.125" style="120" customWidth="1"/>
    <col min="2052" max="2052" width="9.5" style="120" customWidth="1"/>
    <col min="2053" max="2053" width="28.125" style="120" customWidth="1"/>
    <col min="2054" max="2058" width="12.125" style="120" customWidth="1"/>
    <col min="2059" max="2059" width="10.625" style="120" customWidth="1"/>
    <col min="2060" max="2061" width="9" style="120"/>
    <col min="2062" max="2063" width="9" style="120" hidden="1" customWidth="1"/>
    <col min="2064" max="2064" width="9.125" style="120" customWidth="1"/>
    <col min="2065" max="2306" width="9" style="120"/>
    <col min="2307" max="2307" width="28.125" style="120" customWidth="1"/>
    <col min="2308" max="2308" width="9.5" style="120" customWidth="1"/>
    <col min="2309" max="2309" width="28.125" style="120" customWidth="1"/>
    <col min="2310" max="2314" width="12.125" style="120" customWidth="1"/>
    <col min="2315" max="2315" width="10.625" style="120" customWidth="1"/>
    <col min="2316" max="2317" width="9" style="120"/>
    <col min="2318" max="2319" width="9" style="120" hidden="1" customWidth="1"/>
    <col min="2320" max="2320" width="9.125" style="120" customWidth="1"/>
    <col min="2321" max="2562" width="9" style="120"/>
    <col min="2563" max="2563" width="28.125" style="120" customWidth="1"/>
    <col min="2564" max="2564" width="9.5" style="120" customWidth="1"/>
    <col min="2565" max="2565" width="28.125" style="120" customWidth="1"/>
    <col min="2566" max="2570" width="12.125" style="120" customWidth="1"/>
    <col min="2571" max="2571" width="10.625" style="120" customWidth="1"/>
    <col min="2572" max="2573" width="9" style="120"/>
    <col min="2574" max="2575" width="9" style="120" hidden="1" customWidth="1"/>
    <col min="2576" max="2576" width="9.125" style="120" customWidth="1"/>
    <col min="2577" max="2818" width="9" style="120"/>
    <col min="2819" max="2819" width="28.125" style="120" customWidth="1"/>
    <col min="2820" max="2820" width="9.5" style="120" customWidth="1"/>
    <col min="2821" max="2821" width="28.125" style="120" customWidth="1"/>
    <col min="2822" max="2826" width="12.125" style="120" customWidth="1"/>
    <col min="2827" max="2827" width="10.625" style="120" customWidth="1"/>
    <col min="2828" max="2829" width="9" style="120"/>
    <col min="2830" max="2831" width="9" style="120" hidden="1" customWidth="1"/>
    <col min="2832" max="2832" width="9.125" style="120" customWidth="1"/>
    <col min="2833" max="3074" width="9" style="120"/>
    <col min="3075" max="3075" width="28.125" style="120" customWidth="1"/>
    <col min="3076" max="3076" width="9.5" style="120" customWidth="1"/>
    <col min="3077" max="3077" width="28.125" style="120" customWidth="1"/>
    <col min="3078" max="3082" width="12.125" style="120" customWidth="1"/>
    <col min="3083" max="3083" width="10.625" style="120" customWidth="1"/>
    <col min="3084" max="3085" width="9" style="120"/>
    <col min="3086" max="3087" width="9" style="120" hidden="1" customWidth="1"/>
    <col min="3088" max="3088" width="9.125" style="120" customWidth="1"/>
    <col min="3089" max="3330" width="9" style="120"/>
    <col min="3331" max="3331" width="28.125" style="120" customWidth="1"/>
    <col min="3332" max="3332" width="9.5" style="120" customWidth="1"/>
    <col min="3333" max="3333" width="28.125" style="120" customWidth="1"/>
    <col min="3334" max="3338" width="12.125" style="120" customWidth="1"/>
    <col min="3339" max="3339" width="10.625" style="120" customWidth="1"/>
    <col min="3340" max="3341" width="9" style="120"/>
    <col min="3342" max="3343" width="9" style="120" hidden="1" customWidth="1"/>
    <col min="3344" max="3344" width="9.125" style="120" customWidth="1"/>
    <col min="3345" max="3586" width="9" style="120"/>
    <col min="3587" max="3587" width="28.125" style="120" customWidth="1"/>
    <col min="3588" max="3588" width="9.5" style="120" customWidth="1"/>
    <col min="3589" max="3589" width="28.125" style="120" customWidth="1"/>
    <col min="3590" max="3594" width="12.125" style="120" customWidth="1"/>
    <col min="3595" max="3595" width="10.625" style="120" customWidth="1"/>
    <col min="3596" max="3597" width="9" style="120"/>
    <col min="3598" max="3599" width="9" style="120" hidden="1" customWidth="1"/>
    <col min="3600" max="3600" width="9.125" style="120" customWidth="1"/>
    <col min="3601" max="3842" width="9" style="120"/>
    <col min="3843" max="3843" width="28.125" style="120" customWidth="1"/>
    <col min="3844" max="3844" width="9.5" style="120" customWidth="1"/>
    <col min="3845" max="3845" width="28.125" style="120" customWidth="1"/>
    <col min="3846" max="3850" width="12.125" style="120" customWidth="1"/>
    <col min="3851" max="3851" width="10.625" style="120" customWidth="1"/>
    <col min="3852" max="3853" width="9" style="120"/>
    <col min="3854" max="3855" width="9" style="120" hidden="1" customWidth="1"/>
    <col min="3856" max="3856" width="9.125" style="120" customWidth="1"/>
    <col min="3857" max="4098" width="9" style="120"/>
    <col min="4099" max="4099" width="28.125" style="120" customWidth="1"/>
    <col min="4100" max="4100" width="9.5" style="120" customWidth="1"/>
    <col min="4101" max="4101" width="28.125" style="120" customWidth="1"/>
    <col min="4102" max="4106" width="12.125" style="120" customWidth="1"/>
    <col min="4107" max="4107" width="10.625" style="120" customWidth="1"/>
    <col min="4108" max="4109" width="9" style="120"/>
    <col min="4110" max="4111" width="9" style="120" hidden="1" customWidth="1"/>
    <col min="4112" max="4112" width="9.125" style="120" customWidth="1"/>
    <col min="4113" max="4354" width="9" style="120"/>
    <col min="4355" max="4355" width="28.125" style="120" customWidth="1"/>
    <col min="4356" max="4356" width="9.5" style="120" customWidth="1"/>
    <col min="4357" max="4357" width="28.125" style="120" customWidth="1"/>
    <col min="4358" max="4362" width="12.125" style="120" customWidth="1"/>
    <col min="4363" max="4363" width="10.625" style="120" customWidth="1"/>
    <col min="4364" max="4365" width="9" style="120"/>
    <col min="4366" max="4367" width="9" style="120" hidden="1" customWidth="1"/>
    <col min="4368" max="4368" width="9.125" style="120" customWidth="1"/>
    <col min="4369" max="4610" width="9" style="120"/>
    <col min="4611" max="4611" width="28.125" style="120" customWidth="1"/>
    <col min="4612" max="4612" width="9.5" style="120" customWidth="1"/>
    <col min="4613" max="4613" width="28.125" style="120" customWidth="1"/>
    <col min="4614" max="4618" width="12.125" style="120" customWidth="1"/>
    <col min="4619" max="4619" width="10.625" style="120" customWidth="1"/>
    <col min="4620" max="4621" width="9" style="120"/>
    <col min="4622" max="4623" width="9" style="120" hidden="1" customWidth="1"/>
    <col min="4624" max="4624" width="9.125" style="120" customWidth="1"/>
    <col min="4625" max="4866" width="9" style="120"/>
    <col min="4867" max="4867" width="28.125" style="120" customWidth="1"/>
    <col min="4868" max="4868" width="9.5" style="120" customWidth="1"/>
    <col min="4869" max="4869" width="28.125" style="120" customWidth="1"/>
    <col min="4870" max="4874" width="12.125" style="120" customWidth="1"/>
    <col min="4875" max="4875" width="10.625" style="120" customWidth="1"/>
    <col min="4876" max="4877" width="9" style="120"/>
    <col min="4878" max="4879" width="9" style="120" hidden="1" customWidth="1"/>
    <col min="4880" max="4880" width="9.125" style="120" customWidth="1"/>
    <col min="4881" max="5122" width="9" style="120"/>
    <col min="5123" max="5123" width="28.125" style="120" customWidth="1"/>
    <col min="5124" max="5124" width="9.5" style="120" customWidth="1"/>
    <col min="5125" max="5125" width="28.125" style="120" customWidth="1"/>
    <col min="5126" max="5130" width="12.125" style="120" customWidth="1"/>
    <col min="5131" max="5131" width="10.625" style="120" customWidth="1"/>
    <col min="5132" max="5133" width="9" style="120"/>
    <col min="5134" max="5135" width="9" style="120" hidden="1" customWidth="1"/>
    <col min="5136" max="5136" width="9.125" style="120" customWidth="1"/>
    <col min="5137" max="5378" width="9" style="120"/>
    <col min="5379" max="5379" width="28.125" style="120" customWidth="1"/>
    <col min="5380" max="5380" width="9.5" style="120" customWidth="1"/>
    <col min="5381" max="5381" width="28.125" style="120" customWidth="1"/>
    <col min="5382" max="5386" width="12.125" style="120" customWidth="1"/>
    <col min="5387" max="5387" width="10.625" style="120" customWidth="1"/>
    <col min="5388" max="5389" width="9" style="120"/>
    <col min="5390" max="5391" width="9" style="120" hidden="1" customWidth="1"/>
    <col min="5392" max="5392" width="9.125" style="120" customWidth="1"/>
    <col min="5393" max="5634" width="9" style="120"/>
    <col min="5635" max="5635" width="28.125" style="120" customWidth="1"/>
    <col min="5636" max="5636" width="9.5" style="120" customWidth="1"/>
    <col min="5637" max="5637" width="28.125" style="120" customWidth="1"/>
    <col min="5638" max="5642" width="12.125" style="120" customWidth="1"/>
    <col min="5643" max="5643" width="10.625" style="120" customWidth="1"/>
    <col min="5644" max="5645" width="9" style="120"/>
    <col min="5646" max="5647" width="9" style="120" hidden="1" customWidth="1"/>
    <col min="5648" max="5648" width="9.125" style="120" customWidth="1"/>
    <col min="5649" max="5890" width="9" style="120"/>
    <col min="5891" max="5891" width="28.125" style="120" customWidth="1"/>
    <col min="5892" max="5892" width="9.5" style="120" customWidth="1"/>
    <col min="5893" max="5893" width="28.125" style="120" customWidth="1"/>
    <col min="5894" max="5898" width="12.125" style="120" customWidth="1"/>
    <col min="5899" max="5899" width="10.625" style="120" customWidth="1"/>
    <col min="5900" max="5901" width="9" style="120"/>
    <col min="5902" max="5903" width="9" style="120" hidden="1" customWidth="1"/>
    <col min="5904" max="5904" width="9.125" style="120" customWidth="1"/>
    <col min="5905" max="6146" width="9" style="120"/>
    <col min="6147" max="6147" width="28.125" style="120" customWidth="1"/>
    <col min="6148" max="6148" width="9.5" style="120" customWidth="1"/>
    <col min="6149" max="6149" width="28.125" style="120" customWidth="1"/>
    <col min="6150" max="6154" width="12.125" style="120" customWidth="1"/>
    <col min="6155" max="6155" width="10.625" style="120" customWidth="1"/>
    <col min="6156" max="6157" width="9" style="120"/>
    <col min="6158" max="6159" width="9" style="120" hidden="1" customWidth="1"/>
    <col min="6160" max="6160" width="9.125" style="120" customWidth="1"/>
    <col min="6161" max="6402" width="9" style="120"/>
    <col min="6403" max="6403" width="28.125" style="120" customWidth="1"/>
    <col min="6404" max="6404" width="9.5" style="120" customWidth="1"/>
    <col min="6405" max="6405" width="28.125" style="120" customWidth="1"/>
    <col min="6406" max="6410" width="12.125" style="120" customWidth="1"/>
    <col min="6411" max="6411" width="10.625" style="120" customWidth="1"/>
    <col min="6412" max="6413" width="9" style="120"/>
    <col min="6414" max="6415" width="9" style="120" hidden="1" customWidth="1"/>
    <col min="6416" max="6416" width="9.125" style="120" customWidth="1"/>
    <col min="6417" max="6658" width="9" style="120"/>
    <col min="6659" max="6659" width="28.125" style="120" customWidth="1"/>
    <col min="6660" max="6660" width="9.5" style="120" customWidth="1"/>
    <col min="6661" max="6661" width="28.125" style="120" customWidth="1"/>
    <col min="6662" max="6666" width="12.125" style="120" customWidth="1"/>
    <col min="6667" max="6667" width="10.625" style="120" customWidth="1"/>
    <col min="6668" max="6669" width="9" style="120"/>
    <col min="6670" max="6671" width="9" style="120" hidden="1" customWidth="1"/>
    <col min="6672" max="6672" width="9.125" style="120" customWidth="1"/>
    <col min="6673" max="6914" width="9" style="120"/>
    <col min="6915" max="6915" width="28.125" style="120" customWidth="1"/>
    <col min="6916" max="6916" width="9.5" style="120" customWidth="1"/>
    <col min="6917" max="6917" width="28.125" style="120" customWidth="1"/>
    <col min="6918" max="6922" width="12.125" style="120" customWidth="1"/>
    <col min="6923" max="6923" width="10.625" style="120" customWidth="1"/>
    <col min="6924" max="6925" width="9" style="120"/>
    <col min="6926" max="6927" width="9" style="120" hidden="1" customWidth="1"/>
    <col min="6928" max="6928" width="9.125" style="120" customWidth="1"/>
    <col min="6929" max="7170" width="9" style="120"/>
    <col min="7171" max="7171" width="28.125" style="120" customWidth="1"/>
    <col min="7172" max="7172" width="9.5" style="120" customWidth="1"/>
    <col min="7173" max="7173" width="28.125" style="120" customWidth="1"/>
    <col min="7174" max="7178" width="12.125" style="120" customWidth="1"/>
    <col min="7179" max="7179" width="10.625" style="120" customWidth="1"/>
    <col min="7180" max="7181" width="9" style="120"/>
    <col min="7182" max="7183" width="9" style="120" hidden="1" customWidth="1"/>
    <col min="7184" max="7184" width="9.125" style="120" customWidth="1"/>
    <col min="7185" max="7426" width="9" style="120"/>
    <col min="7427" max="7427" width="28.125" style="120" customWidth="1"/>
    <col min="7428" max="7428" width="9.5" style="120" customWidth="1"/>
    <col min="7429" max="7429" width="28.125" style="120" customWidth="1"/>
    <col min="7430" max="7434" width="12.125" style="120" customWidth="1"/>
    <col min="7435" max="7435" width="10.625" style="120" customWidth="1"/>
    <col min="7436" max="7437" width="9" style="120"/>
    <col min="7438" max="7439" width="9" style="120" hidden="1" customWidth="1"/>
    <col min="7440" max="7440" width="9.125" style="120" customWidth="1"/>
    <col min="7441" max="7682" width="9" style="120"/>
    <col min="7683" max="7683" width="28.125" style="120" customWidth="1"/>
    <col min="7684" max="7684" width="9.5" style="120" customWidth="1"/>
    <col min="7685" max="7685" width="28.125" style="120" customWidth="1"/>
    <col min="7686" max="7690" width="12.125" style="120" customWidth="1"/>
    <col min="7691" max="7691" width="10.625" style="120" customWidth="1"/>
    <col min="7692" max="7693" width="9" style="120"/>
    <col min="7694" max="7695" width="9" style="120" hidden="1" customWidth="1"/>
    <col min="7696" max="7696" width="9.125" style="120" customWidth="1"/>
    <col min="7697" max="7938" width="9" style="120"/>
    <col min="7939" max="7939" width="28.125" style="120" customWidth="1"/>
    <col min="7940" max="7940" width="9.5" style="120" customWidth="1"/>
    <col min="7941" max="7941" width="28.125" style="120" customWidth="1"/>
    <col min="7942" max="7946" width="12.125" style="120" customWidth="1"/>
    <col min="7947" max="7947" width="10.625" style="120" customWidth="1"/>
    <col min="7948" max="7949" width="9" style="120"/>
    <col min="7950" max="7951" width="9" style="120" hidden="1" customWidth="1"/>
    <col min="7952" max="7952" width="9.125" style="120" customWidth="1"/>
    <col min="7953" max="8194" width="9" style="120"/>
    <col min="8195" max="8195" width="28.125" style="120" customWidth="1"/>
    <col min="8196" max="8196" width="9.5" style="120" customWidth="1"/>
    <col min="8197" max="8197" width="28.125" style="120" customWidth="1"/>
    <col min="8198" max="8202" width="12.125" style="120" customWidth="1"/>
    <col min="8203" max="8203" width="10.625" style="120" customWidth="1"/>
    <col min="8204" max="8205" width="9" style="120"/>
    <col min="8206" max="8207" width="9" style="120" hidden="1" customWidth="1"/>
    <col min="8208" max="8208" width="9.125" style="120" customWidth="1"/>
    <col min="8209" max="8450" width="9" style="120"/>
    <col min="8451" max="8451" width="28.125" style="120" customWidth="1"/>
    <col min="8452" max="8452" width="9.5" style="120" customWidth="1"/>
    <col min="8453" max="8453" width="28.125" style="120" customWidth="1"/>
    <col min="8454" max="8458" width="12.125" style="120" customWidth="1"/>
    <col min="8459" max="8459" width="10.625" style="120" customWidth="1"/>
    <col min="8460" max="8461" width="9" style="120"/>
    <col min="8462" max="8463" width="9" style="120" hidden="1" customWidth="1"/>
    <col min="8464" max="8464" width="9.125" style="120" customWidth="1"/>
    <col min="8465" max="8706" width="9" style="120"/>
    <col min="8707" max="8707" width="28.125" style="120" customWidth="1"/>
    <col min="8708" max="8708" width="9.5" style="120" customWidth="1"/>
    <col min="8709" max="8709" width="28.125" style="120" customWidth="1"/>
    <col min="8710" max="8714" width="12.125" style="120" customWidth="1"/>
    <col min="8715" max="8715" width="10.625" style="120" customWidth="1"/>
    <col min="8716" max="8717" width="9" style="120"/>
    <col min="8718" max="8719" width="9" style="120" hidden="1" customWidth="1"/>
    <col min="8720" max="8720" width="9.125" style="120" customWidth="1"/>
    <col min="8721" max="8962" width="9" style="120"/>
    <col min="8963" max="8963" width="28.125" style="120" customWidth="1"/>
    <col min="8964" max="8964" width="9.5" style="120" customWidth="1"/>
    <col min="8965" max="8965" width="28.125" style="120" customWidth="1"/>
    <col min="8966" max="8970" width="12.125" style="120" customWidth="1"/>
    <col min="8971" max="8971" width="10.625" style="120" customWidth="1"/>
    <col min="8972" max="8973" width="9" style="120"/>
    <col min="8974" max="8975" width="9" style="120" hidden="1" customWidth="1"/>
    <col min="8976" max="8976" width="9.125" style="120" customWidth="1"/>
    <col min="8977" max="9218" width="9" style="120"/>
    <col min="9219" max="9219" width="28.125" style="120" customWidth="1"/>
    <col min="9220" max="9220" width="9.5" style="120" customWidth="1"/>
    <col min="9221" max="9221" width="28.125" style="120" customWidth="1"/>
    <col min="9222" max="9226" width="12.125" style="120" customWidth="1"/>
    <col min="9227" max="9227" width="10.625" style="120" customWidth="1"/>
    <col min="9228" max="9229" width="9" style="120"/>
    <col min="9230" max="9231" width="9" style="120" hidden="1" customWidth="1"/>
    <col min="9232" max="9232" width="9.125" style="120" customWidth="1"/>
    <col min="9233" max="9474" width="9" style="120"/>
    <col min="9475" max="9475" width="28.125" style="120" customWidth="1"/>
    <col min="9476" max="9476" width="9.5" style="120" customWidth="1"/>
    <col min="9477" max="9477" width="28.125" style="120" customWidth="1"/>
    <col min="9478" max="9482" width="12.125" style="120" customWidth="1"/>
    <col min="9483" max="9483" width="10.625" style="120" customWidth="1"/>
    <col min="9484" max="9485" width="9" style="120"/>
    <col min="9486" max="9487" width="9" style="120" hidden="1" customWidth="1"/>
    <col min="9488" max="9488" width="9.125" style="120" customWidth="1"/>
    <col min="9489" max="9730" width="9" style="120"/>
    <col min="9731" max="9731" width="28.125" style="120" customWidth="1"/>
    <col min="9732" max="9732" width="9.5" style="120" customWidth="1"/>
    <col min="9733" max="9733" width="28.125" style="120" customWidth="1"/>
    <col min="9734" max="9738" width="12.125" style="120" customWidth="1"/>
    <col min="9739" max="9739" width="10.625" style="120" customWidth="1"/>
    <col min="9740" max="9741" width="9" style="120"/>
    <col min="9742" max="9743" width="9" style="120" hidden="1" customWidth="1"/>
    <col min="9744" max="9744" width="9.125" style="120" customWidth="1"/>
    <col min="9745" max="9986" width="9" style="120"/>
    <col min="9987" max="9987" width="28.125" style="120" customWidth="1"/>
    <col min="9988" max="9988" width="9.5" style="120" customWidth="1"/>
    <col min="9989" max="9989" width="28.125" style="120" customWidth="1"/>
    <col min="9990" max="9994" width="12.125" style="120" customWidth="1"/>
    <col min="9995" max="9995" width="10.625" style="120" customWidth="1"/>
    <col min="9996" max="9997" width="9" style="120"/>
    <col min="9998" max="9999" width="9" style="120" hidden="1" customWidth="1"/>
    <col min="10000" max="10000" width="9.125" style="120" customWidth="1"/>
    <col min="10001" max="10242" width="9" style="120"/>
    <col min="10243" max="10243" width="28.125" style="120" customWidth="1"/>
    <col min="10244" max="10244" width="9.5" style="120" customWidth="1"/>
    <col min="10245" max="10245" width="28.125" style="120" customWidth="1"/>
    <col min="10246" max="10250" width="12.125" style="120" customWidth="1"/>
    <col min="10251" max="10251" width="10.625" style="120" customWidth="1"/>
    <col min="10252" max="10253" width="9" style="120"/>
    <col min="10254" max="10255" width="9" style="120" hidden="1" customWidth="1"/>
    <col min="10256" max="10256" width="9.125" style="120" customWidth="1"/>
    <col min="10257" max="10498" width="9" style="120"/>
    <col min="10499" max="10499" width="28.125" style="120" customWidth="1"/>
    <col min="10500" max="10500" width="9.5" style="120" customWidth="1"/>
    <col min="10501" max="10501" width="28.125" style="120" customWidth="1"/>
    <col min="10502" max="10506" width="12.125" style="120" customWidth="1"/>
    <col min="10507" max="10507" width="10.625" style="120" customWidth="1"/>
    <col min="10508" max="10509" width="9" style="120"/>
    <col min="10510" max="10511" width="9" style="120" hidden="1" customWidth="1"/>
    <col min="10512" max="10512" width="9.125" style="120" customWidth="1"/>
    <col min="10513" max="10754" width="9" style="120"/>
    <col min="10755" max="10755" width="28.125" style="120" customWidth="1"/>
    <col min="10756" max="10756" width="9.5" style="120" customWidth="1"/>
    <col min="10757" max="10757" width="28.125" style="120" customWidth="1"/>
    <col min="10758" max="10762" width="12.125" style="120" customWidth="1"/>
    <col min="10763" max="10763" width="10.625" style="120" customWidth="1"/>
    <col min="10764" max="10765" width="9" style="120"/>
    <col min="10766" max="10767" width="9" style="120" hidden="1" customWidth="1"/>
    <col min="10768" max="10768" width="9.125" style="120" customWidth="1"/>
    <col min="10769" max="11010" width="9" style="120"/>
    <col min="11011" max="11011" width="28.125" style="120" customWidth="1"/>
    <col min="11012" max="11012" width="9.5" style="120" customWidth="1"/>
    <col min="11013" max="11013" width="28.125" style="120" customWidth="1"/>
    <col min="11014" max="11018" width="12.125" style="120" customWidth="1"/>
    <col min="11019" max="11019" width="10.625" style="120" customWidth="1"/>
    <col min="11020" max="11021" width="9" style="120"/>
    <col min="11022" max="11023" width="9" style="120" hidden="1" customWidth="1"/>
    <col min="11024" max="11024" width="9.125" style="120" customWidth="1"/>
    <col min="11025" max="11266" width="9" style="120"/>
    <col min="11267" max="11267" width="28.125" style="120" customWidth="1"/>
    <col min="11268" max="11268" width="9.5" style="120" customWidth="1"/>
    <col min="11269" max="11269" width="28.125" style="120" customWidth="1"/>
    <col min="11270" max="11274" width="12.125" style="120" customWidth="1"/>
    <col min="11275" max="11275" width="10.625" style="120" customWidth="1"/>
    <col min="11276" max="11277" width="9" style="120"/>
    <col min="11278" max="11279" width="9" style="120" hidden="1" customWidth="1"/>
    <col min="11280" max="11280" width="9.125" style="120" customWidth="1"/>
    <col min="11281" max="11522" width="9" style="120"/>
    <col min="11523" max="11523" width="28.125" style="120" customWidth="1"/>
    <col min="11524" max="11524" width="9.5" style="120" customWidth="1"/>
    <col min="11525" max="11525" width="28.125" style="120" customWidth="1"/>
    <col min="11526" max="11530" width="12.125" style="120" customWidth="1"/>
    <col min="11531" max="11531" width="10.625" style="120" customWidth="1"/>
    <col min="11532" max="11533" width="9" style="120"/>
    <col min="11534" max="11535" width="9" style="120" hidden="1" customWidth="1"/>
    <col min="11536" max="11536" width="9.125" style="120" customWidth="1"/>
    <col min="11537" max="11778" width="9" style="120"/>
    <col min="11779" max="11779" width="28.125" style="120" customWidth="1"/>
    <col min="11780" max="11780" width="9.5" style="120" customWidth="1"/>
    <col min="11781" max="11781" width="28.125" style="120" customWidth="1"/>
    <col min="11782" max="11786" width="12.125" style="120" customWidth="1"/>
    <col min="11787" max="11787" width="10.625" style="120" customWidth="1"/>
    <col min="11788" max="11789" width="9" style="120"/>
    <col min="11790" max="11791" width="9" style="120" hidden="1" customWidth="1"/>
    <col min="11792" max="11792" width="9.125" style="120" customWidth="1"/>
    <col min="11793" max="12034" width="9" style="120"/>
    <col min="12035" max="12035" width="28.125" style="120" customWidth="1"/>
    <col min="12036" max="12036" width="9.5" style="120" customWidth="1"/>
    <col min="12037" max="12037" width="28.125" style="120" customWidth="1"/>
    <col min="12038" max="12042" width="12.125" style="120" customWidth="1"/>
    <col min="12043" max="12043" width="10.625" style="120" customWidth="1"/>
    <col min="12044" max="12045" width="9" style="120"/>
    <col min="12046" max="12047" width="9" style="120" hidden="1" customWidth="1"/>
    <col min="12048" max="12048" width="9.125" style="120" customWidth="1"/>
    <col min="12049" max="12290" width="9" style="120"/>
    <col min="12291" max="12291" width="28.125" style="120" customWidth="1"/>
    <col min="12292" max="12292" width="9.5" style="120" customWidth="1"/>
    <col min="12293" max="12293" width="28.125" style="120" customWidth="1"/>
    <col min="12294" max="12298" width="12.125" style="120" customWidth="1"/>
    <col min="12299" max="12299" width="10.625" style="120" customWidth="1"/>
    <col min="12300" max="12301" width="9" style="120"/>
    <col min="12302" max="12303" width="9" style="120" hidden="1" customWidth="1"/>
    <col min="12304" max="12304" width="9.125" style="120" customWidth="1"/>
    <col min="12305" max="12546" width="9" style="120"/>
    <col min="12547" max="12547" width="28.125" style="120" customWidth="1"/>
    <col min="12548" max="12548" width="9.5" style="120" customWidth="1"/>
    <col min="12549" max="12549" width="28.125" style="120" customWidth="1"/>
    <col min="12550" max="12554" width="12.125" style="120" customWidth="1"/>
    <col min="12555" max="12555" width="10.625" style="120" customWidth="1"/>
    <col min="12556" max="12557" width="9" style="120"/>
    <col min="12558" max="12559" width="9" style="120" hidden="1" customWidth="1"/>
    <col min="12560" max="12560" width="9.125" style="120" customWidth="1"/>
    <col min="12561" max="12802" width="9" style="120"/>
    <col min="12803" max="12803" width="28.125" style="120" customWidth="1"/>
    <col min="12804" max="12804" width="9.5" style="120" customWidth="1"/>
    <col min="12805" max="12805" width="28.125" style="120" customWidth="1"/>
    <col min="12806" max="12810" width="12.125" style="120" customWidth="1"/>
    <col min="12811" max="12811" width="10.625" style="120" customWidth="1"/>
    <col min="12812" max="12813" width="9" style="120"/>
    <col min="12814" max="12815" width="9" style="120" hidden="1" customWidth="1"/>
    <col min="12816" max="12816" width="9.125" style="120" customWidth="1"/>
    <col min="12817" max="13058" width="9" style="120"/>
    <col min="13059" max="13059" width="28.125" style="120" customWidth="1"/>
    <col min="13060" max="13060" width="9.5" style="120" customWidth="1"/>
    <col min="13061" max="13061" width="28.125" style="120" customWidth="1"/>
    <col min="13062" max="13066" width="12.125" style="120" customWidth="1"/>
    <col min="13067" max="13067" width="10.625" style="120" customWidth="1"/>
    <col min="13068" max="13069" width="9" style="120"/>
    <col min="13070" max="13071" width="9" style="120" hidden="1" customWidth="1"/>
    <col min="13072" max="13072" width="9.125" style="120" customWidth="1"/>
    <col min="13073" max="13314" width="9" style="120"/>
    <col min="13315" max="13315" width="28.125" style="120" customWidth="1"/>
    <col min="13316" max="13316" width="9.5" style="120" customWidth="1"/>
    <col min="13317" max="13317" width="28.125" style="120" customWidth="1"/>
    <col min="13318" max="13322" width="12.125" style="120" customWidth="1"/>
    <col min="13323" max="13323" width="10.625" style="120" customWidth="1"/>
    <col min="13324" max="13325" width="9" style="120"/>
    <col min="13326" max="13327" width="9" style="120" hidden="1" customWidth="1"/>
    <col min="13328" max="13328" width="9.125" style="120" customWidth="1"/>
    <col min="13329" max="13570" width="9" style="120"/>
    <col min="13571" max="13571" width="28.125" style="120" customWidth="1"/>
    <col min="13572" max="13572" width="9.5" style="120" customWidth="1"/>
    <col min="13573" max="13573" width="28.125" style="120" customWidth="1"/>
    <col min="13574" max="13578" width="12.125" style="120" customWidth="1"/>
    <col min="13579" max="13579" width="10.625" style="120" customWidth="1"/>
    <col min="13580" max="13581" width="9" style="120"/>
    <col min="13582" max="13583" width="9" style="120" hidden="1" customWidth="1"/>
    <col min="13584" max="13584" width="9.125" style="120" customWidth="1"/>
    <col min="13585" max="13826" width="9" style="120"/>
    <col min="13827" max="13827" width="28.125" style="120" customWidth="1"/>
    <col min="13828" max="13828" width="9.5" style="120" customWidth="1"/>
    <col min="13829" max="13829" width="28.125" style="120" customWidth="1"/>
    <col min="13830" max="13834" width="12.125" style="120" customWidth="1"/>
    <col min="13835" max="13835" width="10.625" style="120" customWidth="1"/>
    <col min="13836" max="13837" width="9" style="120"/>
    <col min="13838" max="13839" width="9" style="120" hidden="1" customWidth="1"/>
    <col min="13840" max="13840" width="9.125" style="120" customWidth="1"/>
    <col min="13841" max="14082" width="9" style="120"/>
    <col min="14083" max="14083" width="28.125" style="120" customWidth="1"/>
    <col min="14084" max="14084" width="9.5" style="120" customWidth="1"/>
    <col min="14085" max="14085" width="28.125" style="120" customWidth="1"/>
    <col min="14086" max="14090" width="12.125" style="120" customWidth="1"/>
    <col min="14091" max="14091" width="10.625" style="120" customWidth="1"/>
    <col min="14092" max="14093" width="9" style="120"/>
    <col min="14094" max="14095" width="9" style="120" hidden="1" customWidth="1"/>
    <col min="14096" max="14096" width="9.125" style="120" customWidth="1"/>
    <col min="14097" max="14338" width="9" style="120"/>
    <col min="14339" max="14339" width="28.125" style="120" customWidth="1"/>
    <col min="14340" max="14340" width="9.5" style="120" customWidth="1"/>
    <col min="14341" max="14341" width="28.125" style="120" customWidth="1"/>
    <col min="14342" max="14346" width="12.125" style="120" customWidth="1"/>
    <col min="14347" max="14347" width="10.625" style="120" customWidth="1"/>
    <col min="14348" max="14349" width="9" style="120"/>
    <col min="14350" max="14351" width="9" style="120" hidden="1" customWidth="1"/>
    <col min="14352" max="14352" width="9.125" style="120" customWidth="1"/>
    <col min="14353" max="14594" width="9" style="120"/>
    <col min="14595" max="14595" width="28.125" style="120" customWidth="1"/>
    <col min="14596" max="14596" width="9.5" style="120" customWidth="1"/>
    <col min="14597" max="14597" width="28.125" style="120" customWidth="1"/>
    <col min="14598" max="14602" width="12.125" style="120" customWidth="1"/>
    <col min="14603" max="14603" width="10.625" style="120" customWidth="1"/>
    <col min="14604" max="14605" width="9" style="120"/>
    <col min="14606" max="14607" width="9" style="120" hidden="1" customWidth="1"/>
    <col min="14608" max="14608" width="9.125" style="120" customWidth="1"/>
    <col min="14609" max="14850" width="9" style="120"/>
    <col min="14851" max="14851" width="28.125" style="120" customWidth="1"/>
    <col min="14852" max="14852" width="9.5" style="120" customWidth="1"/>
    <col min="14853" max="14853" width="28.125" style="120" customWidth="1"/>
    <col min="14854" max="14858" width="12.125" style="120" customWidth="1"/>
    <col min="14859" max="14859" width="10.625" style="120" customWidth="1"/>
    <col min="14860" max="14861" width="9" style="120"/>
    <col min="14862" max="14863" width="9" style="120" hidden="1" customWidth="1"/>
    <col min="14864" max="14864" width="9.125" style="120" customWidth="1"/>
    <col min="14865" max="15106" width="9" style="120"/>
    <col min="15107" max="15107" width="28.125" style="120" customWidth="1"/>
    <col min="15108" max="15108" width="9.5" style="120" customWidth="1"/>
    <col min="15109" max="15109" width="28.125" style="120" customWidth="1"/>
    <col min="15110" max="15114" width="12.125" style="120" customWidth="1"/>
    <col min="15115" max="15115" width="10.625" style="120" customWidth="1"/>
    <col min="15116" max="15117" width="9" style="120"/>
    <col min="15118" max="15119" width="9" style="120" hidden="1" customWidth="1"/>
    <col min="15120" max="15120" width="9.125" style="120" customWidth="1"/>
    <col min="15121" max="15362" width="9" style="120"/>
    <col min="15363" max="15363" width="28.125" style="120" customWidth="1"/>
    <col min="15364" max="15364" width="9.5" style="120" customWidth="1"/>
    <col min="15365" max="15365" width="28.125" style="120" customWidth="1"/>
    <col min="15366" max="15370" width="12.125" style="120" customWidth="1"/>
    <col min="15371" max="15371" width="10.625" style="120" customWidth="1"/>
    <col min="15372" max="15373" width="9" style="120"/>
    <col min="15374" max="15375" width="9" style="120" hidden="1" customWidth="1"/>
    <col min="15376" max="15376" width="9.125" style="120" customWidth="1"/>
    <col min="15377" max="15618" width="9" style="120"/>
    <col min="15619" max="15619" width="28.125" style="120" customWidth="1"/>
    <col min="15620" max="15620" width="9.5" style="120" customWidth="1"/>
    <col min="15621" max="15621" width="28.125" style="120" customWidth="1"/>
    <col min="15622" max="15626" width="12.125" style="120" customWidth="1"/>
    <col min="15627" max="15627" width="10.625" style="120" customWidth="1"/>
    <col min="15628" max="15629" width="9" style="120"/>
    <col min="15630" max="15631" width="9" style="120" hidden="1" customWidth="1"/>
    <col min="15632" max="15632" width="9.125" style="120" customWidth="1"/>
    <col min="15633" max="15874" width="9" style="120"/>
    <col min="15875" max="15875" width="28.125" style="120" customWidth="1"/>
    <col min="15876" max="15876" width="9.5" style="120" customWidth="1"/>
    <col min="15877" max="15877" width="28.125" style="120" customWidth="1"/>
    <col min="15878" max="15882" width="12.125" style="120" customWidth="1"/>
    <col min="15883" max="15883" width="10.625" style="120" customWidth="1"/>
    <col min="15884" max="15885" width="9" style="120"/>
    <col min="15886" max="15887" width="9" style="120" hidden="1" customWidth="1"/>
    <col min="15888" max="15888" width="9.125" style="120" customWidth="1"/>
    <col min="15889" max="16130" width="9" style="120"/>
    <col min="16131" max="16131" width="28.125" style="120" customWidth="1"/>
    <col min="16132" max="16132" width="9.5" style="120" customWidth="1"/>
    <col min="16133" max="16133" width="28.125" style="120" customWidth="1"/>
    <col min="16134" max="16138" width="12.125" style="120" customWidth="1"/>
    <col min="16139" max="16139" width="10.625" style="120" customWidth="1"/>
    <col min="16140" max="16141" width="9" style="120"/>
    <col min="16142" max="16143" width="9" style="120" hidden="1" customWidth="1"/>
    <col min="16144" max="16144" width="9.125" style="120" customWidth="1"/>
    <col min="16145" max="16384" width="9" style="120"/>
  </cols>
  <sheetData>
    <row r="1" spans="1:17" ht="20.25">
      <c r="A1" s="122" t="s">
        <v>271</v>
      </c>
      <c r="I1" s="131"/>
      <c r="J1" s="131"/>
      <c r="K1" s="131"/>
    </row>
    <row r="2" spans="1:17" ht="12.75" customHeight="1">
      <c r="A2" s="251"/>
      <c r="B2" s="251"/>
      <c r="C2" s="251"/>
      <c r="D2" s="251"/>
      <c r="E2" s="123"/>
      <c r="F2" s="124"/>
      <c r="G2" s="124"/>
      <c r="H2" s="124"/>
      <c r="I2" s="124"/>
      <c r="J2" s="124"/>
      <c r="K2" s="124"/>
      <c r="L2" s="124"/>
      <c r="M2" s="124"/>
      <c r="N2" s="124"/>
      <c r="O2" s="124"/>
      <c r="P2" s="124"/>
      <c r="Q2" s="124"/>
    </row>
    <row r="3" spans="1:17" ht="29.25" customHeight="1">
      <c r="A3" s="252" t="s">
        <v>21</v>
      </c>
      <c r="B3" s="252"/>
      <c r="C3" s="252"/>
      <c r="D3" s="252"/>
      <c r="E3" s="252"/>
      <c r="F3" s="252"/>
      <c r="G3" s="124"/>
      <c r="H3" s="124"/>
      <c r="I3" s="124"/>
      <c r="J3" s="124"/>
      <c r="K3" s="124"/>
      <c r="L3" s="124"/>
      <c r="M3" s="124"/>
      <c r="N3" s="124"/>
      <c r="O3" s="124"/>
      <c r="P3" s="124"/>
      <c r="Q3" s="124"/>
    </row>
    <row r="4" spans="1:17" ht="18.75" customHeight="1">
      <c r="A4" s="253" t="s">
        <v>55</v>
      </c>
      <c r="B4" s="253"/>
      <c r="C4" s="253"/>
      <c r="D4" s="253"/>
      <c r="E4" s="253"/>
      <c r="F4" s="253"/>
      <c r="G4" s="124"/>
      <c r="H4" s="124"/>
      <c r="I4" s="124"/>
      <c r="J4" s="124"/>
      <c r="K4" s="124"/>
      <c r="L4" s="124"/>
      <c r="M4" s="124"/>
      <c r="N4" s="124"/>
      <c r="O4" s="124"/>
    </row>
    <row r="5" spans="1:17" ht="24.75" customHeight="1">
      <c r="A5" s="125" t="s">
        <v>227</v>
      </c>
      <c r="B5" s="125" t="s">
        <v>272</v>
      </c>
      <c r="C5" s="125" t="s">
        <v>263</v>
      </c>
      <c r="D5" s="125" t="s">
        <v>228</v>
      </c>
      <c r="E5" s="125" t="s">
        <v>272</v>
      </c>
      <c r="F5" s="125" t="s">
        <v>263</v>
      </c>
      <c r="G5" s="124"/>
      <c r="H5" s="124"/>
      <c r="I5" s="124"/>
      <c r="J5" s="124"/>
      <c r="L5" s="124"/>
      <c r="M5" s="124"/>
      <c r="N5" s="124"/>
      <c r="O5" s="124"/>
    </row>
    <row r="6" spans="1:17" ht="24" customHeight="1">
      <c r="A6" s="126" t="s">
        <v>273</v>
      </c>
      <c r="B6" s="127"/>
      <c r="C6" s="127">
        <v>-417</v>
      </c>
      <c r="D6" s="128" t="s">
        <v>274</v>
      </c>
      <c r="E6" s="127">
        <f>SUM(E8:E12)</f>
        <v>4743</v>
      </c>
      <c r="F6" s="127">
        <f>SUM(F8:F12)</f>
        <v>2343</v>
      </c>
      <c r="K6" s="124"/>
    </row>
    <row r="7" spans="1:17" ht="24" customHeight="1">
      <c r="A7" s="126" t="s">
        <v>275</v>
      </c>
      <c r="B7" s="127"/>
      <c r="C7" s="127"/>
      <c r="D7" s="128" t="s">
        <v>276</v>
      </c>
      <c r="E7" s="127"/>
      <c r="F7" s="127"/>
      <c r="K7" s="124"/>
    </row>
    <row r="8" spans="1:17" ht="24" customHeight="1">
      <c r="A8" s="126" t="s">
        <v>277</v>
      </c>
      <c r="B8" s="127"/>
      <c r="C8" s="127"/>
      <c r="D8" s="128" t="s">
        <v>278</v>
      </c>
      <c r="E8" s="127"/>
      <c r="F8" s="127"/>
      <c r="K8" s="124"/>
    </row>
    <row r="9" spans="1:17" ht="28.5" customHeight="1">
      <c r="A9" s="126" t="s">
        <v>279</v>
      </c>
      <c r="B9" s="127">
        <f>SUM(B10:B12)</f>
        <v>4743</v>
      </c>
      <c r="C9" s="127"/>
      <c r="D9" s="126" t="s">
        <v>280</v>
      </c>
      <c r="E9" s="127"/>
      <c r="F9" s="127"/>
    </row>
    <row r="10" spans="1:17" ht="24" customHeight="1">
      <c r="A10" s="126" t="s">
        <v>281</v>
      </c>
      <c r="B10" s="127"/>
      <c r="C10" s="127"/>
      <c r="D10" s="126" t="s">
        <v>282</v>
      </c>
      <c r="E10" s="127"/>
      <c r="F10" s="127"/>
    </row>
    <row r="11" spans="1:17" ht="24" customHeight="1">
      <c r="A11" s="126" t="s">
        <v>283</v>
      </c>
      <c r="B11" s="127"/>
      <c r="C11" s="127"/>
      <c r="D11" s="126" t="s">
        <v>284</v>
      </c>
      <c r="E11" s="127">
        <v>4743</v>
      </c>
      <c r="F11" s="127">
        <v>2343</v>
      </c>
    </row>
    <row r="12" spans="1:17" ht="24" customHeight="1">
      <c r="A12" s="126" t="s">
        <v>285</v>
      </c>
      <c r="B12" s="127">
        <v>4743</v>
      </c>
      <c r="C12" s="127"/>
      <c r="D12" s="126" t="s">
        <v>286</v>
      </c>
      <c r="E12" s="127"/>
      <c r="F12" s="127"/>
    </row>
    <row r="13" spans="1:17" ht="24" customHeight="1">
      <c r="A13" s="129" t="s">
        <v>287</v>
      </c>
      <c r="B13" s="127"/>
      <c r="C13" s="127"/>
      <c r="D13" s="126" t="s">
        <v>288</v>
      </c>
      <c r="E13" s="127"/>
      <c r="F13" s="127"/>
    </row>
    <row r="14" spans="1:17" ht="24" customHeight="1">
      <c r="A14" s="129" t="s">
        <v>289</v>
      </c>
      <c r="B14" s="127"/>
      <c r="C14" s="127"/>
      <c r="D14" s="126" t="s">
        <v>290</v>
      </c>
      <c r="E14" s="127"/>
      <c r="F14" s="127"/>
    </row>
    <row r="15" spans="1:17" ht="24" customHeight="1">
      <c r="A15" s="129"/>
      <c r="B15" s="127"/>
      <c r="C15" s="127"/>
      <c r="D15" s="126" t="s">
        <v>291</v>
      </c>
      <c r="E15" s="127"/>
      <c r="F15" s="127"/>
    </row>
    <row r="16" spans="1:17" ht="24" customHeight="1">
      <c r="A16" s="126"/>
      <c r="B16" s="127"/>
      <c r="C16" s="127"/>
      <c r="D16" s="126"/>
      <c r="E16" s="127"/>
      <c r="F16" s="127"/>
    </row>
    <row r="17" spans="1:6" ht="24" customHeight="1">
      <c r="A17" s="129"/>
      <c r="B17" s="127"/>
      <c r="C17" s="127"/>
      <c r="D17" s="126" t="s">
        <v>292</v>
      </c>
      <c r="E17" s="127"/>
      <c r="F17" s="127"/>
    </row>
    <row r="18" spans="1:6" ht="24" customHeight="1">
      <c r="A18" s="129"/>
      <c r="B18" s="127"/>
      <c r="C18" s="127"/>
      <c r="D18" s="130"/>
      <c r="E18" s="127"/>
      <c r="F18" s="127"/>
    </row>
    <row r="19" spans="1:6" ht="24" customHeight="1">
      <c r="A19" s="130" t="s">
        <v>89</v>
      </c>
      <c r="B19" s="127"/>
      <c r="C19" s="127"/>
      <c r="D19" s="130" t="s">
        <v>293</v>
      </c>
      <c r="E19" s="127"/>
      <c r="F19" s="127"/>
    </row>
    <row r="20" spans="1:6" ht="24" customHeight="1">
      <c r="A20" s="130" t="s">
        <v>245</v>
      </c>
      <c r="B20" s="127">
        <f>B6+B7+B9+B13</f>
        <v>4743</v>
      </c>
      <c r="C20" s="127">
        <f>C6+C7+C9+C13</f>
        <v>-417</v>
      </c>
      <c r="D20" s="130" t="s">
        <v>246</v>
      </c>
      <c r="E20" s="127">
        <f>E6</f>
        <v>4743</v>
      </c>
      <c r="F20" s="127">
        <f>F6</f>
        <v>2343</v>
      </c>
    </row>
  </sheetData>
  <mergeCells count="3">
    <mergeCell ref="A2:D2"/>
    <mergeCell ref="A3:F3"/>
    <mergeCell ref="A4:F4"/>
  </mergeCells>
  <phoneticPr fontId="106" type="noConversion"/>
  <printOptions horizontalCentered="1"/>
  <pageMargins left="0" right="0" top="0.86614173228346403" bottom="0.98425196850393704" header="0.35433070866141703" footer="0.43307086614173201"/>
  <pageSetup paperSize="9" scale="90" firstPageNumber="33" orientation="portrait" useFirstPageNumber="1"/>
  <headerFooter alignWithMargins="0">
    <oddFooter>&amp;C第 &amp;P 页</oddFooter>
  </headerFooter>
</worksheet>
</file>

<file path=xl/worksheets/sheet15.xml><?xml version="1.0" encoding="utf-8"?>
<worksheet xmlns="http://schemas.openxmlformats.org/spreadsheetml/2006/main" xmlns:r="http://schemas.openxmlformats.org/officeDocument/2006/relationships">
  <dimension ref="A1:H17"/>
  <sheetViews>
    <sheetView workbookViewId="0">
      <selection activeCell="G25" sqref="G25"/>
    </sheetView>
  </sheetViews>
  <sheetFormatPr defaultColWidth="9" defaultRowHeight="13.5"/>
  <cols>
    <col min="1" max="1" width="14.625" style="114" customWidth="1"/>
    <col min="2" max="2" width="18.25" style="114" customWidth="1"/>
    <col min="3" max="8" width="14.875" style="114" customWidth="1"/>
    <col min="9" max="16384" width="9" style="114"/>
  </cols>
  <sheetData>
    <row r="1" spans="1:8" ht="20.25">
      <c r="A1" s="256" t="s">
        <v>294</v>
      </c>
      <c r="B1" s="256"/>
      <c r="C1" s="256"/>
      <c r="D1" s="256"/>
      <c r="E1" s="256"/>
      <c r="F1" s="256"/>
      <c r="G1" s="256"/>
      <c r="H1" s="256"/>
    </row>
    <row r="2" spans="1:8" ht="28.5">
      <c r="A2" s="257" t="s">
        <v>23</v>
      </c>
      <c r="B2" s="257"/>
      <c r="C2" s="257"/>
      <c r="D2" s="257"/>
      <c r="E2" s="257"/>
      <c r="F2" s="257"/>
      <c r="G2" s="257"/>
      <c r="H2" s="257"/>
    </row>
    <row r="3" spans="1:8" ht="20.100000000000001" customHeight="1">
      <c r="A3" s="258" t="s">
        <v>55</v>
      </c>
      <c r="B3" s="258"/>
      <c r="C3" s="258"/>
      <c r="D3" s="258"/>
      <c r="E3" s="258"/>
      <c r="F3" s="258"/>
      <c r="G3" s="258"/>
      <c r="H3" s="258"/>
    </row>
    <row r="4" spans="1:8" ht="33.75" customHeight="1">
      <c r="A4" s="255" t="s">
        <v>208</v>
      </c>
      <c r="B4" s="255"/>
      <c r="C4" s="255" t="s">
        <v>209</v>
      </c>
      <c r="D4" s="255"/>
      <c r="E4" s="255" t="s">
        <v>210</v>
      </c>
      <c r="F4" s="255"/>
      <c r="G4" s="255" t="s">
        <v>194</v>
      </c>
      <c r="H4" s="255"/>
    </row>
    <row r="5" spans="1:8" ht="33.75" customHeight="1">
      <c r="A5" s="255"/>
      <c r="B5" s="255"/>
      <c r="C5" s="115" t="s">
        <v>212</v>
      </c>
      <c r="D5" s="115" t="s">
        <v>263</v>
      </c>
      <c r="E5" s="115" t="s">
        <v>212</v>
      </c>
      <c r="F5" s="115" t="s">
        <v>263</v>
      </c>
      <c r="G5" s="115" t="s">
        <v>212</v>
      </c>
      <c r="H5" s="115" t="s">
        <v>263</v>
      </c>
    </row>
    <row r="6" spans="1:8" ht="24.95" customHeight="1">
      <c r="A6" s="254" t="s">
        <v>214</v>
      </c>
      <c r="B6" s="254"/>
      <c r="C6" s="117">
        <v>4873</v>
      </c>
      <c r="D6" s="117">
        <v>2587</v>
      </c>
      <c r="E6" s="117">
        <v>25126</v>
      </c>
      <c r="F6" s="117">
        <v>14620</v>
      </c>
      <c r="G6" s="117">
        <f t="shared" ref="G6:H14" si="0">C6+E6</f>
        <v>29999</v>
      </c>
      <c r="H6" s="117">
        <f t="shared" si="0"/>
        <v>17207</v>
      </c>
    </row>
    <row r="7" spans="1:8" ht="24.95" customHeight="1">
      <c r="A7" s="118" t="s">
        <v>85</v>
      </c>
      <c r="B7" s="116" t="s">
        <v>215</v>
      </c>
      <c r="C7" s="119">
        <v>897</v>
      </c>
      <c r="D7" s="117">
        <v>436</v>
      </c>
      <c r="E7" s="119">
        <v>9788</v>
      </c>
      <c r="F7" s="117">
        <v>5142</v>
      </c>
      <c r="G7" s="117">
        <f t="shared" si="0"/>
        <v>10685</v>
      </c>
      <c r="H7" s="117">
        <f t="shared" si="0"/>
        <v>5578</v>
      </c>
    </row>
    <row r="8" spans="1:8" ht="24.95" customHeight="1">
      <c r="A8" s="116"/>
      <c r="B8" s="116" t="s">
        <v>216</v>
      </c>
      <c r="C8" s="119">
        <v>27</v>
      </c>
      <c r="D8" s="117">
        <v>20</v>
      </c>
      <c r="E8" s="119">
        <v>18</v>
      </c>
      <c r="F8" s="117">
        <v>18</v>
      </c>
      <c r="G8" s="117">
        <f t="shared" si="0"/>
        <v>45</v>
      </c>
      <c r="H8" s="117">
        <f t="shared" si="0"/>
        <v>38</v>
      </c>
    </row>
    <row r="9" spans="1:8" ht="24.95" customHeight="1">
      <c r="A9" s="116"/>
      <c r="B9" s="116" t="s">
        <v>217</v>
      </c>
      <c r="C9" s="119">
        <v>3906</v>
      </c>
      <c r="D9" s="117">
        <v>2123</v>
      </c>
      <c r="E9" s="119">
        <v>15000</v>
      </c>
      <c r="F9" s="117">
        <v>9000</v>
      </c>
      <c r="G9" s="117">
        <f t="shared" si="0"/>
        <v>18906</v>
      </c>
      <c r="H9" s="117">
        <f t="shared" si="0"/>
        <v>11123</v>
      </c>
    </row>
    <row r="10" spans="1:8" ht="24.95" customHeight="1">
      <c r="A10" s="116"/>
      <c r="B10" s="116" t="s">
        <v>218</v>
      </c>
      <c r="C10" s="119">
        <v>26</v>
      </c>
      <c r="D10" s="117">
        <v>6</v>
      </c>
      <c r="E10" s="119"/>
      <c r="F10" s="117">
        <v>460</v>
      </c>
      <c r="G10" s="117">
        <f t="shared" si="0"/>
        <v>26</v>
      </c>
      <c r="H10" s="117">
        <f t="shared" si="0"/>
        <v>466</v>
      </c>
    </row>
    <row r="11" spans="1:8" ht="24.95" customHeight="1">
      <c r="A11" s="116"/>
      <c r="B11" s="116" t="s">
        <v>219</v>
      </c>
      <c r="C11" s="119">
        <v>17</v>
      </c>
      <c r="D11" s="117">
        <v>2</v>
      </c>
      <c r="E11" s="119">
        <v>320</v>
      </c>
      <c r="F11" s="117"/>
      <c r="G11" s="117">
        <f t="shared" si="0"/>
        <v>337</v>
      </c>
      <c r="H11" s="117">
        <f t="shared" si="0"/>
        <v>2</v>
      </c>
    </row>
    <row r="12" spans="1:8" ht="24.95" customHeight="1">
      <c r="A12" s="254" t="s">
        <v>220</v>
      </c>
      <c r="B12" s="254"/>
      <c r="C12" s="117">
        <v>3704</v>
      </c>
      <c r="D12" s="117">
        <v>1855</v>
      </c>
      <c r="E12" s="117">
        <v>25018</v>
      </c>
      <c r="F12" s="117">
        <v>11666</v>
      </c>
      <c r="G12" s="117">
        <f t="shared" si="0"/>
        <v>28722</v>
      </c>
      <c r="H12" s="117">
        <f t="shared" si="0"/>
        <v>13521</v>
      </c>
    </row>
    <row r="13" spans="1:8" ht="24.95" customHeight="1">
      <c r="A13" s="118" t="s">
        <v>85</v>
      </c>
      <c r="B13" s="116" t="s">
        <v>221</v>
      </c>
      <c r="C13" s="119">
        <v>3703</v>
      </c>
      <c r="D13" s="117">
        <v>1855</v>
      </c>
      <c r="E13" s="119">
        <v>25018</v>
      </c>
      <c r="F13" s="117">
        <v>11653</v>
      </c>
      <c r="G13" s="117">
        <f t="shared" si="0"/>
        <v>28721</v>
      </c>
      <c r="H13" s="117">
        <f t="shared" si="0"/>
        <v>13508</v>
      </c>
    </row>
    <row r="14" spans="1:8" ht="24.95" customHeight="1">
      <c r="A14" s="116"/>
      <c r="B14" s="116" t="s">
        <v>222</v>
      </c>
      <c r="C14" s="119"/>
      <c r="D14" s="117"/>
      <c r="E14" s="119"/>
      <c r="F14" s="117">
        <v>13</v>
      </c>
      <c r="G14" s="117"/>
      <c r="H14" s="117">
        <f t="shared" si="0"/>
        <v>13</v>
      </c>
    </row>
    <row r="15" spans="1:8" ht="24.95" customHeight="1">
      <c r="A15" s="116"/>
      <c r="B15" s="116" t="s">
        <v>223</v>
      </c>
      <c r="C15" s="119">
        <v>1</v>
      </c>
      <c r="D15" s="117"/>
      <c r="E15" s="119"/>
      <c r="F15" s="117"/>
      <c r="G15" s="117">
        <f t="shared" ref="G15:G17" si="1">C15+E15</f>
        <v>1</v>
      </c>
      <c r="H15" s="117"/>
    </row>
    <row r="16" spans="1:8" ht="24.95" customHeight="1">
      <c r="A16" s="254" t="s">
        <v>224</v>
      </c>
      <c r="B16" s="254"/>
      <c r="C16" s="117">
        <v>1169</v>
      </c>
      <c r="D16" s="117">
        <v>732</v>
      </c>
      <c r="E16" s="117">
        <v>108</v>
      </c>
      <c r="F16" s="117">
        <v>2954</v>
      </c>
      <c r="G16" s="117">
        <f t="shared" si="1"/>
        <v>1277</v>
      </c>
      <c r="H16" s="117">
        <f>D16+F16</f>
        <v>3686</v>
      </c>
    </row>
    <row r="17" spans="1:8" ht="24.95" customHeight="1">
      <c r="A17" s="254" t="s">
        <v>295</v>
      </c>
      <c r="B17" s="254"/>
      <c r="C17" s="117">
        <v>9827</v>
      </c>
      <c r="D17" s="117">
        <v>9633</v>
      </c>
      <c r="E17" s="117">
        <v>1394</v>
      </c>
      <c r="F17" s="117">
        <v>4494</v>
      </c>
      <c r="G17" s="117">
        <f t="shared" si="1"/>
        <v>11221</v>
      </c>
      <c r="H17" s="117">
        <f>D17+F17</f>
        <v>14127</v>
      </c>
    </row>
  </sheetData>
  <mergeCells count="11">
    <mergeCell ref="A1:H1"/>
    <mergeCell ref="A2:H2"/>
    <mergeCell ref="A3:H3"/>
    <mergeCell ref="C4:D4"/>
    <mergeCell ref="E4:F4"/>
    <mergeCell ref="G4:H4"/>
    <mergeCell ref="A6:B6"/>
    <mergeCell ref="A12:B12"/>
    <mergeCell ref="A16:B16"/>
    <mergeCell ref="A17:B17"/>
    <mergeCell ref="A4:B5"/>
  </mergeCells>
  <phoneticPr fontId="106" type="noConversion"/>
  <printOptions horizontalCentered="1"/>
  <pageMargins left="0.74791666666666701" right="0.74791666666666701" top="0.98402777777777795" bottom="0.98402777777777795" header="0.51180555555555596" footer="0.51180555555555596"/>
  <pageSetup paperSize="9" orientation="landscape"/>
</worksheet>
</file>

<file path=xl/worksheets/sheet16.xml><?xml version="1.0" encoding="utf-8"?>
<worksheet xmlns="http://schemas.openxmlformats.org/spreadsheetml/2006/main" xmlns:r="http://schemas.openxmlformats.org/officeDocument/2006/relationships">
  <dimension ref="A1:O17"/>
  <sheetViews>
    <sheetView view="pageBreakPreview" workbookViewId="0">
      <selection activeCell="J12" sqref="J12"/>
    </sheetView>
  </sheetViews>
  <sheetFormatPr defaultColWidth="9" defaultRowHeight="14.25"/>
  <cols>
    <col min="1" max="1" width="19.375" style="96" customWidth="1"/>
    <col min="2" max="3" width="9.125" style="97" customWidth="1"/>
    <col min="4" max="4" width="25" style="96" customWidth="1"/>
    <col min="5" max="6" width="9.125" style="97" customWidth="1"/>
    <col min="7" max="7" width="9" style="97"/>
    <col min="8" max="8" width="10" style="97" customWidth="1"/>
    <col min="9" max="9" width="10.625" style="97" customWidth="1"/>
    <col min="10" max="13" width="9" style="97"/>
    <col min="14" max="14" width="9.125" style="97" customWidth="1"/>
    <col min="15" max="255" width="9" style="97"/>
    <col min="256" max="256" width="28.125" style="97" customWidth="1"/>
    <col min="257" max="257" width="9.5" style="97" customWidth="1"/>
    <col min="258" max="258" width="28.125" style="97" customWidth="1"/>
    <col min="259" max="260" width="9.5" style="97" customWidth="1"/>
    <col min="261" max="263" width="9" style="97"/>
    <col min="264" max="264" width="10" style="97" customWidth="1"/>
    <col min="265" max="265" width="10.625" style="97" customWidth="1"/>
    <col min="266" max="269" width="9" style="97"/>
    <col min="270" max="270" width="9.125" style="97" customWidth="1"/>
    <col min="271" max="511" width="9" style="97"/>
    <col min="512" max="512" width="28.125" style="97" customWidth="1"/>
    <col min="513" max="513" width="9.5" style="97" customWidth="1"/>
    <col min="514" max="514" width="28.125" style="97" customWidth="1"/>
    <col min="515" max="516" width="9.5" style="97" customWidth="1"/>
    <col min="517" max="519" width="9" style="97"/>
    <col min="520" max="520" width="10" style="97" customWidth="1"/>
    <col min="521" max="521" width="10.625" style="97" customWidth="1"/>
    <col min="522" max="525" width="9" style="97"/>
    <col min="526" max="526" width="9.125" style="97" customWidth="1"/>
    <col min="527" max="767" width="9" style="97"/>
    <col min="768" max="768" width="28.125" style="97" customWidth="1"/>
    <col min="769" max="769" width="9.5" style="97" customWidth="1"/>
    <col min="770" max="770" width="28.125" style="97" customWidth="1"/>
    <col min="771" max="772" width="9.5" style="97" customWidth="1"/>
    <col min="773" max="775" width="9" style="97"/>
    <col min="776" max="776" width="10" style="97" customWidth="1"/>
    <col min="777" max="777" width="10.625" style="97" customWidth="1"/>
    <col min="778" max="781" width="9" style="97"/>
    <col min="782" max="782" width="9.125" style="97" customWidth="1"/>
    <col min="783" max="1023" width="9" style="97"/>
    <col min="1024" max="1024" width="28.125" style="97" customWidth="1"/>
    <col min="1025" max="1025" width="9.5" style="97" customWidth="1"/>
    <col min="1026" max="1026" width="28.125" style="97" customWidth="1"/>
    <col min="1027" max="1028" width="9.5" style="97" customWidth="1"/>
    <col min="1029" max="1031" width="9" style="97"/>
    <col min="1032" max="1032" width="10" style="97" customWidth="1"/>
    <col min="1033" max="1033" width="10.625" style="97" customWidth="1"/>
    <col min="1034" max="1037" width="9" style="97"/>
    <col min="1038" max="1038" width="9.125" style="97" customWidth="1"/>
    <col min="1039" max="1279" width="9" style="97"/>
    <col min="1280" max="1280" width="28.125" style="97" customWidth="1"/>
    <col min="1281" max="1281" width="9.5" style="97" customWidth="1"/>
    <col min="1282" max="1282" width="28.125" style="97" customWidth="1"/>
    <col min="1283" max="1284" width="9.5" style="97" customWidth="1"/>
    <col min="1285" max="1287" width="9" style="97"/>
    <col min="1288" max="1288" width="10" style="97" customWidth="1"/>
    <col min="1289" max="1289" width="10.625" style="97" customWidth="1"/>
    <col min="1290" max="1293" width="9" style="97"/>
    <col min="1294" max="1294" width="9.125" style="97" customWidth="1"/>
    <col min="1295" max="1535" width="9" style="97"/>
    <col min="1536" max="1536" width="28.125" style="97" customWidth="1"/>
    <col min="1537" max="1537" width="9.5" style="97" customWidth="1"/>
    <col min="1538" max="1538" width="28.125" style="97" customWidth="1"/>
    <col min="1539" max="1540" width="9.5" style="97" customWidth="1"/>
    <col min="1541" max="1543" width="9" style="97"/>
    <col min="1544" max="1544" width="10" style="97" customWidth="1"/>
    <col min="1545" max="1545" width="10.625" style="97" customWidth="1"/>
    <col min="1546" max="1549" width="9" style="97"/>
    <col min="1550" max="1550" width="9.125" style="97" customWidth="1"/>
    <col min="1551" max="1791" width="9" style="97"/>
    <col min="1792" max="1792" width="28.125" style="97" customWidth="1"/>
    <col min="1793" max="1793" width="9.5" style="97" customWidth="1"/>
    <col min="1794" max="1794" width="28.125" style="97" customWidth="1"/>
    <col min="1795" max="1796" width="9.5" style="97" customWidth="1"/>
    <col min="1797" max="1799" width="9" style="97"/>
    <col min="1800" max="1800" width="10" style="97" customWidth="1"/>
    <col min="1801" max="1801" width="10.625" style="97" customWidth="1"/>
    <col min="1802" max="1805" width="9" style="97"/>
    <col min="1806" max="1806" width="9.125" style="97" customWidth="1"/>
    <col min="1807" max="2047" width="9" style="97"/>
    <col min="2048" max="2048" width="28.125" style="97" customWidth="1"/>
    <col min="2049" max="2049" width="9.5" style="97" customWidth="1"/>
    <col min="2050" max="2050" width="28.125" style="97" customWidth="1"/>
    <col min="2051" max="2052" width="9.5" style="97" customWidth="1"/>
    <col min="2053" max="2055" width="9" style="97"/>
    <col min="2056" max="2056" width="10" style="97" customWidth="1"/>
    <col min="2057" max="2057" width="10.625" style="97" customWidth="1"/>
    <col min="2058" max="2061" width="9" style="97"/>
    <col min="2062" max="2062" width="9.125" style="97" customWidth="1"/>
    <col min="2063" max="2303" width="9" style="97"/>
    <col min="2304" max="2304" width="28.125" style="97" customWidth="1"/>
    <col min="2305" max="2305" width="9.5" style="97" customWidth="1"/>
    <col min="2306" max="2306" width="28.125" style="97" customWidth="1"/>
    <col min="2307" max="2308" width="9.5" style="97" customWidth="1"/>
    <col min="2309" max="2311" width="9" style="97"/>
    <col min="2312" max="2312" width="10" style="97" customWidth="1"/>
    <col min="2313" max="2313" width="10.625" style="97" customWidth="1"/>
    <col min="2314" max="2317" width="9" style="97"/>
    <col min="2318" max="2318" width="9.125" style="97" customWidth="1"/>
    <col min="2319" max="2559" width="9" style="97"/>
    <col min="2560" max="2560" width="28.125" style="97" customWidth="1"/>
    <col min="2561" max="2561" width="9.5" style="97" customWidth="1"/>
    <col min="2562" max="2562" width="28.125" style="97" customWidth="1"/>
    <col min="2563" max="2564" width="9.5" style="97" customWidth="1"/>
    <col min="2565" max="2567" width="9" style="97"/>
    <col min="2568" max="2568" width="10" style="97" customWidth="1"/>
    <col min="2569" max="2569" width="10.625" style="97" customWidth="1"/>
    <col min="2570" max="2573" width="9" style="97"/>
    <col min="2574" max="2574" width="9.125" style="97" customWidth="1"/>
    <col min="2575" max="2815" width="9" style="97"/>
    <col min="2816" max="2816" width="28.125" style="97" customWidth="1"/>
    <col min="2817" max="2817" width="9.5" style="97" customWidth="1"/>
    <col min="2818" max="2818" width="28.125" style="97" customWidth="1"/>
    <col min="2819" max="2820" width="9.5" style="97" customWidth="1"/>
    <col min="2821" max="2823" width="9" style="97"/>
    <col min="2824" max="2824" width="10" style="97" customWidth="1"/>
    <col min="2825" max="2825" width="10.625" style="97" customWidth="1"/>
    <col min="2826" max="2829" width="9" style="97"/>
    <col min="2830" max="2830" width="9.125" style="97" customWidth="1"/>
    <col min="2831" max="3071" width="9" style="97"/>
    <col min="3072" max="3072" width="28.125" style="97" customWidth="1"/>
    <col min="3073" max="3073" width="9.5" style="97" customWidth="1"/>
    <col min="3074" max="3074" width="28.125" style="97" customWidth="1"/>
    <col min="3075" max="3076" width="9.5" style="97" customWidth="1"/>
    <col min="3077" max="3079" width="9" style="97"/>
    <col min="3080" max="3080" width="10" style="97" customWidth="1"/>
    <col min="3081" max="3081" width="10.625" style="97" customWidth="1"/>
    <col min="3082" max="3085" width="9" style="97"/>
    <col min="3086" max="3086" width="9.125" style="97" customWidth="1"/>
    <col min="3087" max="3327" width="9" style="97"/>
    <col min="3328" max="3328" width="28.125" style="97" customWidth="1"/>
    <col min="3329" max="3329" width="9.5" style="97" customWidth="1"/>
    <col min="3330" max="3330" width="28.125" style="97" customWidth="1"/>
    <col min="3331" max="3332" width="9.5" style="97" customWidth="1"/>
    <col min="3333" max="3335" width="9" style="97"/>
    <col min="3336" max="3336" width="10" style="97" customWidth="1"/>
    <col min="3337" max="3337" width="10.625" style="97" customWidth="1"/>
    <col min="3338" max="3341" width="9" style="97"/>
    <col min="3342" max="3342" width="9.125" style="97" customWidth="1"/>
    <col min="3343" max="3583" width="9" style="97"/>
    <col min="3584" max="3584" width="28.125" style="97" customWidth="1"/>
    <col min="3585" max="3585" width="9.5" style="97" customWidth="1"/>
    <col min="3586" max="3586" width="28.125" style="97" customWidth="1"/>
    <col min="3587" max="3588" width="9.5" style="97" customWidth="1"/>
    <col min="3589" max="3591" width="9" style="97"/>
    <col min="3592" max="3592" width="10" style="97" customWidth="1"/>
    <col min="3593" max="3593" width="10.625" style="97" customWidth="1"/>
    <col min="3594" max="3597" width="9" style="97"/>
    <col min="3598" max="3598" width="9.125" style="97" customWidth="1"/>
    <col min="3599" max="3839" width="9" style="97"/>
    <col min="3840" max="3840" width="28.125" style="97" customWidth="1"/>
    <col min="3841" max="3841" width="9.5" style="97" customWidth="1"/>
    <col min="3842" max="3842" width="28.125" style="97" customWidth="1"/>
    <col min="3843" max="3844" width="9.5" style="97" customWidth="1"/>
    <col min="3845" max="3847" width="9" style="97"/>
    <col min="3848" max="3848" width="10" style="97" customWidth="1"/>
    <col min="3849" max="3849" width="10.625" style="97" customWidth="1"/>
    <col min="3850" max="3853" width="9" style="97"/>
    <col min="3854" max="3854" width="9.125" style="97" customWidth="1"/>
    <col min="3855" max="4095" width="9" style="97"/>
    <col min="4096" max="4096" width="28.125" style="97" customWidth="1"/>
    <col min="4097" max="4097" width="9.5" style="97" customWidth="1"/>
    <col min="4098" max="4098" width="28.125" style="97" customWidth="1"/>
    <col min="4099" max="4100" width="9.5" style="97" customWidth="1"/>
    <col min="4101" max="4103" width="9" style="97"/>
    <col min="4104" max="4104" width="10" style="97" customWidth="1"/>
    <col min="4105" max="4105" width="10.625" style="97" customWidth="1"/>
    <col min="4106" max="4109" width="9" style="97"/>
    <col min="4110" max="4110" width="9.125" style="97" customWidth="1"/>
    <col min="4111" max="4351" width="9" style="97"/>
    <col min="4352" max="4352" width="28.125" style="97" customWidth="1"/>
    <col min="4353" max="4353" width="9.5" style="97" customWidth="1"/>
    <col min="4354" max="4354" width="28.125" style="97" customWidth="1"/>
    <col min="4355" max="4356" width="9.5" style="97" customWidth="1"/>
    <col min="4357" max="4359" width="9" style="97"/>
    <col min="4360" max="4360" width="10" style="97" customWidth="1"/>
    <col min="4361" max="4361" width="10.625" style="97" customWidth="1"/>
    <col min="4362" max="4365" width="9" style="97"/>
    <col min="4366" max="4366" width="9.125" style="97" customWidth="1"/>
    <col min="4367" max="4607" width="9" style="97"/>
    <col min="4608" max="4608" width="28.125" style="97" customWidth="1"/>
    <col min="4609" max="4609" width="9.5" style="97" customWidth="1"/>
    <col min="4610" max="4610" width="28.125" style="97" customWidth="1"/>
    <col min="4611" max="4612" width="9.5" style="97" customWidth="1"/>
    <col min="4613" max="4615" width="9" style="97"/>
    <col min="4616" max="4616" width="10" style="97" customWidth="1"/>
    <col min="4617" max="4617" width="10.625" style="97" customWidth="1"/>
    <col min="4618" max="4621" width="9" style="97"/>
    <col min="4622" max="4622" width="9.125" style="97" customWidth="1"/>
    <col min="4623" max="4863" width="9" style="97"/>
    <col min="4864" max="4864" width="28.125" style="97" customWidth="1"/>
    <col min="4865" max="4865" width="9.5" style="97" customWidth="1"/>
    <col min="4866" max="4866" width="28.125" style="97" customWidth="1"/>
    <col min="4867" max="4868" width="9.5" style="97" customWidth="1"/>
    <col min="4869" max="4871" width="9" style="97"/>
    <col min="4872" max="4872" width="10" style="97" customWidth="1"/>
    <col min="4873" max="4873" width="10.625" style="97" customWidth="1"/>
    <col min="4874" max="4877" width="9" style="97"/>
    <col min="4878" max="4878" width="9.125" style="97" customWidth="1"/>
    <col min="4879" max="5119" width="9" style="97"/>
    <col min="5120" max="5120" width="28.125" style="97" customWidth="1"/>
    <col min="5121" max="5121" width="9.5" style="97" customWidth="1"/>
    <col min="5122" max="5122" width="28.125" style="97" customWidth="1"/>
    <col min="5123" max="5124" width="9.5" style="97" customWidth="1"/>
    <col min="5125" max="5127" width="9" style="97"/>
    <col min="5128" max="5128" width="10" style="97" customWidth="1"/>
    <col min="5129" max="5129" width="10.625" style="97" customWidth="1"/>
    <col min="5130" max="5133" width="9" style="97"/>
    <col min="5134" max="5134" width="9.125" style="97" customWidth="1"/>
    <col min="5135" max="5375" width="9" style="97"/>
    <col min="5376" max="5376" width="28.125" style="97" customWidth="1"/>
    <col min="5377" max="5377" width="9.5" style="97" customWidth="1"/>
    <col min="5378" max="5378" width="28.125" style="97" customWidth="1"/>
    <col min="5379" max="5380" width="9.5" style="97" customWidth="1"/>
    <col min="5381" max="5383" width="9" style="97"/>
    <col min="5384" max="5384" width="10" style="97" customWidth="1"/>
    <col min="5385" max="5385" width="10.625" style="97" customWidth="1"/>
    <col min="5386" max="5389" width="9" style="97"/>
    <col min="5390" max="5390" width="9.125" style="97" customWidth="1"/>
    <col min="5391" max="5631" width="9" style="97"/>
    <col min="5632" max="5632" width="28.125" style="97" customWidth="1"/>
    <col min="5633" max="5633" width="9.5" style="97" customWidth="1"/>
    <col min="5634" max="5634" width="28.125" style="97" customWidth="1"/>
    <col min="5635" max="5636" width="9.5" style="97" customWidth="1"/>
    <col min="5637" max="5639" width="9" style="97"/>
    <col min="5640" max="5640" width="10" style="97" customWidth="1"/>
    <col min="5641" max="5641" width="10.625" style="97" customWidth="1"/>
    <col min="5642" max="5645" width="9" style="97"/>
    <col min="5646" max="5646" width="9.125" style="97" customWidth="1"/>
    <col min="5647" max="5887" width="9" style="97"/>
    <col min="5888" max="5888" width="28.125" style="97" customWidth="1"/>
    <col min="5889" max="5889" width="9.5" style="97" customWidth="1"/>
    <col min="5890" max="5890" width="28.125" style="97" customWidth="1"/>
    <col min="5891" max="5892" width="9.5" style="97" customWidth="1"/>
    <col min="5893" max="5895" width="9" style="97"/>
    <col min="5896" max="5896" width="10" style="97" customWidth="1"/>
    <col min="5897" max="5897" width="10.625" style="97" customWidth="1"/>
    <col min="5898" max="5901" width="9" style="97"/>
    <col min="5902" max="5902" width="9.125" style="97" customWidth="1"/>
    <col min="5903" max="6143" width="9" style="97"/>
    <col min="6144" max="6144" width="28.125" style="97" customWidth="1"/>
    <col min="6145" max="6145" width="9.5" style="97" customWidth="1"/>
    <col min="6146" max="6146" width="28.125" style="97" customWidth="1"/>
    <col min="6147" max="6148" width="9.5" style="97" customWidth="1"/>
    <col min="6149" max="6151" width="9" style="97"/>
    <col min="6152" max="6152" width="10" style="97" customWidth="1"/>
    <col min="6153" max="6153" width="10.625" style="97" customWidth="1"/>
    <col min="6154" max="6157" width="9" style="97"/>
    <col min="6158" max="6158" width="9.125" style="97" customWidth="1"/>
    <col min="6159" max="6399" width="9" style="97"/>
    <col min="6400" max="6400" width="28.125" style="97" customWidth="1"/>
    <col min="6401" max="6401" width="9.5" style="97" customWidth="1"/>
    <col min="6402" max="6402" width="28.125" style="97" customWidth="1"/>
    <col min="6403" max="6404" width="9.5" style="97" customWidth="1"/>
    <col min="6405" max="6407" width="9" style="97"/>
    <col min="6408" max="6408" width="10" style="97" customWidth="1"/>
    <col min="6409" max="6409" width="10.625" style="97" customWidth="1"/>
    <col min="6410" max="6413" width="9" style="97"/>
    <col min="6414" max="6414" width="9.125" style="97" customWidth="1"/>
    <col min="6415" max="6655" width="9" style="97"/>
    <col min="6656" max="6656" width="28.125" style="97" customWidth="1"/>
    <col min="6657" max="6657" width="9.5" style="97" customWidth="1"/>
    <col min="6658" max="6658" width="28.125" style="97" customWidth="1"/>
    <col min="6659" max="6660" width="9.5" style="97" customWidth="1"/>
    <col min="6661" max="6663" width="9" style="97"/>
    <col min="6664" max="6664" width="10" style="97" customWidth="1"/>
    <col min="6665" max="6665" width="10.625" style="97" customWidth="1"/>
    <col min="6666" max="6669" width="9" style="97"/>
    <col min="6670" max="6670" width="9.125" style="97" customWidth="1"/>
    <col min="6671" max="6911" width="9" style="97"/>
    <col min="6912" max="6912" width="28.125" style="97" customWidth="1"/>
    <col min="6913" max="6913" width="9.5" style="97" customWidth="1"/>
    <col min="6914" max="6914" width="28.125" style="97" customWidth="1"/>
    <col min="6915" max="6916" width="9.5" style="97" customWidth="1"/>
    <col min="6917" max="6919" width="9" style="97"/>
    <col min="6920" max="6920" width="10" style="97" customWidth="1"/>
    <col min="6921" max="6921" width="10.625" style="97" customWidth="1"/>
    <col min="6922" max="6925" width="9" style="97"/>
    <col min="6926" max="6926" width="9.125" style="97" customWidth="1"/>
    <col min="6927" max="7167" width="9" style="97"/>
    <col min="7168" max="7168" width="28.125" style="97" customWidth="1"/>
    <col min="7169" max="7169" width="9.5" style="97" customWidth="1"/>
    <col min="7170" max="7170" width="28.125" style="97" customWidth="1"/>
    <col min="7171" max="7172" width="9.5" style="97" customWidth="1"/>
    <col min="7173" max="7175" width="9" style="97"/>
    <col min="7176" max="7176" width="10" style="97" customWidth="1"/>
    <col min="7177" max="7177" width="10.625" style="97" customWidth="1"/>
    <col min="7178" max="7181" width="9" style="97"/>
    <col min="7182" max="7182" width="9.125" style="97" customWidth="1"/>
    <col min="7183" max="7423" width="9" style="97"/>
    <col min="7424" max="7424" width="28.125" style="97" customWidth="1"/>
    <col min="7425" max="7425" width="9.5" style="97" customWidth="1"/>
    <col min="7426" max="7426" width="28.125" style="97" customWidth="1"/>
    <col min="7427" max="7428" width="9.5" style="97" customWidth="1"/>
    <col min="7429" max="7431" width="9" style="97"/>
    <col min="7432" max="7432" width="10" style="97" customWidth="1"/>
    <col min="7433" max="7433" width="10.625" style="97" customWidth="1"/>
    <col min="7434" max="7437" width="9" style="97"/>
    <col min="7438" max="7438" width="9.125" style="97" customWidth="1"/>
    <col min="7439" max="7679" width="9" style="97"/>
    <col min="7680" max="7680" width="28.125" style="97" customWidth="1"/>
    <col min="7681" max="7681" width="9.5" style="97" customWidth="1"/>
    <col min="7682" max="7682" width="28.125" style="97" customWidth="1"/>
    <col min="7683" max="7684" width="9.5" style="97" customWidth="1"/>
    <col min="7685" max="7687" width="9" style="97"/>
    <col min="7688" max="7688" width="10" style="97" customWidth="1"/>
    <col min="7689" max="7689" width="10.625" style="97" customWidth="1"/>
    <col min="7690" max="7693" width="9" style="97"/>
    <col min="7694" max="7694" width="9.125" style="97" customWidth="1"/>
    <col min="7695" max="7935" width="9" style="97"/>
    <col min="7936" max="7936" width="28.125" style="97" customWidth="1"/>
    <col min="7937" max="7937" width="9.5" style="97" customWidth="1"/>
    <col min="7938" max="7938" width="28.125" style="97" customWidth="1"/>
    <col min="7939" max="7940" width="9.5" style="97" customWidth="1"/>
    <col min="7941" max="7943" width="9" style="97"/>
    <col min="7944" max="7944" width="10" style="97" customWidth="1"/>
    <col min="7945" max="7945" width="10.625" style="97" customWidth="1"/>
    <col min="7946" max="7949" width="9" style="97"/>
    <col min="7950" max="7950" width="9.125" style="97" customWidth="1"/>
    <col min="7951" max="8191" width="9" style="97"/>
    <col min="8192" max="8192" width="28.125" style="97" customWidth="1"/>
    <col min="8193" max="8193" width="9.5" style="97" customWidth="1"/>
    <col min="8194" max="8194" width="28.125" style="97" customWidth="1"/>
    <col min="8195" max="8196" width="9.5" style="97" customWidth="1"/>
    <col min="8197" max="8199" width="9" style="97"/>
    <col min="8200" max="8200" width="10" style="97" customWidth="1"/>
    <col min="8201" max="8201" width="10.625" style="97" customWidth="1"/>
    <col min="8202" max="8205" width="9" style="97"/>
    <col min="8206" max="8206" width="9.125" style="97" customWidth="1"/>
    <col min="8207" max="8447" width="9" style="97"/>
    <col min="8448" max="8448" width="28.125" style="97" customWidth="1"/>
    <col min="8449" max="8449" width="9.5" style="97" customWidth="1"/>
    <col min="8450" max="8450" width="28.125" style="97" customWidth="1"/>
    <col min="8451" max="8452" width="9.5" style="97" customWidth="1"/>
    <col min="8453" max="8455" width="9" style="97"/>
    <col min="8456" max="8456" width="10" style="97" customWidth="1"/>
    <col min="8457" max="8457" width="10.625" style="97" customWidth="1"/>
    <col min="8458" max="8461" width="9" style="97"/>
    <col min="8462" max="8462" width="9.125" style="97" customWidth="1"/>
    <col min="8463" max="8703" width="9" style="97"/>
    <col min="8704" max="8704" width="28.125" style="97" customWidth="1"/>
    <col min="8705" max="8705" width="9.5" style="97" customWidth="1"/>
    <col min="8706" max="8706" width="28.125" style="97" customWidth="1"/>
    <col min="8707" max="8708" width="9.5" style="97" customWidth="1"/>
    <col min="8709" max="8711" width="9" style="97"/>
    <col min="8712" max="8712" width="10" style="97" customWidth="1"/>
    <col min="8713" max="8713" width="10.625" style="97" customWidth="1"/>
    <col min="8714" max="8717" width="9" style="97"/>
    <col min="8718" max="8718" width="9.125" style="97" customWidth="1"/>
    <col min="8719" max="8959" width="9" style="97"/>
    <col min="8960" max="8960" width="28.125" style="97" customWidth="1"/>
    <col min="8961" max="8961" width="9.5" style="97" customWidth="1"/>
    <col min="8962" max="8962" width="28.125" style="97" customWidth="1"/>
    <col min="8963" max="8964" width="9.5" style="97" customWidth="1"/>
    <col min="8965" max="8967" width="9" style="97"/>
    <col min="8968" max="8968" width="10" style="97" customWidth="1"/>
    <col min="8969" max="8969" width="10.625" style="97" customWidth="1"/>
    <col min="8970" max="8973" width="9" style="97"/>
    <col min="8974" max="8974" width="9.125" style="97" customWidth="1"/>
    <col min="8975" max="9215" width="9" style="97"/>
    <col min="9216" max="9216" width="28.125" style="97" customWidth="1"/>
    <col min="9217" max="9217" width="9.5" style="97" customWidth="1"/>
    <col min="9218" max="9218" width="28.125" style="97" customWidth="1"/>
    <col min="9219" max="9220" width="9.5" style="97" customWidth="1"/>
    <col min="9221" max="9223" width="9" style="97"/>
    <col min="9224" max="9224" width="10" style="97" customWidth="1"/>
    <col min="9225" max="9225" width="10.625" style="97" customWidth="1"/>
    <col min="9226" max="9229" width="9" style="97"/>
    <col min="9230" max="9230" width="9.125" style="97" customWidth="1"/>
    <col min="9231" max="9471" width="9" style="97"/>
    <col min="9472" max="9472" width="28.125" style="97" customWidth="1"/>
    <col min="9473" max="9473" width="9.5" style="97" customWidth="1"/>
    <col min="9474" max="9474" width="28.125" style="97" customWidth="1"/>
    <col min="9475" max="9476" width="9.5" style="97" customWidth="1"/>
    <col min="9477" max="9479" width="9" style="97"/>
    <col min="9480" max="9480" width="10" style="97" customWidth="1"/>
    <col min="9481" max="9481" width="10.625" style="97" customWidth="1"/>
    <col min="9482" max="9485" width="9" style="97"/>
    <col min="9486" max="9486" width="9.125" style="97" customWidth="1"/>
    <col min="9487" max="9727" width="9" style="97"/>
    <col min="9728" max="9728" width="28.125" style="97" customWidth="1"/>
    <col min="9729" max="9729" width="9.5" style="97" customWidth="1"/>
    <col min="9730" max="9730" width="28.125" style="97" customWidth="1"/>
    <col min="9731" max="9732" width="9.5" style="97" customWidth="1"/>
    <col min="9733" max="9735" width="9" style="97"/>
    <col min="9736" max="9736" width="10" style="97" customWidth="1"/>
    <col min="9737" max="9737" width="10.625" style="97" customWidth="1"/>
    <col min="9738" max="9741" width="9" style="97"/>
    <col min="9742" max="9742" width="9.125" style="97" customWidth="1"/>
    <col min="9743" max="9983" width="9" style="97"/>
    <col min="9984" max="9984" width="28.125" style="97" customWidth="1"/>
    <col min="9985" max="9985" width="9.5" style="97" customWidth="1"/>
    <col min="9986" max="9986" width="28.125" style="97" customWidth="1"/>
    <col min="9987" max="9988" width="9.5" style="97" customWidth="1"/>
    <col min="9989" max="9991" width="9" style="97"/>
    <col min="9992" max="9992" width="10" style="97" customWidth="1"/>
    <col min="9993" max="9993" width="10.625" style="97" customWidth="1"/>
    <col min="9994" max="9997" width="9" style="97"/>
    <col min="9998" max="9998" width="9.125" style="97" customWidth="1"/>
    <col min="9999" max="10239" width="9" style="97"/>
    <col min="10240" max="10240" width="28.125" style="97" customWidth="1"/>
    <col min="10241" max="10241" width="9.5" style="97" customWidth="1"/>
    <col min="10242" max="10242" width="28.125" style="97" customWidth="1"/>
    <col min="10243" max="10244" width="9.5" style="97" customWidth="1"/>
    <col min="10245" max="10247" width="9" style="97"/>
    <col min="10248" max="10248" width="10" style="97" customWidth="1"/>
    <col min="10249" max="10249" width="10.625" style="97" customWidth="1"/>
    <col min="10250" max="10253" width="9" style="97"/>
    <col min="10254" max="10254" width="9.125" style="97" customWidth="1"/>
    <col min="10255" max="10495" width="9" style="97"/>
    <col min="10496" max="10496" width="28.125" style="97" customWidth="1"/>
    <col min="10497" max="10497" width="9.5" style="97" customWidth="1"/>
    <col min="10498" max="10498" width="28.125" style="97" customWidth="1"/>
    <col min="10499" max="10500" width="9.5" style="97" customWidth="1"/>
    <col min="10501" max="10503" width="9" style="97"/>
    <col min="10504" max="10504" width="10" style="97" customWidth="1"/>
    <col min="10505" max="10505" width="10.625" style="97" customWidth="1"/>
    <col min="10506" max="10509" width="9" style="97"/>
    <col min="10510" max="10510" width="9.125" style="97" customWidth="1"/>
    <col min="10511" max="10751" width="9" style="97"/>
    <col min="10752" max="10752" width="28.125" style="97" customWidth="1"/>
    <col min="10753" max="10753" width="9.5" style="97" customWidth="1"/>
    <col min="10754" max="10754" width="28.125" style="97" customWidth="1"/>
    <col min="10755" max="10756" width="9.5" style="97" customWidth="1"/>
    <col min="10757" max="10759" width="9" style="97"/>
    <col min="10760" max="10760" width="10" style="97" customWidth="1"/>
    <col min="10761" max="10761" width="10.625" style="97" customWidth="1"/>
    <col min="10762" max="10765" width="9" style="97"/>
    <col min="10766" max="10766" width="9.125" style="97" customWidth="1"/>
    <col min="10767" max="11007" width="9" style="97"/>
    <col min="11008" max="11008" width="28.125" style="97" customWidth="1"/>
    <col min="11009" max="11009" width="9.5" style="97" customWidth="1"/>
    <col min="11010" max="11010" width="28.125" style="97" customWidth="1"/>
    <col min="11011" max="11012" width="9.5" style="97" customWidth="1"/>
    <col min="11013" max="11015" width="9" style="97"/>
    <col min="11016" max="11016" width="10" style="97" customWidth="1"/>
    <col min="11017" max="11017" width="10.625" style="97" customWidth="1"/>
    <col min="11018" max="11021" width="9" style="97"/>
    <col min="11022" max="11022" width="9.125" style="97" customWidth="1"/>
    <col min="11023" max="11263" width="9" style="97"/>
    <col min="11264" max="11264" width="28.125" style="97" customWidth="1"/>
    <col min="11265" max="11265" width="9.5" style="97" customWidth="1"/>
    <col min="11266" max="11266" width="28.125" style="97" customWidth="1"/>
    <col min="11267" max="11268" width="9.5" style="97" customWidth="1"/>
    <col min="11269" max="11271" width="9" style="97"/>
    <col min="11272" max="11272" width="10" style="97" customWidth="1"/>
    <col min="11273" max="11273" width="10.625" style="97" customWidth="1"/>
    <col min="11274" max="11277" width="9" style="97"/>
    <col min="11278" max="11278" width="9.125" style="97" customWidth="1"/>
    <col min="11279" max="11519" width="9" style="97"/>
    <col min="11520" max="11520" width="28.125" style="97" customWidth="1"/>
    <col min="11521" max="11521" width="9.5" style="97" customWidth="1"/>
    <col min="11522" max="11522" width="28.125" style="97" customWidth="1"/>
    <col min="11523" max="11524" width="9.5" style="97" customWidth="1"/>
    <col min="11525" max="11527" width="9" style="97"/>
    <col min="11528" max="11528" width="10" style="97" customWidth="1"/>
    <col min="11529" max="11529" width="10.625" style="97" customWidth="1"/>
    <col min="11530" max="11533" width="9" style="97"/>
    <col min="11534" max="11534" width="9.125" style="97" customWidth="1"/>
    <col min="11535" max="11775" width="9" style="97"/>
    <col min="11776" max="11776" width="28.125" style="97" customWidth="1"/>
    <col min="11777" max="11777" width="9.5" style="97" customWidth="1"/>
    <col min="11778" max="11778" width="28.125" style="97" customWidth="1"/>
    <col min="11779" max="11780" width="9.5" style="97" customWidth="1"/>
    <col min="11781" max="11783" width="9" style="97"/>
    <col min="11784" max="11784" width="10" style="97" customWidth="1"/>
    <col min="11785" max="11785" width="10.625" style="97" customWidth="1"/>
    <col min="11786" max="11789" width="9" style="97"/>
    <col min="11790" max="11790" width="9.125" style="97" customWidth="1"/>
    <col min="11791" max="12031" width="9" style="97"/>
    <col min="12032" max="12032" width="28.125" style="97" customWidth="1"/>
    <col min="12033" max="12033" width="9.5" style="97" customWidth="1"/>
    <col min="12034" max="12034" width="28.125" style="97" customWidth="1"/>
    <col min="12035" max="12036" width="9.5" style="97" customWidth="1"/>
    <col min="12037" max="12039" width="9" style="97"/>
    <col min="12040" max="12040" width="10" style="97" customWidth="1"/>
    <col min="12041" max="12041" width="10.625" style="97" customWidth="1"/>
    <col min="12042" max="12045" width="9" style="97"/>
    <col min="12046" max="12046" width="9.125" style="97" customWidth="1"/>
    <col min="12047" max="12287" width="9" style="97"/>
    <col min="12288" max="12288" width="28.125" style="97" customWidth="1"/>
    <col min="12289" max="12289" width="9.5" style="97" customWidth="1"/>
    <col min="12290" max="12290" width="28.125" style="97" customWidth="1"/>
    <col min="12291" max="12292" width="9.5" style="97" customWidth="1"/>
    <col min="12293" max="12295" width="9" style="97"/>
    <col min="12296" max="12296" width="10" style="97" customWidth="1"/>
    <col min="12297" max="12297" width="10.625" style="97" customWidth="1"/>
    <col min="12298" max="12301" width="9" style="97"/>
    <col min="12302" max="12302" width="9.125" style="97" customWidth="1"/>
    <col min="12303" max="12543" width="9" style="97"/>
    <col min="12544" max="12544" width="28.125" style="97" customWidth="1"/>
    <col min="12545" max="12545" width="9.5" style="97" customWidth="1"/>
    <col min="12546" max="12546" width="28.125" style="97" customWidth="1"/>
    <col min="12547" max="12548" width="9.5" style="97" customWidth="1"/>
    <col min="12549" max="12551" width="9" style="97"/>
    <col min="12552" max="12552" width="10" style="97" customWidth="1"/>
    <col min="12553" max="12553" width="10.625" style="97" customWidth="1"/>
    <col min="12554" max="12557" width="9" style="97"/>
    <col min="12558" max="12558" width="9.125" style="97" customWidth="1"/>
    <col min="12559" max="12799" width="9" style="97"/>
    <col min="12800" max="12800" width="28.125" style="97" customWidth="1"/>
    <col min="12801" max="12801" width="9.5" style="97" customWidth="1"/>
    <col min="12802" max="12802" width="28.125" style="97" customWidth="1"/>
    <col min="12803" max="12804" width="9.5" style="97" customWidth="1"/>
    <col min="12805" max="12807" width="9" style="97"/>
    <col min="12808" max="12808" width="10" style="97" customWidth="1"/>
    <col min="12809" max="12809" width="10.625" style="97" customWidth="1"/>
    <col min="12810" max="12813" width="9" style="97"/>
    <col min="12814" max="12814" width="9.125" style="97" customWidth="1"/>
    <col min="12815" max="13055" width="9" style="97"/>
    <col min="13056" max="13056" width="28.125" style="97" customWidth="1"/>
    <col min="13057" max="13057" width="9.5" style="97" customWidth="1"/>
    <col min="13058" max="13058" width="28.125" style="97" customWidth="1"/>
    <col min="13059" max="13060" width="9.5" style="97" customWidth="1"/>
    <col min="13061" max="13063" width="9" style="97"/>
    <col min="13064" max="13064" width="10" style="97" customWidth="1"/>
    <col min="13065" max="13065" width="10.625" style="97" customWidth="1"/>
    <col min="13066" max="13069" width="9" style="97"/>
    <col min="13070" max="13070" width="9.125" style="97" customWidth="1"/>
    <col min="13071" max="13311" width="9" style="97"/>
    <col min="13312" max="13312" width="28.125" style="97" customWidth="1"/>
    <col min="13313" max="13313" width="9.5" style="97" customWidth="1"/>
    <col min="13314" max="13314" width="28.125" style="97" customWidth="1"/>
    <col min="13315" max="13316" width="9.5" style="97" customWidth="1"/>
    <col min="13317" max="13319" width="9" style="97"/>
    <col min="13320" max="13320" width="10" style="97" customWidth="1"/>
    <col min="13321" max="13321" width="10.625" style="97" customWidth="1"/>
    <col min="13322" max="13325" width="9" style="97"/>
    <col min="13326" max="13326" width="9.125" style="97" customWidth="1"/>
    <col min="13327" max="13567" width="9" style="97"/>
    <col min="13568" max="13568" width="28.125" style="97" customWidth="1"/>
    <col min="13569" max="13569" width="9.5" style="97" customWidth="1"/>
    <col min="13570" max="13570" width="28.125" style="97" customWidth="1"/>
    <col min="13571" max="13572" width="9.5" style="97" customWidth="1"/>
    <col min="13573" max="13575" width="9" style="97"/>
    <col min="13576" max="13576" width="10" style="97" customWidth="1"/>
    <col min="13577" max="13577" width="10.625" style="97" customWidth="1"/>
    <col min="13578" max="13581" width="9" style="97"/>
    <col min="13582" max="13582" width="9.125" style="97" customWidth="1"/>
    <col min="13583" max="13823" width="9" style="97"/>
    <col min="13824" max="13824" width="28.125" style="97" customWidth="1"/>
    <col min="13825" max="13825" width="9.5" style="97" customWidth="1"/>
    <col min="13826" max="13826" width="28.125" style="97" customWidth="1"/>
    <col min="13827" max="13828" width="9.5" style="97" customWidth="1"/>
    <col min="13829" max="13831" width="9" style="97"/>
    <col min="13832" max="13832" width="10" style="97" customWidth="1"/>
    <col min="13833" max="13833" width="10.625" style="97" customWidth="1"/>
    <col min="13834" max="13837" width="9" style="97"/>
    <col min="13838" max="13838" width="9.125" style="97" customWidth="1"/>
    <col min="13839" max="14079" width="9" style="97"/>
    <col min="14080" max="14080" width="28.125" style="97" customWidth="1"/>
    <col min="14081" max="14081" width="9.5" style="97" customWidth="1"/>
    <col min="14082" max="14082" width="28.125" style="97" customWidth="1"/>
    <col min="14083" max="14084" width="9.5" style="97" customWidth="1"/>
    <col min="14085" max="14087" width="9" style="97"/>
    <col min="14088" max="14088" width="10" style="97" customWidth="1"/>
    <col min="14089" max="14089" width="10.625" style="97" customWidth="1"/>
    <col min="14090" max="14093" width="9" style="97"/>
    <col min="14094" max="14094" width="9.125" style="97" customWidth="1"/>
    <col min="14095" max="14335" width="9" style="97"/>
    <col min="14336" max="14336" width="28.125" style="97" customWidth="1"/>
    <col min="14337" max="14337" width="9.5" style="97" customWidth="1"/>
    <col min="14338" max="14338" width="28.125" style="97" customWidth="1"/>
    <col min="14339" max="14340" width="9.5" style="97" customWidth="1"/>
    <col min="14341" max="14343" width="9" style="97"/>
    <col min="14344" max="14344" width="10" style="97" customWidth="1"/>
    <col min="14345" max="14345" width="10.625" style="97" customWidth="1"/>
    <col min="14346" max="14349" width="9" style="97"/>
    <col min="14350" max="14350" width="9.125" style="97" customWidth="1"/>
    <col min="14351" max="14591" width="9" style="97"/>
    <col min="14592" max="14592" width="28.125" style="97" customWidth="1"/>
    <col min="14593" max="14593" width="9.5" style="97" customWidth="1"/>
    <col min="14594" max="14594" width="28.125" style="97" customWidth="1"/>
    <col min="14595" max="14596" width="9.5" style="97" customWidth="1"/>
    <col min="14597" max="14599" width="9" style="97"/>
    <col min="14600" max="14600" width="10" style="97" customWidth="1"/>
    <col min="14601" max="14601" width="10.625" style="97" customWidth="1"/>
    <col min="14602" max="14605" width="9" style="97"/>
    <col min="14606" max="14606" width="9.125" style="97" customWidth="1"/>
    <col min="14607" max="14847" width="9" style="97"/>
    <col min="14848" max="14848" width="28.125" style="97" customWidth="1"/>
    <col min="14849" max="14849" width="9.5" style="97" customWidth="1"/>
    <col min="14850" max="14850" width="28.125" style="97" customWidth="1"/>
    <col min="14851" max="14852" width="9.5" style="97" customWidth="1"/>
    <col min="14853" max="14855" width="9" style="97"/>
    <col min="14856" max="14856" width="10" style="97" customWidth="1"/>
    <col min="14857" max="14857" width="10.625" style="97" customWidth="1"/>
    <col min="14858" max="14861" width="9" style="97"/>
    <col min="14862" max="14862" width="9.125" style="97" customWidth="1"/>
    <col min="14863" max="15103" width="9" style="97"/>
    <col min="15104" max="15104" width="28.125" style="97" customWidth="1"/>
    <col min="15105" max="15105" width="9.5" style="97" customWidth="1"/>
    <col min="15106" max="15106" width="28.125" style="97" customWidth="1"/>
    <col min="15107" max="15108" width="9.5" style="97" customWidth="1"/>
    <col min="15109" max="15111" width="9" style="97"/>
    <col min="15112" max="15112" width="10" style="97" customWidth="1"/>
    <col min="15113" max="15113" width="10.625" style="97" customWidth="1"/>
    <col min="15114" max="15117" width="9" style="97"/>
    <col min="15118" max="15118" width="9.125" style="97" customWidth="1"/>
    <col min="15119" max="15359" width="9" style="97"/>
    <col min="15360" max="15360" width="28.125" style="97" customWidth="1"/>
    <col min="15361" max="15361" width="9.5" style="97" customWidth="1"/>
    <col min="15362" max="15362" width="28.125" style="97" customWidth="1"/>
    <col min="15363" max="15364" width="9.5" style="97" customWidth="1"/>
    <col min="15365" max="15367" width="9" style="97"/>
    <col min="15368" max="15368" width="10" style="97" customWidth="1"/>
    <col min="15369" max="15369" width="10.625" style="97" customWidth="1"/>
    <col min="15370" max="15373" width="9" style="97"/>
    <col min="15374" max="15374" width="9.125" style="97" customWidth="1"/>
    <col min="15375" max="15615" width="9" style="97"/>
    <col min="15616" max="15616" width="28.125" style="97" customWidth="1"/>
    <col min="15617" max="15617" width="9.5" style="97" customWidth="1"/>
    <col min="15618" max="15618" width="28.125" style="97" customWidth="1"/>
    <col min="15619" max="15620" width="9.5" style="97" customWidth="1"/>
    <col min="15621" max="15623" width="9" style="97"/>
    <col min="15624" max="15624" width="10" style="97" customWidth="1"/>
    <col min="15625" max="15625" width="10.625" style="97" customWidth="1"/>
    <col min="15626" max="15629" width="9" style="97"/>
    <col min="15630" max="15630" width="9.125" style="97" customWidth="1"/>
    <col min="15631" max="15871" width="9" style="97"/>
    <col min="15872" max="15872" width="28.125" style="97" customWidth="1"/>
    <col min="15873" max="15873" width="9.5" style="97" customWidth="1"/>
    <col min="15874" max="15874" width="28.125" style="97" customWidth="1"/>
    <col min="15875" max="15876" width="9.5" style="97" customWidth="1"/>
    <col min="15877" max="15879" width="9" style="97"/>
    <col min="15880" max="15880" width="10" style="97" customWidth="1"/>
    <col min="15881" max="15881" width="10.625" style="97" customWidth="1"/>
    <col min="15882" max="15885" width="9" style="97"/>
    <col min="15886" max="15886" width="9.125" style="97" customWidth="1"/>
    <col min="15887" max="16127" width="9" style="97"/>
    <col min="16128" max="16128" width="28.125" style="97" customWidth="1"/>
    <col min="16129" max="16129" width="9.5" style="97" customWidth="1"/>
    <col min="16130" max="16130" width="28.125" style="97" customWidth="1"/>
    <col min="16131" max="16132" width="9.5" style="97" customWidth="1"/>
    <col min="16133" max="16135" width="9" style="97"/>
    <col min="16136" max="16136" width="10" style="97" customWidth="1"/>
    <col min="16137" max="16137" width="10.625" style="97" customWidth="1"/>
    <col min="16138" max="16141" width="9" style="97"/>
    <col min="16142" max="16142" width="9.125" style="97" customWidth="1"/>
    <col min="16143" max="16384" width="9" style="97"/>
  </cols>
  <sheetData>
    <row r="1" spans="1:15" ht="20.25">
      <c r="A1" s="98" t="s">
        <v>296</v>
      </c>
      <c r="E1" s="99"/>
      <c r="F1" s="99"/>
      <c r="G1" s="100"/>
      <c r="H1" s="100"/>
      <c r="I1" s="100"/>
    </row>
    <row r="2" spans="1:15" ht="12.75" customHeight="1">
      <c r="A2" s="259"/>
      <c r="B2" s="260"/>
      <c r="C2" s="260"/>
      <c r="D2" s="259"/>
      <c r="E2" s="260"/>
      <c r="F2" s="101"/>
      <c r="G2" s="102"/>
      <c r="H2" s="102"/>
      <c r="I2" s="102"/>
      <c r="J2" s="102"/>
      <c r="K2" s="102"/>
      <c r="L2" s="102"/>
      <c r="M2" s="102"/>
      <c r="N2" s="102"/>
      <c r="O2" s="102"/>
    </row>
    <row r="3" spans="1:15" ht="29.25" customHeight="1">
      <c r="A3" s="261" t="s">
        <v>25</v>
      </c>
      <c r="B3" s="262"/>
      <c r="C3" s="262"/>
      <c r="D3" s="261"/>
      <c r="E3" s="262"/>
      <c r="F3" s="262"/>
      <c r="G3" s="102"/>
      <c r="H3" s="102"/>
      <c r="I3" s="102"/>
      <c r="J3" s="102"/>
      <c r="K3" s="102"/>
      <c r="L3" s="102"/>
      <c r="M3" s="102"/>
      <c r="N3" s="102"/>
      <c r="O3" s="102"/>
    </row>
    <row r="4" spans="1:15" ht="18.75" customHeight="1">
      <c r="A4" s="263" t="s">
        <v>55</v>
      </c>
      <c r="B4" s="243"/>
      <c r="C4" s="243"/>
      <c r="D4" s="263"/>
      <c r="E4" s="243"/>
      <c r="F4" s="243"/>
      <c r="G4" s="102"/>
      <c r="H4" s="102"/>
      <c r="I4" s="102"/>
      <c r="J4" s="102"/>
      <c r="K4" s="102"/>
      <c r="L4" s="102"/>
      <c r="M4" s="102"/>
    </row>
    <row r="5" spans="1:15" ht="36" customHeight="1">
      <c r="A5" s="103" t="s">
        <v>297</v>
      </c>
      <c r="B5" s="104" t="s">
        <v>272</v>
      </c>
      <c r="C5" s="105" t="s">
        <v>263</v>
      </c>
      <c r="D5" s="103" t="s">
        <v>298</v>
      </c>
      <c r="E5" s="104" t="s">
        <v>272</v>
      </c>
      <c r="F5" s="105" t="s">
        <v>263</v>
      </c>
      <c r="G5" s="102"/>
      <c r="H5" s="102"/>
      <c r="J5" s="102"/>
      <c r="K5" s="102"/>
      <c r="L5" s="102"/>
      <c r="M5" s="102"/>
    </row>
    <row r="6" spans="1:15" ht="39" customHeight="1">
      <c r="A6" s="106" t="s">
        <v>229</v>
      </c>
      <c r="B6" s="107">
        <v>30</v>
      </c>
      <c r="C6" s="108"/>
      <c r="D6" s="106" t="s">
        <v>230</v>
      </c>
      <c r="E6" s="108"/>
      <c r="F6" s="108"/>
      <c r="I6" s="102"/>
    </row>
    <row r="7" spans="1:15" ht="39" customHeight="1">
      <c r="A7" s="106" t="s">
        <v>231</v>
      </c>
      <c r="B7" s="107">
        <v>38</v>
      </c>
      <c r="C7" s="107"/>
      <c r="D7" s="106" t="s">
        <v>232</v>
      </c>
      <c r="E7" s="109"/>
      <c r="F7" s="109"/>
      <c r="I7" s="102"/>
    </row>
    <row r="8" spans="1:15" ht="39" customHeight="1">
      <c r="A8" s="106" t="s">
        <v>233</v>
      </c>
      <c r="B8" s="109"/>
      <c r="C8" s="109"/>
      <c r="D8" s="106" t="s">
        <v>234</v>
      </c>
      <c r="E8" s="109"/>
      <c r="F8" s="109"/>
    </row>
    <row r="9" spans="1:15" ht="39" customHeight="1">
      <c r="A9" s="106" t="s">
        <v>235</v>
      </c>
      <c r="B9" s="109"/>
      <c r="C9" s="109"/>
      <c r="D9" s="106" t="s">
        <v>236</v>
      </c>
      <c r="E9" s="109"/>
      <c r="F9" s="109"/>
    </row>
    <row r="10" spans="1:15" ht="39" customHeight="1">
      <c r="A10" s="106" t="s">
        <v>237</v>
      </c>
      <c r="B10" s="107"/>
      <c r="C10" s="107"/>
      <c r="D10" s="106" t="s">
        <v>238</v>
      </c>
      <c r="E10" s="110"/>
      <c r="F10" s="110"/>
    </row>
    <row r="11" spans="1:15" ht="39" customHeight="1">
      <c r="A11" s="106"/>
      <c r="B11" s="107"/>
      <c r="C11" s="107"/>
      <c r="D11" s="106" t="s">
        <v>239</v>
      </c>
      <c r="E11" s="109"/>
      <c r="F11" s="109"/>
    </row>
    <row r="12" spans="1:15" ht="39" customHeight="1">
      <c r="A12" s="111"/>
      <c r="B12" s="107"/>
      <c r="C12" s="107"/>
      <c r="D12" s="106" t="s">
        <v>240</v>
      </c>
      <c r="E12" s="107"/>
      <c r="F12" s="107"/>
    </row>
    <row r="13" spans="1:15" ht="30" customHeight="1">
      <c r="A13" s="111"/>
      <c r="B13" s="107"/>
      <c r="C13" s="107"/>
      <c r="D13" s="112"/>
      <c r="E13" s="107"/>
      <c r="F13" s="107"/>
    </row>
    <row r="14" spans="1:15" ht="41.1" customHeight="1">
      <c r="A14" s="112" t="s">
        <v>241</v>
      </c>
      <c r="B14" s="107">
        <v>68</v>
      </c>
      <c r="C14" s="107"/>
      <c r="D14" s="112" t="s">
        <v>242</v>
      </c>
      <c r="E14" s="107"/>
      <c r="F14" s="107"/>
    </row>
    <row r="15" spans="1:15" ht="41.1" customHeight="1">
      <c r="A15" s="112"/>
      <c r="B15" s="107"/>
      <c r="C15" s="107"/>
      <c r="D15" s="113" t="s">
        <v>244</v>
      </c>
      <c r="E15" s="107">
        <v>68</v>
      </c>
      <c r="F15" s="107"/>
    </row>
    <row r="16" spans="1:15" ht="41.1" customHeight="1">
      <c r="A16" s="112" t="s">
        <v>245</v>
      </c>
      <c r="B16" s="107">
        <v>68</v>
      </c>
      <c r="C16" s="107"/>
      <c r="D16" s="112" t="s">
        <v>246</v>
      </c>
      <c r="E16" s="107">
        <v>68</v>
      </c>
      <c r="F16" s="107"/>
    </row>
    <row r="17" spans="1:6" ht="24" customHeight="1">
      <c r="A17" s="264" t="s">
        <v>299</v>
      </c>
      <c r="B17" s="264"/>
      <c r="C17" s="264"/>
      <c r="D17" s="264"/>
      <c r="E17" s="264"/>
      <c r="F17" s="264"/>
    </row>
  </sheetData>
  <mergeCells count="4">
    <mergeCell ref="A2:E2"/>
    <mergeCell ref="A3:F3"/>
    <mergeCell ref="A4:F4"/>
    <mergeCell ref="A17:F17"/>
  </mergeCells>
  <phoneticPr fontId="106" type="noConversion"/>
  <printOptions horizontalCentered="1"/>
  <pageMargins left="0.74791666666666701" right="0.74791666666666701" top="0.98402777777777795" bottom="0.98402777777777795" header="0.51180555555555596" footer="0.51180555555555596"/>
  <pageSetup paperSize="9" orientation="portrait" r:id="rId1"/>
</worksheet>
</file>

<file path=xl/worksheets/sheet17.xml><?xml version="1.0" encoding="utf-8"?>
<worksheet xmlns="http://schemas.openxmlformats.org/spreadsheetml/2006/main" xmlns:r="http://schemas.openxmlformats.org/officeDocument/2006/relationships">
  <sheetPr>
    <tabColor rgb="FFFFFF00"/>
  </sheetPr>
  <dimension ref="A1:C695"/>
  <sheetViews>
    <sheetView showGridLines="0" showZeros="0" workbookViewId="0">
      <selection activeCell="F679" sqref="F679"/>
    </sheetView>
  </sheetViews>
  <sheetFormatPr defaultColWidth="12.125" defaultRowHeight="17.100000000000001" customHeight="1"/>
  <cols>
    <col min="1" max="1" width="11.125" style="16" customWidth="1"/>
    <col min="2" max="2" width="59" style="16" customWidth="1"/>
    <col min="3" max="3" width="25" style="16" customWidth="1"/>
    <col min="4" max="4" width="12.125" style="16" customWidth="1"/>
    <col min="5" max="16384" width="12.125" style="16"/>
  </cols>
  <sheetData>
    <row r="1" spans="1:3" ht="17.100000000000001" customHeight="1">
      <c r="A1" s="16" t="s">
        <v>300</v>
      </c>
    </row>
    <row r="2" spans="1:3" ht="33.950000000000003" customHeight="1">
      <c r="A2" s="265" t="s">
        <v>301</v>
      </c>
      <c r="B2" s="265"/>
      <c r="C2" s="265"/>
    </row>
    <row r="3" spans="1:3" ht="17.100000000000001" customHeight="1">
      <c r="A3" s="266" t="s">
        <v>302</v>
      </c>
      <c r="B3" s="266"/>
      <c r="C3" s="266"/>
    </row>
    <row r="4" spans="1:3" ht="17.100000000000001" customHeight="1">
      <c r="A4" s="36" t="s">
        <v>303</v>
      </c>
      <c r="B4" s="36" t="s">
        <v>192</v>
      </c>
      <c r="C4" s="36" t="s">
        <v>60</v>
      </c>
    </row>
    <row r="5" spans="1:3" ht="17.100000000000001" customHeight="1">
      <c r="A5" s="37"/>
      <c r="B5" s="36" t="s">
        <v>118</v>
      </c>
      <c r="C5" s="39">
        <f>SUM(C6,C359)</f>
        <v>635984</v>
      </c>
    </row>
    <row r="6" spans="1:3" ht="17.100000000000001" customHeight="1">
      <c r="A6" s="37">
        <v>101</v>
      </c>
      <c r="B6" s="60" t="s">
        <v>304</v>
      </c>
      <c r="C6" s="39">
        <f>C7+C55+C75+C198+C263+C271+C276+C290+C299+C305+C314+C323+C326+C329+C332+C343+C347+C350+C353+C356</f>
        <v>445672</v>
      </c>
    </row>
    <row r="7" spans="1:3" ht="17.100000000000001" customHeight="1">
      <c r="A7" s="37">
        <v>10101</v>
      </c>
      <c r="B7" s="60" t="s">
        <v>305</v>
      </c>
      <c r="C7" s="39">
        <f>SUM(C8,C33,C37,C40,C52)</f>
        <v>235324</v>
      </c>
    </row>
    <row r="8" spans="1:3" ht="17.100000000000001" customHeight="1">
      <c r="A8" s="37">
        <v>1010101</v>
      </c>
      <c r="B8" s="60" t="s">
        <v>306</v>
      </c>
      <c r="C8" s="39">
        <f>SUM(C9:C32)</f>
        <v>50599</v>
      </c>
    </row>
    <row r="9" spans="1:3" ht="17.100000000000001" customHeight="1">
      <c r="A9" s="37">
        <v>101010101</v>
      </c>
      <c r="B9" s="37" t="s">
        <v>307</v>
      </c>
      <c r="C9" s="39">
        <v>9352</v>
      </c>
    </row>
    <row r="10" spans="1:3" ht="17.100000000000001" customHeight="1">
      <c r="A10" s="37">
        <v>101010102</v>
      </c>
      <c r="B10" s="37" t="s">
        <v>308</v>
      </c>
      <c r="C10" s="39">
        <v>44</v>
      </c>
    </row>
    <row r="11" spans="1:3" ht="17.100000000000001" customHeight="1">
      <c r="A11" s="37">
        <v>101010103</v>
      </c>
      <c r="B11" s="37" t="s">
        <v>309</v>
      </c>
      <c r="C11" s="39">
        <v>13520</v>
      </c>
    </row>
    <row r="12" spans="1:3" ht="17.100000000000001" customHeight="1">
      <c r="A12" s="37">
        <v>101010104</v>
      </c>
      <c r="B12" s="37" t="s">
        <v>310</v>
      </c>
      <c r="C12" s="39">
        <v>0</v>
      </c>
    </row>
    <row r="13" spans="1:3" ht="17.100000000000001" customHeight="1">
      <c r="A13" s="37">
        <v>101010105</v>
      </c>
      <c r="B13" s="37" t="s">
        <v>311</v>
      </c>
      <c r="C13" s="39">
        <v>2370</v>
      </c>
    </row>
    <row r="14" spans="1:3" ht="17.100000000000001" customHeight="1">
      <c r="A14" s="37">
        <v>101010106</v>
      </c>
      <c r="B14" s="37" t="s">
        <v>312</v>
      </c>
      <c r="C14" s="39">
        <v>25126</v>
      </c>
    </row>
    <row r="15" spans="1:3" ht="17.100000000000001" customHeight="1">
      <c r="A15" s="37">
        <v>101010119</v>
      </c>
      <c r="B15" s="37" t="s">
        <v>313</v>
      </c>
      <c r="C15" s="39">
        <v>1351</v>
      </c>
    </row>
    <row r="16" spans="1:3" ht="17.100000000000001" customHeight="1">
      <c r="A16" s="37">
        <v>101010120</v>
      </c>
      <c r="B16" s="37" t="s">
        <v>314</v>
      </c>
      <c r="C16" s="39">
        <v>154</v>
      </c>
    </row>
    <row r="17" spans="1:3" ht="17.100000000000001" customHeight="1">
      <c r="A17" s="37">
        <v>101010121</v>
      </c>
      <c r="B17" s="37" t="s">
        <v>315</v>
      </c>
      <c r="C17" s="39">
        <v>-97</v>
      </c>
    </row>
    <row r="18" spans="1:3" ht="17.100000000000001" customHeight="1">
      <c r="A18" s="37">
        <v>101010122</v>
      </c>
      <c r="B18" s="37" t="s">
        <v>316</v>
      </c>
      <c r="C18" s="39">
        <v>-425</v>
      </c>
    </row>
    <row r="19" spans="1:3" ht="17.100000000000001" customHeight="1">
      <c r="A19" s="37">
        <v>101010125</v>
      </c>
      <c r="B19" s="37" t="s">
        <v>317</v>
      </c>
      <c r="C19" s="39">
        <v>-5</v>
      </c>
    </row>
    <row r="20" spans="1:3" ht="17.100000000000001" customHeight="1">
      <c r="A20" s="37">
        <v>101010127</v>
      </c>
      <c r="B20" s="37" t="s">
        <v>318</v>
      </c>
      <c r="C20" s="39">
        <v>0</v>
      </c>
    </row>
    <row r="21" spans="1:3" ht="17.100000000000001" customHeight="1">
      <c r="A21" s="37">
        <v>101010129</v>
      </c>
      <c r="B21" s="37" t="s">
        <v>319</v>
      </c>
      <c r="C21" s="39">
        <v>-38</v>
      </c>
    </row>
    <row r="22" spans="1:3" ht="17.100000000000001" customHeight="1">
      <c r="A22" s="37">
        <v>101010130</v>
      </c>
      <c r="B22" s="37" t="s">
        <v>320</v>
      </c>
      <c r="C22" s="39">
        <v>0</v>
      </c>
    </row>
    <row r="23" spans="1:3" ht="17.100000000000001" customHeight="1">
      <c r="A23" s="37">
        <v>101010131</v>
      </c>
      <c r="B23" s="37" t="s">
        <v>321</v>
      </c>
      <c r="C23" s="39">
        <v>0</v>
      </c>
    </row>
    <row r="24" spans="1:3" ht="17.100000000000001" customHeight="1">
      <c r="A24" s="37">
        <v>101010132</v>
      </c>
      <c r="B24" s="37" t="s">
        <v>322</v>
      </c>
      <c r="C24" s="39">
        <v>0</v>
      </c>
    </row>
    <row r="25" spans="1:3" ht="17.100000000000001" customHeight="1">
      <c r="A25" s="37">
        <v>101010133</v>
      </c>
      <c r="B25" s="37" t="s">
        <v>323</v>
      </c>
      <c r="C25" s="39">
        <v>0</v>
      </c>
    </row>
    <row r="26" spans="1:3" ht="17.100000000000001" customHeight="1">
      <c r="A26" s="37">
        <v>101010136</v>
      </c>
      <c r="B26" s="37" t="s">
        <v>324</v>
      </c>
      <c r="C26" s="39">
        <v>0</v>
      </c>
    </row>
    <row r="27" spans="1:3" ht="17.100000000000001" customHeight="1">
      <c r="A27" s="37">
        <v>101010137</v>
      </c>
      <c r="B27" s="37" t="s">
        <v>325</v>
      </c>
      <c r="C27" s="39">
        <v>0</v>
      </c>
    </row>
    <row r="28" spans="1:3" ht="17.25" customHeight="1">
      <c r="A28" s="37">
        <v>101010138</v>
      </c>
      <c r="B28" s="37" t="s">
        <v>326</v>
      </c>
      <c r="C28" s="39">
        <v>-1102</v>
      </c>
    </row>
    <row r="29" spans="1:3" ht="17.100000000000001" customHeight="1">
      <c r="A29" s="37">
        <v>101010150</v>
      </c>
      <c r="B29" s="37" t="s">
        <v>327</v>
      </c>
      <c r="C29" s="39">
        <v>0</v>
      </c>
    </row>
    <row r="30" spans="1:3" ht="17.100000000000001" customHeight="1">
      <c r="A30" s="37">
        <v>101010151</v>
      </c>
      <c r="B30" s="37" t="s">
        <v>328</v>
      </c>
      <c r="C30" s="39">
        <v>349</v>
      </c>
    </row>
    <row r="31" spans="1:3" ht="17.100000000000001" customHeight="1">
      <c r="A31" s="37">
        <v>101010152</v>
      </c>
      <c r="B31" s="37" t="s">
        <v>329</v>
      </c>
      <c r="C31" s="39">
        <v>0</v>
      </c>
    </row>
    <row r="32" spans="1:3" ht="17.100000000000001" customHeight="1">
      <c r="A32" s="37">
        <v>101010153</v>
      </c>
      <c r="B32" s="37" t="s">
        <v>330</v>
      </c>
      <c r="C32" s="39">
        <v>0</v>
      </c>
    </row>
    <row r="33" spans="1:3" ht="17.100000000000001" customHeight="1">
      <c r="A33" s="37">
        <v>1010102</v>
      </c>
      <c r="B33" s="60" t="s">
        <v>331</v>
      </c>
      <c r="C33" s="39">
        <f>SUM(C34:C36)</f>
        <v>0</v>
      </c>
    </row>
    <row r="34" spans="1:3" ht="17.100000000000001" customHeight="1">
      <c r="A34" s="37">
        <v>101010201</v>
      </c>
      <c r="B34" s="37" t="s">
        <v>332</v>
      </c>
      <c r="C34" s="39">
        <v>0</v>
      </c>
    </row>
    <row r="35" spans="1:3" ht="17.100000000000001" customHeight="1">
      <c r="A35" s="37">
        <v>101010220</v>
      </c>
      <c r="B35" s="37" t="s">
        <v>333</v>
      </c>
      <c r="C35" s="39">
        <v>0</v>
      </c>
    </row>
    <row r="36" spans="1:3" ht="17.100000000000001" customHeight="1">
      <c r="A36" s="37">
        <v>101010221</v>
      </c>
      <c r="B36" s="37" t="s">
        <v>334</v>
      </c>
      <c r="C36" s="39">
        <v>0</v>
      </c>
    </row>
    <row r="37" spans="1:3" ht="17.100000000000001" customHeight="1">
      <c r="A37" s="37">
        <v>1010103</v>
      </c>
      <c r="B37" s="60" t="s">
        <v>335</v>
      </c>
      <c r="C37" s="39">
        <f>C38+C39</f>
        <v>0</v>
      </c>
    </row>
    <row r="38" spans="1:3" ht="17.100000000000001" customHeight="1">
      <c r="A38" s="37">
        <v>101010301</v>
      </c>
      <c r="B38" s="37" t="s">
        <v>336</v>
      </c>
      <c r="C38" s="39">
        <v>0</v>
      </c>
    </row>
    <row r="39" spans="1:3" ht="17.100000000000001" customHeight="1">
      <c r="A39" s="37">
        <v>101010302</v>
      </c>
      <c r="B39" s="37" t="s">
        <v>337</v>
      </c>
      <c r="C39" s="39">
        <v>0</v>
      </c>
    </row>
    <row r="40" spans="1:3" ht="17.100000000000001" customHeight="1">
      <c r="A40" s="37">
        <v>1010104</v>
      </c>
      <c r="B40" s="60" t="s">
        <v>338</v>
      </c>
      <c r="C40" s="39">
        <f>SUM(C41:C51)</f>
        <v>184725</v>
      </c>
    </row>
    <row r="41" spans="1:3" ht="17.100000000000001" customHeight="1">
      <c r="A41" s="37">
        <v>101010401</v>
      </c>
      <c r="B41" s="37" t="s">
        <v>339</v>
      </c>
      <c r="C41" s="39">
        <v>191384</v>
      </c>
    </row>
    <row r="42" spans="1:3" ht="17.100000000000001" customHeight="1">
      <c r="A42" s="37">
        <v>101010402</v>
      </c>
      <c r="B42" s="37" t="s">
        <v>340</v>
      </c>
      <c r="C42" s="39">
        <v>0</v>
      </c>
    </row>
    <row r="43" spans="1:3" ht="17.100000000000001" customHeight="1">
      <c r="A43" s="37">
        <v>101010403</v>
      </c>
      <c r="B43" s="37" t="s">
        <v>341</v>
      </c>
      <c r="C43" s="39">
        <v>0</v>
      </c>
    </row>
    <row r="44" spans="1:3" ht="17.100000000000001" customHeight="1">
      <c r="A44" s="37">
        <v>101010420</v>
      </c>
      <c r="B44" s="37" t="s">
        <v>342</v>
      </c>
      <c r="C44" s="39">
        <v>151</v>
      </c>
    </row>
    <row r="45" spans="1:3" ht="17.100000000000001" customHeight="1">
      <c r="A45" s="37">
        <v>101010421</v>
      </c>
      <c r="B45" s="37" t="s">
        <v>343</v>
      </c>
      <c r="C45" s="39">
        <v>0</v>
      </c>
    </row>
    <row r="46" spans="1:3" ht="17.100000000000001" customHeight="1">
      <c r="A46" s="37">
        <v>101010422</v>
      </c>
      <c r="B46" s="37" t="s">
        <v>344</v>
      </c>
      <c r="C46" s="39">
        <v>0</v>
      </c>
    </row>
    <row r="47" spans="1:3" ht="17.100000000000001" customHeight="1">
      <c r="A47" s="37">
        <v>101010426</v>
      </c>
      <c r="B47" s="37" t="s">
        <v>345</v>
      </c>
      <c r="C47" s="39">
        <v>0</v>
      </c>
    </row>
    <row r="48" spans="1:3" ht="17.100000000000001" customHeight="1">
      <c r="A48" s="37">
        <v>101010427</v>
      </c>
      <c r="B48" s="37" t="s">
        <v>346</v>
      </c>
      <c r="C48" s="39">
        <v>0</v>
      </c>
    </row>
    <row r="49" spans="1:3" ht="17.100000000000001" customHeight="1">
      <c r="A49" s="37">
        <v>101010428</v>
      </c>
      <c r="B49" s="37" t="s">
        <v>347</v>
      </c>
      <c r="C49" s="39">
        <v>-6784</v>
      </c>
    </row>
    <row r="50" spans="1:3" ht="17.100000000000001" customHeight="1">
      <c r="A50" s="37">
        <v>101010429</v>
      </c>
      <c r="B50" s="37" t="s">
        <v>348</v>
      </c>
      <c r="C50" s="39">
        <v>-26</v>
      </c>
    </row>
    <row r="51" spans="1:3" ht="17.100000000000001" customHeight="1">
      <c r="A51" s="37">
        <v>101010461</v>
      </c>
      <c r="B51" s="37" t="s">
        <v>349</v>
      </c>
      <c r="C51" s="39">
        <v>0</v>
      </c>
    </row>
    <row r="52" spans="1:3" ht="17.100000000000001" customHeight="1">
      <c r="A52" s="37">
        <v>1010105</v>
      </c>
      <c r="B52" s="60" t="s">
        <v>350</v>
      </c>
      <c r="C52" s="39">
        <f>SUM(C53:C54)</f>
        <v>0</v>
      </c>
    </row>
    <row r="53" spans="1:3" ht="17.100000000000001" customHeight="1">
      <c r="A53" s="37">
        <v>101010501</v>
      </c>
      <c r="B53" s="37" t="s">
        <v>351</v>
      </c>
      <c r="C53" s="39">
        <v>0</v>
      </c>
    </row>
    <row r="54" spans="1:3" ht="17.100000000000001" customHeight="1">
      <c r="A54" s="37">
        <v>101010502</v>
      </c>
      <c r="B54" s="37" t="s">
        <v>352</v>
      </c>
      <c r="C54" s="39">
        <v>0</v>
      </c>
    </row>
    <row r="55" spans="1:3" ht="17.100000000000001" customHeight="1">
      <c r="A55" s="37">
        <v>10102</v>
      </c>
      <c r="B55" s="60" t="s">
        <v>353</v>
      </c>
      <c r="C55" s="39">
        <f>SUM(C56,C68,C74)</f>
        <v>0</v>
      </c>
    </row>
    <row r="56" spans="1:3" ht="17.100000000000001" customHeight="1">
      <c r="A56" s="37">
        <v>1010201</v>
      </c>
      <c r="B56" s="60" t="s">
        <v>354</v>
      </c>
      <c r="C56" s="39">
        <f>SUM(C57:C67)</f>
        <v>0</v>
      </c>
    </row>
    <row r="57" spans="1:3" ht="17.100000000000001" customHeight="1">
      <c r="A57" s="37">
        <v>101020101</v>
      </c>
      <c r="B57" s="37" t="s">
        <v>355</v>
      </c>
      <c r="C57" s="39">
        <v>0</v>
      </c>
    </row>
    <row r="58" spans="1:3" ht="17.100000000000001" customHeight="1">
      <c r="A58" s="37">
        <v>101020102</v>
      </c>
      <c r="B58" s="37" t="s">
        <v>356</v>
      </c>
      <c r="C58" s="39">
        <v>0</v>
      </c>
    </row>
    <row r="59" spans="1:3" ht="17.100000000000001" customHeight="1">
      <c r="A59" s="37">
        <v>101020103</v>
      </c>
      <c r="B59" s="37" t="s">
        <v>357</v>
      </c>
      <c r="C59" s="39">
        <v>0</v>
      </c>
    </row>
    <row r="60" spans="1:3" ht="17.100000000000001" customHeight="1">
      <c r="A60" s="37">
        <v>101020104</v>
      </c>
      <c r="B60" s="37" t="s">
        <v>358</v>
      </c>
      <c r="C60" s="39">
        <v>0</v>
      </c>
    </row>
    <row r="61" spans="1:3" ht="17.100000000000001" customHeight="1">
      <c r="A61" s="37">
        <v>101020105</v>
      </c>
      <c r="B61" s="37" t="s">
        <v>359</v>
      </c>
      <c r="C61" s="39">
        <v>0</v>
      </c>
    </row>
    <row r="62" spans="1:3" ht="17.100000000000001" customHeight="1">
      <c r="A62" s="37">
        <v>101020106</v>
      </c>
      <c r="B62" s="37" t="s">
        <v>360</v>
      </c>
      <c r="C62" s="39">
        <v>0</v>
      </c>
    </row>
    <row r="63" spans="1:3" ht="17.100000000000001" customHeight="1">
      <c r="A63" s="37">
        <v>101020107</v>
      </c>
      <c r="B63" s="37" t="s">
        <v>361</v>
      </c>
      <c r="C63" s="39">
        <v>0</v>
      </c>
    </row>
    <row r="64" spans="1:3" ht="17.100000000000001" customHeight="1">
      <c r="A64" s="37">
        <v>101020119</v>
      </c>
      <c r="B64" s="37" t="s">
        <v>362</v>
      </c>
      <c r="C64" s="39">
        <v>0</v>
      </c>
    </row>
    <row r="65" spans="1:3" ht="17.100000000000001" customHeight="1">
      <c r="A65" s="37">
        <v>101020120</v>
      </c>
      <c r="B65" s="37" t="s">
        <v>363</v>
      </c>
      <c r="C65" s="39">
        <v>0</v>
      </c>
    </row>
    <row r="66" spans="1:3" ht="17.100000000000001" customHeight="1">
      <c r="A66" s="37">
        <v>101020121</v>
      </c>
      <c r="B66" s="37" t="s">
        <v>364</v>
      </c>
      <c r="C66" s="39">
        <v>0</v>
      </c>
    </row>
    <row r="67" spans="1:3" ht="17.100000000000001" customHeight="1">
      <c r="A67" s="37">
        <v>101020129</v>
      </c>
      <c r="B67" s="37" t="s">
        <v>365</v>
      </c>
      <c r="C67" s="39">
        <v>0</v>
      </c>
    </row>
    <row r="68" spans="1:3" ht="17.100000000000001" customHeight="1">
      <c r="A68" s="37">
        <v>1010202</v>
      </c>
      <c r="B68" s="60" t="s">
        <v>366</v>
      </c>
      <c r="C68" s="39">
        <f>SUM(C69:C73)</f>
        <v>0</v>
      </c>
    </row>
    <row r="69" spans="1:3" ht="17.100000000000001" customHeight="1">
      <c r="A69" s="37">
        <v>101020202</v>
      </c>
      <c r="B69" s="37" t="s">
        <v>367</v>
      </c>
      <c r="C69" s="39">
        <v>0</v>
      </c>
    </row>
    <row r="70" spans="1:3" ht="17.100000000000001" customHeight="1">
      <c r="A70" s="37">
        <v>101020209</v>
      </c>
      <c r="B70" s="37" t="s">
        <v>368</v>
      </c>
      <c r="C70" s="39">
        <v>0</v>
      </c>
    </row>
    <row r="71" spans="1:3" ht="17.100000000000001" customHeight="1">
      <c r="A71" s="37">
        <v>101020220</v>
      </c>
      <c r="B71" s="37" t="s">
        <v>369</v>
      </c>
      <c r="C71" s="39">
        <v>0</v>
      </c>
    </row>
    <row r="72" spans="1:3" ht="17.100000000000001" customHeight="1">
      <c r="A72" s="37">
        <v>101020221</v>
      </c>
      <c r="B72" s="37" t="s">
        <v>370</v>
      </c>
      <c r="C72" s="39">
        <v>0</v>
      </c>
    </row>
    <row r="73" spans="1:3" ht="17.100000000000001" customHeight="1">
      <c r="A73" s="37">
        <v>101020229</v>
      </c>
      <c r="B73" s="37" t="s">
        <v>371</v>
      </c>
      <c r="C73" s="39">
        <v>0</v>
      </c>
    </row>
    <row r="74" spans="1:3" ht="17.100000000000001" customHeight="1">
      <c r="A74" s="37">
        <v>1010203</v>
      </c>
      <c r="B74" s="60" t="s">
        <v>372</v>
      </c>
      <c r="C74" s="39">
        <v>0</v>
      </c>
    </row>
    <row r="75" spans="1:3" ht="17.100000000000001" customHeight="1">
      <c r="A75" s="37">
        <v>10104</v>
      </c>
      <c r="B75" s="60" t="s">
        <v>373</v>
      </c>
      <c r="C75" s="39">
        <f>SUM(C76:C92,C96:C101,C105,C110:C111,C115:C121,C138:C139,C142:C144,C149,C154,C159,C164,C169,C174,C179,C184,C189,C194)</f>
        <v>80572</v>
      </c>
    </row>
    <row r="76" spans="1:3" ht="17.100000000000001" customHeight="1">
      <c r="A76" s="37">
        <v>1010401</v>
      </c>
      <c r="B76" s="60" t="s">
        <v>374</v>
      </c>
      <c r="C76" s="39">
        <v>32</v>
      </c>
    </row>
    <row r="77" spans="1:3" ht="17.100000000000001" customHeight="1">
      <c r="A77" s="37">
        <v>1010402</v>
      </c>
      <c r="B77" s="60" t="s">
        <v>375</v>
      </c>
      <c r="C77" s="39">
        <v>0</v>
      </c>
    </row>
    <row r="78" spans="1:3" ht="17.100000000000001" customHeight="1">
      <c r="A78" s="37">
        <v>1010403</v>
      </c>
      <c r="B78" s="60" t="s">
        <v>376</v>
      </c>
      <c r="C78" s="39">
        <v>0</v>
      </c>
    </row>
    <row r="79" spans="1:3" ht="17.100000000000001" customHeight="1">
      <c r="A79" s="37">
        <v>1010404</v>
      </c>
      <c r="B79" s="60" t="s">
        <v>377</v>
      </c>
      <c r="C79" s="39">
        <v>111</v>
      </c>
    </row>
    <row r="80" spans="1:3" ht="17.100000000000001" customHeight="1">
      <c r="A80" s="37">
        <v>1010405</v>
      </c>
      <c r="B80" s="60" t="s">
        <v>378</v>
      </c>
      <c r="C80" s="39">
        <v>0</v>
      </c>
    </row>
    <row r="81" spans="1:3" ht="17.100000000000001" customHeight="1">
      <c r="A81" s="37">
        <v>1010406</v>
      </c>
      <c r="B81" s="60" t="s">
        <v>379</v>
      </c>
      <c r="C81" s="39">
        <v>0</v>
      </c>
    </row>
    <row r="82" spans="1:3" ht="17.100000000000001" customHeight="1">
      <c r="A82" s="37">
        <v>1010407</v>
      </c>
      <c r="B82" s="60" t="s">
        <v>380</v>
      </c>
      <c r="C82" s="39">
        <v>0</v>
      </c>
    </row>
    <row r="83" spans="1:3" ht="17.100000000000001" customHeight="1">
      <c r="A83" s="37">
        <v>1010408</v>
      </c>
      <c r="B83" s="60" t="s">
        <v>381</v>
      </c>
      <c r="C83" s="39">
        <v>0</v>
      </c>
    </row>
    <row r="84" spans="1:3" ht="17.100000000000001" customHeight="1">
      <c r="A84" s="37">
        <v>1010409</v>
      </c>
      <c r="B84" s="60" t="s">
        <v>382</v>
      </c>
      <c r="C84" s="39">
        <v>0</v>
      </c>
    </row>
    <row r="85" spans="1:3" ht="17.100000000000001" customHeight="1">
      <c r="A85" s="37">
        <v>1010410</v>
      </c>
      <c r="B85" s="60" t="s">
        <v>383</v>
      </c>
      <c r="C85" s="39">
        <v>0</v>
      </c>
    </row>
    <row r="86" spans="1:3" ht="17.100000000000001" customHeight="1">
      <c r="A86" s="37">
        <v>1010411</v>
      </c>
      <c r="B86" s="60" t="s">
        <v>384</v>
      </c>
      <c r="C86" s="39">
        <v>0</v>
      </c>
    </row>
    <row r="87" spans="1:3" ht="17.100000000000001" customHeight="1">
      <c r="A87" s="37">
        <v>1010412</v>
      </c>
      <c r="B87" s="60" t="s">
        <v>385</v>
      </c>
      <c r="C87" s="39">
        <v>0</v>
      </c>
    </row>
    <row r="88" spans="1:3" ht="17.100000000000001" customHeight="1">
      <c r="A88" s="37">
        <v>1010413</v>
      </c>
      <c r="B88" s="60" t="s">
        <v>386</v>
      </c>
      <c r="C88" s="39">
        <v>0</v>
      </c>
    </row>
    <row r="89" spans="1:3" ht="17.100000000000001" customHeight="1">
      <c r="A89" s="37">
        <v>1010414</v>
      </c>
      <c r="B89" s="60" t="s">
        <v>387</v>
      </c>
      <c r="C89" s="39">
        <v>0</v>
      </c>
    </row>
    <row r="90" spans="1:3" ht="17.100000000000001" customHeight="1">
      <c r="A90" s="37">
        <v>1010415</v>
      </c>
      <c r="B90" s="60" t="s">
        <v>388</v>
      </c>
      <c r="C90" s="39">
        <v>0</v>
      </c>
    </row>
    <row r="91" spans="1:3" ht="17.100000000000001" customHeight="1">
      <c r="A91" s="37">
        <v>1010416</v>
      </c>
      <c r="B91" s="60" t="s">
        <v>389</v>
      </c>
      <c r="C91" s="39">
        <v>0</v>
      </c>
    </row>
    <row r="92" spans="1:3" ht="17.100000000000001" customHeight="1">
      <c r="A92" s="37">
        <v>1010417</v>
      </c>
      <c r="B92" s="60" t="s">
        <v>390</v>
      </c>
      <c r="C92" s="39">
        <f>SUM(C93:C95)</f>
        <v>0</v>
      </c>
    </row>
    <row r="93" spans="1:3" ht="17.100000000000001" customHeight="1">
      <c r="A93" s="37">
        <v>101041701</v>
      </c>
      <c r="B93" s="37" t="s">
        <v>391</v>
      </c>
      <c r="C93" s="39">
        <v>0</v>
      </c>
    </row>
    <row r="94" spans="1:3" ht="17.100000000000001" customHeight="1">
      <c r="A94" s="37">
        <v>101041702</v>
      </c>
      <c r="B94" s="37" t="s">
        <v>392</v>
      </c>
      <c r="C94" s="39">
        <v>0</v>
      </c>
    </row>
    <row r="95" spans="1:3" ht="17.100000000000001" customHeight="1">
      <c r="A95" s="37">
        <v>101041709</v>
      </c>
      <c r="B95" s="37" t="s">
        <v>393</v>
      </c>
      <c r="C95" s="39">
        <v>0</v>
      </c>
    </row>
    <row r="96" spans="1:3" ht="17.100000000000001" customHeight="1">
      <c r="A96" s="37">
        <v>1010418</v>
      </c>
      <c r="B96" s="60" t="s">
        <v>394</v>
      </c>
      <c r="C96" s="39">
        <v>83</v>
      </c>
    </row>
    <row r="97" spans="1:3" ht="17.100000000000001" customHeight="1">
      <c r="A97" s="37">
        <v>1010419</v>
      </c>
      <c r="B97" s="60" t="s">
        <v>395</v>
      </c>
      <c r="C97" s="39">
        <v>0</v>
      </c>
    </row>
    <row r="98" spans="1:3" ht="17.100000000000001" customHeight="1">
      <c r="A98" s="37">
        <v>1010420</v>
      </c>
      <c r="B98" s="60" t="s">
        <v>396</v>
      </c>
      <c r="C98" s="39">
        <v>0</v>
      </c>
    </row>
    <row r="99" spans="1:3" ht="17.100000000000001" customHeight="1">
      <c r="A99" s="37">
        <v>1010421</v>
      </c>
      <c r="B99" s="60" t="s">
        <v>397</v>
      </c>
      <c r="C99" s="39">
        <v>0</v>
      </c>
    </row>
    <row r="100" spans="1:3" ht="17.100000000000001" customHeight="1">
      <c r="A100" s="37">
        <v>1010422</v>
      </c>
      <c r="B100" s="60" t="s">
        <v>398</v>
      </c>
      <c r="C100" s="39">
        <v>0</v>
      </c>
    </row>
    <row r="101" spans="1:3" ht="17.100000000000001" customHeight="1">
      <c r="A101" s="37">
        <v>1010423</v>
      </c>
      <c r="B101" s="60" t="s">
        <v>399</v>
      </c>
      <c r="C101" s="39">
        <f>SUM(C102:C104)</f>
        <v>0</v>
      </c>
    </row>
    <row r="102" spans="1:3" ht="17.100000000000001" customHeight="1">
      <c r="A102" s="37">
        <v>101042303</v>
      </c>
      <c r="B102" s="37" t="s">
        <v>400</v>
      </c>
      <c r="C102" s="39">
        <v>0</v>
      </c>
    </row>
    <row r="103" spans="1:3" ht="17.100000000000001" customHeight="1">
      <c r="A103" s="37">
        <v>101042304</v>
      </c>
      <c r="B103" s="37" t="s">
        <v>401</v>
      </c>
      <c r="C103" s="39">
        <v>0</v>
      </c>
    </row>
    <row r="104" spans="1:3" ht="17.100000000000001" customHeight="1">
      <c r="A104" s="37">
        <v>101042309</v>
      </c>
      <c r="B104" s="37" t="s">
        <v>402</v>
      </c>
      <c r="C104" s="39">
        <v>0</v>
      </c>
    </row>
    <row r="105" spans="1:3" ht="17.100000000000001" customHeight="1">
      <c r="A105" s="37">
        <v>1010424</v>
      </c>
      <c r="B105" s="60" t="s">
        <v>403</v>
      </c>
      <c r="C105" s="39">
        <f>SUM(C106:C109)</f>
        <v>0</v>
      </c>
    </row>
    <row r="106" spans="1:3" ht="17.100000000000001" customHeight="1">
      <c r="A106" s="37">
        <v>101042402</v>
      </c>
      <c r="B106" s="37" t="s">
        <v>404</v>
      </c>
      <c r="C106" s="39">
        <v>0</v>
      </c>
    </row>
    <row r="107" spans="1:3" ht="17.100000000000001" customHeight="1">
      <c r="A107" s="37">
        <v>101042403</v>
      </c>
      <c r="B107" s="37" t="s">
        <v>405</v>
      </c>
      <c r="C107" s="39">
        <v>0</v>
      </c>
    </row>
    <row r="108" spans="1:3" ht="17.100000000000001" customHeight="1">
      <c r="A108" s="37">
        <v>101042404</v>
      </c>
      <c r="B108" s="37" t="s">
        <v>406</v>
      </c>
      <c r="C108" s="39">
        <v>0</v>
      </c>
    </row>
    <row r="109" spans="1:3" ht="17.100000000000001" customHeight="1">
      <c r="A109" s="37">
        <v>101042409</v>
      </c>
      <c r="B109" s="37" t="s">
        <v>407</v>
      </c>
      <c r="C109" s="39">
        <v>0</v>
      </c>
    </row>
    <row r="110" spans="1:3" ht="17.100000000000001" customHeight="1">
      <c r="A110" s="37">
        <v>1010425</v>
      </c>
      <c r="B110" s="60" t="s">
        <v>408</v>
      </c>
      <c r="C110" s="39">
        <v>0</v>
      </c>
    </row>
    <row r="111" spans="1:3" ht="17.100000000000001" customHeight="1">
      <c r="A111" s="37">
        <v>1010426</v>
      </c>
      <c r="B111" s="60" t="s">
        <v>409</v>
      </c>
      <c r="C111" s="39">
        <f>SUM(C112:C114)</f>
        <v>0</v>
      </c>
    </row>
    <row r="112" spans="1:3" ht="17.100000000000001" customHeight="1">
      <c r="A112" s="37">
        <v>101042601</v>
      </c>
      <c r="B112" s="37" t="s">
        <v>410</v>
      </c>
      <c r="C112" s="39">
        <v>0</v>
      </c>
    </row>
    <row r="113" spans="1:3" ht="17.100000000000001" customHeight="1">
      <c r="A113" s="37">
        <v>101042602</v>
      </c>
      <c r="B113" s="37" t="s">
        <v>411</v>
      </c>
      <c r="C113" s="39">
        <v>0</v>
      </c>
    </row>
    <row r="114" spans="1:3" ht="17.100000000000001" customHeight="1">
      <c r="A114" s="37">
        <v>101042609</v>
      </c>
      <c r="B114" s="37" t="s">
        <v>412</v>
      </c>
      <c r="C114" s="39">
        <v>0</v>
      </c>
    </row>
    <row r="115" spans="1:3" ht="17.100000000000001" customHeight="1">
      <c r="A115" s="37">
        <v>1010427</v>
      </c>
      <c r="B115" s="60" t="s">
        <v>413</v>
      </c>
      <c r="C115" s="39">
        <v>0</v>
      </c>
    </row>
    <row r="116" spans="1:3" ht="17.100000000000001" customHeight="1">
      <c r="A116" s="37">
        <v>1010428</v>
      </c>
      <c r="B116" s="60" t="s">
        <v>414</v>
      </c>
      <c r="C116" s="39">
        <v>0</v>
      </c>
    </row>
    <row r="117" spans="1:3" ht="17.100000000000001" customHeight="1">
      <c r="A117" s="37">
        <v>1010429</v>
      </c>
      <c r="B117" s="60" t="s">
        <v>415</v>
      </c>
      <c r="C117" s="39">
        <v>0</v>
      </c>
    </row>
    <row r="118" spans="1:3" ht="17.100000000000001" customHeight="1">
      <c r="A118" s="37">
        <v>1010430</v>
      </c>
      <c r="B118" s="60" t="s">
        <v>416</v>
      </c>
      <c r="C118" s="39">
        <v>0</v>
      </c>
    </row>
    <row r="119" spans="1:3" ht="17.100000000000001" customHeight="1">
      <c r="A119" s="37">
        <v>1010431</v>
      </c>
      <c r="B119" s="60" t="s">
        <v>417</v>
      </c>
      <c r="C119" s="39">
        <v>2404</v>
      </c>
    </row>
    <row r="120" spans="1:3" ht="17.100000000000001" customHeight="1">
      <c r="A120" s="37">
        <v>1010432</v>
      </c>
      <c r="B120" s="60" t="s">
        <v>418</v>
      </c>
      <c r="C120" s="39">
        <v>354</v>
      </c>
    </row>
    <row r="121" spans="1:3" ht="17.100000000000001" customHeight="1">
      <c r="A121" s="37">
        <v>1010433</v>
      </c>
      <c r="B121" s="60" t="s">
        <v>419</v>
      </c>
      <c r="C121" s="39">
        <f>SUM(C122:C137)</f>
        <v>54849</v>
      </c>
    </row>
    <row r="122" spans="1:3" ht="17.100000000000001" customHeight="1">
      <c r="A122" s="37">
        <v>101043302</v>
      </c>
      <c r="B122" s="37" t="s">
        <v>420</v>
      </c>
      <c r="C122" s="39">
        <v>0</v>
      </c>
    </row>
    <row r="123" spans="1:3" ht="17.100000000000001" customHeight="1">
      <c r="A123" s="37">
        <v>101043303</v>
      </c>
      <c r="B123" s="37" t="s">
        <v>421</v>
      </c>
      <c r="C123" s="39">
        <v>0</v>
      </c>
    </row>
    <row r="124" spans="1:3" ht="17.100000000000001" customHeight="1">
      <c r="A124" s="37">
        <v>101043304</v>
      </c>
      <c r="B124" s="37" t="s">
        <v>422</v>
      </c>
      <c r="C124" s="39">
        <v>0</v>
      </c>
    </row>
    <row r="125" spans="1:3" ht="17.100000000000001" customHeight="1">
      <c r="A125" s="37">
        <v>101043308</v>
      </c>
      <c r="B125" s="37" t="s">
        <v>423</v>
      </c>
      <c r="C125" s="39">
        <v>0</v>
      </c>
    </row>
    <row r="126" spans="1:3" ht="17.100000000000001" customHeight="1">
      <c r="A126" s="37">
        <v>101043309</v>
      </c>
      <c r="B126" s="37" t="s">
        <v>424</v>
      </c>
      <c r="C126" s="39">
        <v>0</v>
      </c>
    </row>
    <row r="127" spans="1:3" ht="17.100000000000001" customHeight="1">
      <c r="A127" s="37">
        <v>101043310</v>
      </c>
      <c r="B127" s="37" t="s">
        <v>425</v>
      </c>
      <c r="C127" s="39">
        <v>0</v>
      </c>
    </row>
    <row r="128" spans="1:3" ht="17.100000000000001" customHeight="1">
      <c r="A128" s="37">
        <v>101043312</v>
      </c>
      <c r="B128" s="37" t="s">
        <v>426</v>
      </c>
      <c r="C128" s="39">
        <v>0</v>
      </c>
    </row>
    <row r="129" spans="1:3" ht="17.100000000000001" customHeight="1">
      <c r="A129" s="37">
        <v>101043313</v>
      </c>
      <c r="B129" s="37" t="s">
        <v>427</v>
      </c>
      <c r="C129" s="39">
        <v>0</v>
      </c>
    </row>
    <row r="130" spans="1:3" ht="17.100000000000001" customHeight="1">
      <c r="A130" s="37">
        <v>101043314</v>
      </c>
      <c r="B130" s="37" t="s">
        <v>428</v>
      </c>
      <c r="C130" s="39">
        <v>0</v>
      </c>
    </row>
    <row r="131" spans="1:3" ht="17.100000000000001" customHeight="1">
      <c r="A131" s="37">
        <v>101043315</v>
      </c>
      <c r="B131" s="37" t="s">
        <v>429</v>
      </c>
      <c r="C131" s="39">
        <v>0</v>
      </c>
    </row>
    <row r="132" spans="1:3" ht="17.100000000000001" customHeight="1">
      <c r="A132" s="37">
        <v>101043316</v>
      </c>
      <c r="B132" s="37" t="s">
        <v>430</v>
      </c>
      <c r="C132" s="39">
        <v>0</v>
      </c>
    </row>
    <row r="133" spans="1:3" ht="17.100000000000001" customHeight="1">
      <c r="A133" s="37">
        <v>101043317</v>
      </c>
      <c r="B133" s="37" t="s">
        <v>431</v>
      </c>
      <c r="C133" s="39">
        <v>0</v>
      </c>
    </row>
    <row r="134" spans="1:3" ht="17.100000000000001" customHeight="1">
      <c r="A134" s="37">
        <v>101043318</v>
      </c>
      <c r="B134" s="37" t="s">
        <v>432</v>
      </c>
      <c r="C134" s="39">
        <v>0</v>
      </c>
    </row>
    <row r="135" spans="1:3" ht="17.100000000000001" customHeight="1">
      <c r="A135" s="37">
        <v>101043319</v>
      </c>
      <c r="B135" s="37" t="s">
        <v>433</v>
      </c>
      <c r="C135" s="39">
        <v>0</v>
      </c>
    </row>
    <row r="136" spans="1:3" ht="17.100000000000001" customHeight="1">
      <c r="A136" s="37">
        <v>101043320</v>
      </c>
      <c r="B136" s="37" t="s">
        <v>434</v>
      </c>
      <c r="C136" s="39">
        <v>0</v>
      </c>
    </row>
    <row r="137" spans="1:3" ht="17.100000000000001" customHeight="1">
      <c r="A137" s="37">
        <v>101043399</v>
      </c>
      <c r="B137" s="37" t="s">
        <v>435</v>
      </c>
      <c r="C137" s="39">
        <v>54849</v>
      </c>
    </row>
    <row r="138" spans="1:3" ht="17.100000000000001" customHeight="1">
      <c r="A138" s="37">
        <v>1010434</v>
      </c>
      <c r="B138" s="60" t="s">
        <v>436</v>
      </c>
      <c r="C138" s="39">
        <v>0</v>
      </c>
    </row>
    <row r="139" spans="1:3" ht="17.100000000000001" customHeight="1">
      <c r="A139" s="37">
        <v>1010435</v>
      </c>
      <c r="B139" s="60" t="s">
        <v>437</v>
      </c>
      <c r="C139" s="39">
        <f>C140+C141</f>
        <v>3827</v>
      </c>
    </row>
    <row r="140" spans="1:3" ht="17.100000000000001" customHeight="1">
      <c r="A140" s="37">
        <v>101043501</v>
      </c>
      <c r="B140" s="37" t="s">
        <v>438</v>
      </c>
      <c r="C140" s="39">
        <v>0</v>
      </c>
    </row>
    <row r="141" spans="1:3" ht="17.100000000000001" customHeight="1">
      <c r="A141" s="37">
        <v>101043509</v>
      </c>
      <c r="B141" s="37" t="s">
        <v>439</v>
      </c>
      <c r="C141" s="39">
        <v>3827</v>
      </c>
    </row>
    <row r="142" spans="1:3" ht="17.100000000000001" customHeight="1">
      <c r="A142" s="37">
        <v>1010436</v>
      </c>
      <c r="B142" s="60" t="s">
        <v>440</v>
      </c>
      <c r="C142" s="39">
        <v>8543</v>
      </c>
    </row>
    <row r="143" spans="1:3" ht="17.100000000000001" customHeight="1">
      <c r="A143" s="37">
        <v>1010439</v>
      </c>
      <c r="B143" s="60" t="s">
        <v>441</v>
      </c>
      <c r="C143" s="39">
        <v>532</v>
      </c>
    </row>
    <row r="144" spans="1:3" ht="17.100000000000001" customHeight="1">
      <c r="A144" s="37">
        <v>1010440</v>
      </c>
      <c r="B144" s="60" t="s">
        <v>442</v>
      </c>
      <c r="C144" s="39">
        <f>SUM(C145:C148)</f>
        <v>7555</v>
      </c>
    </row>
    <row r="145" spans="1:3" ht="17.100000000000001" customHeight="1">
      <c r="A145" s="37">
        <v>101044001</v>
      </c>
      <c r="B145" s="37" t="s">
        <v>443</v>
      </c>
      <c r="C145" s="39">
        <v>430</v>
      </c>
    </row>
    <row r="146" spans="1:3" ht="17.100000000000001" customHeight="1">
      <c r="A146" s="37">
        <v>101044002</v>
      </c>
      <c r="B146" s="37" t="s">
        <v>444</v>
      </c>
      <c r="C146" s="39">
        <v>6440</v>
      </c>
    </row>
    <row r="147" spans="1:3" ht="17.100000000000001" customHeight="1">
      <c r="A147" s="37">
        <v>101044003</v>
      </c>
      <c r="B147" s="37" t="s">
        <v>445</v>
      </c>
      <c r="C147" s="39">
        <v>675</v>
      </c>
    </row>
    <row r="148" spans="1:3" ht="17.100000000000001" customHeight="1">
      <c r="A148" s="37">
        <v>101044099</v>
      </c>
      <c r="B148" s="37" t="s">
        <v>446</v>
      </c>
      <c r="C148" s="39">
        <v>10</v>
      </c>
    </row>
    <row r="149" spans="1:3" ht="17.100000000000001" customHeight="1">
      <c r="A149" s="37">
        <v>1010441</v>
      </c>
      <c r="B149" s="60" t="s">
        <v>447</v>
      </c>
      <c r="C149" s="39">
        <f>SUM(C150:C153)</f>
        <v>0</v>
      </c>
    </row>
    <row r="150" spans="1:3" ht="17.100000000000001" customHeight="1">
      <c r="A150" s="37">
        <v>101044101</v>
      </c>
      <c r="B150" s="37" t="s">
        <v>448</v>
      </c>
      <c r="C150" s="39">
        <v>0</v>
      </c>
    </row>
    <row r="151" spans="1:3" ht="17.100000000000001" customHeight="1">
      <c r="A151" s="37">
        <v>101044102</v>
      </c>
      <c r="B151" s="37" t="s">
        <v>449</v>
      </c>
      <c r="C151" s="39">
        <v>0</v>
      </c>
    </row>
    <row r="152" spans="1:3" ht="17.100000000000001" customHeight="1">
      <c r="A152" s="37">
        <v>101044103</v>
      </c>
      <c r="B152" s="37" t="s">
        <v>450</v>
      </c>
      <c r="C152" s="39">
        <v>0</v>
      </c>
    </row>
    <row r="153" spans="1:3" ht="17.100000000000001" customHeight="1">
      <c r="A153" s="37">
        <v>101044199</v>
      </c>
      <c r="B153" s="37" t="s">
        <v>451</v>
      </c>
      <c r="C153" s="39">
        <v>0</v>
      </c>
    </row>
    <row r="154" spans="1:3" ht="17.100000000000001" customHeight="1">
      <c r="A154" s="37">
        <v>1010442</v>
      </c>
      <c r="B154" s="60" t="s">
        <v>452</v>
      </c>
      <c r="C154" s="39">
        <f>SUM(C155:C158)</f>
        <v>617</v>
      </c>
    </row>
    <row r="155" spans="1:3" ht="17.100000000000001" customHeight="1">
      <c r="A155" s="37">
        <v>101044201</v>
      </c>
      <c r="B155" s="37" t="s">
        <v>453</v>
      </c>
      <c r="C155" s="39">
        <v>566</v>
      </c>
    </row>
    <row r="156" spans="1:3" ht="17.100000000000001" customHeight="1">
      <c r="A156" s="37">
        <v>101044202</v>
      </c>
      <c r="B156" s="37" t="s">
        <v>454</v>
      </c>
      <c r="C156" s="39">
        <v>52</v>
      </c>
    </row>
    <row r="157" spans="1:3" ht="17.100000000000001" customHeight="1">
      <c r="A157" s="37">
        <v>101044203</v>
      </c>
      <c r="B157" s="37" t="s">
        <v>455</v>
      </c>
      <c r="C157" s="39">
        <v>0</v>
      </c>
    </row>
    <row r="158" spans="1:3" ht="17.100000000000001" customHeight="1">
      <c r="A158" s="37">
        <v>101044299</v>
      </c>
      <c r="B158" s="37" t="s">
        <v>456</v>
      </c>
      <c r="C158" s="39">
        <v>-1</v>
      </c>
    </row>
    <row r="159" spans="1:3" ht="17.100000000000001" customHeight="1">
      <c r="A159" s="37">
        <v>1010443</v>
      </c>
      <c r="B159" s="60" t="s">
        <v>457</v>
      </c>
      <c r="C159" s="39">
        <f>SUM(C160:C163)</f>
        <v>0</v>
      </c>
    </row>
    <row r="160" spans="1:3" ht="17.100000000000001" customHeight="1">
      <c r="A160" s="37">
        <v>101044301</v>
      </c>
      <c r="B160" s="37" t="s">
        <v>458</v>
      </c>
      <c r="C160" s="39">
        <v>0</v>
      </c>
    </row>
    <row r="161" spans="1:3" ht="17.100000000000001" customHeight="1">
      <c r="A161" s="37">
        <v>101044302</v>
      </c>
      <c r="B161" s="37" t="s">
        <v>459</v>
      </c>
      <c r="C161" s="39">
        <v>0</v>
      </c>
    </row>
    <row r="162" spans="1:3" ht="17.100000000000001" customHeight="1">
      <c r="A162" s="37">
        <v>101044303</v>
      </c>
      <c r="B162" s="37" t="s">
        <v>460</v>
      </c>
      <c r="C162" s="39">
        <v>0</v>
      </c>
    </row>
    <row r="163" spans="1:3" ht="17.100000000000001" customHeight="1">
      <c r="A163" s="37">
        <v>101044399</v>
      </c>
      <c r="B163" s="37" t="s">
        <v>461</v>
      </c>
      <c r="C163" s="39">
        <v>0</v>
      </c>
    </row>
    <row r="164" spans="1:3" ht="17.100000000000001" customHeight="1">
      <c r="A164" s="37">
        <v>1010444</v>
      </c>
      <c r="B164" s="60" t="s">
        <v>462</v>
      </c>
      <c r="C164" s="39">
        <f>SUM(C165:C168)</f>
        <v>0</v>
      </c>
    </row>
    <row r="165" spans="1:3" ht="17.100000000000001" customHeight="1">
      <c r="A165" s="37">
        <v>101044401</v>
      </c>
      <c r="B165" s="37" t="s">
        <v>443</v>
      </c>
      <c r="C165" s="39">
        <v>0</v>
      </c>
    </row>
    <row r="166" spans="1:3" ht="17.100000000000001" customHeight="1">
      <c r="A166" s="37">
        <v>101044402</v>
      </c>
      <c r="B166" s="37" t="s">
        <v>444</v>
      </c>
      <c r="C166" s="39">
        <v>0</v>
      </c>
    </row>
    <row r="167" spans="1:3" ht="17.100000000000001" customHeight="1">
      <c r="A167" s="37">
        <v>101044403</v>
      </c>
      <c r="B167" s="37" t="s">
        <v>445</v>
      </c>
      <c r="C167" s="39">
        <v>0</v>
      </c>
    </row>
    <row r="168" spans="1:3" ht="17.100000000000001" customHeight="1">
      <c r="A168" s="37">
        <v>101044499</v>
      </c>
      <c r="B168" s="37" t="s">
        <v>446</v>
      </c>
      <c r="C168" s="39">
        <v>0</v>
      </c>
    </row>
    <row r="169" spans="1:3" ht="17.100000000000001" customHeight="1">
      <c r="A169" s="37">
        <v>1010445</v>
      </c>
      <c r="B169" s="60" t="s">
        <v>463</v>
      </c>
      <c r="C169" s="39">
        <f>SUM(C170:C173)</f>
        <v>0</v>
      </c>
    </row>
    <row r="170" spans="1:3" ht="17.100000000000001" customHeight="1">
      <c r="A170" s="37">
        <v>101044501</v>
      </c>
      <c r="B170" s="37" t="s">
        <v>448</v>
      </c>
      <c r="C170" s="39">
        <v>0</v>
      </c>
    </row>
    <row r="171" spans="1:3" ht="17.100000000000001" customHeight="1">
      <c r="A171" s="37">
        <v>101044502</v>
      </c>
      <c r="B171" s="37" t="s">
        <v>449</v>
      </c>
      <c r="C171" s="39">
        <v>0</v>
      </c>
    </row>
    <row r="172" spans="1:3" ht="17.100000000000001" customHeight="1">
      <c r="A172" s="37">
        <v>101044503</v>
      </c>
      <c r="B172" s="37" t="s">
        <v>450</v>
      </c>
      <c r="C172" s="39">
        <v>0</v>
      </c>
    </row>
    <row r="173" spans="1:3" ht="17.100000000000001" customHeight="1">
      <c r="A173" s="37">
        <v>101044599</v>
      </c>
      <c r="B173" s="37" t="s">
        <v>451</v>
      </c>
      <c r="C173" s="39">
        <v>0</v>
      </c>
    </row>
    <row r="174" spans="1:3" ht="17.100000000000001" customHeight="1">
      <c r="A174" s="37">
        <v>1010446</v>
      </c>
      <c r="B174" s="60" t="s">
        <v>464</v>
      </c>
      <c r="C174" s="39">
        <f>SUM(C175:C178)</f>
        <v>0</v>
      </c>
    </row>
    <row r="175" spans="1:3" ht="17.100000000000001" customHeight="1">
      <c r="A175" s="37">
        <v>101044601</v>
      </c>
      <c r="B175" s="37" t="s">
        <v>453</v>
      </c>
      <c r="C175" s="39">
        <v>0</v>
      </c>
    </row>
    <row r="176" spans="1:3" ht="17.100000000000001" customHeight="1">
      <c r="A176" s="37">
        <v>101044602</v>
      </c>
      <c r="B176" s="37" t="s">
        <v>454</v>
      </c>
      <c r="C176" s="39">
        <v>0</v>
      </c>
    </row>
    <row r="177" spans="1:3" ht="17.100000000000001" customHeight="1">
      <c r="A177" s="37">
        <v>101044603</v>
      </c>
      <c r="B177" s="37" t="s">
        <v>455</v>
      </c>
      <c r="C177" s="39">
        <v>0</v>
      </c>
    </row>
    <row r="178" spans="1:3" ht="17.100000000000001" customHeight="1">
      <c r="A178" s="37">
        <v>101044699</v>
      </c>
      <c r="B178" s="37" t="s">
        <v>456</v>
      </c>
      <c r="C178" s="39">
        <v>0</v>
      </c>
    </row>
    <row r="179" spans="1:3" ht="17.100000000000001" customHeight="1">
      <c r="A179" s="37">
        <v>1010447</v>
      </c>
      <c r="B179" s="60" t="s">
        <v>465</v>
      </c>
      <c r="C179" s="39">
        <f>SUM(C180:C183)</f>
        <v>0</v>
      </c>
    </row>
    <row r="180" spans="1:3" ht="17.100000000000001" customHeight="1">
      <c r="A180" s="37">
        <v>101044701</v>
      </c>
      <c r="B180" s="37" t="s">
        <v>458</v>
      </c>
      <c r="C180" s="39">
        <v>0</v>
      </c>
    </row>
    <row r="181" spans="1:3" ht="17.100000000000001" customHeight="1">
      <c r="A181" s="37">
        <v>101044702</v>
      </c>
      <c r="B181" s="37" t="s">
        <v>459</v>
      </c>
      <c r="C181" s="39">
        <v>0</v>
      </c>
    </row>
    <row r="182" spans="1:3" ht="17.100000000000001" customHeight="1">
      <c r="A182" s="37">
        <v>101044703</v>
      </c>
      <c r="B182" s="37" t="s">
        <v>460</v>
      </c>
      <c r="C182" s="39">
        <v>0</v>
      </c>
    </row>
    <row r="183" spans="1:3" ht="17.100000000000001" customHeight="1">
      <c r="A183" s="37">
        <v>101044799</v>
      </c>
      <c r="B183" s="37" t="s">
        <v>461</v>
      </c>
      <c r="C183" s="39">
        <v>0</v>
      </c>
    </row>
    <row r="184" spans="1:3" ht="17.100000000000001" customHeight="1">
      <c r="A184" s="37">
        <v>1010448</v>
      </c>
      <c r="B184" s="60" t="s">
        <v>466</v>
      </c>
      <c r="C184" s="39">
        <f>SUM(C185:C188)</f>
        <v>0</v>
      </c>
    </row>
    <row r="185" spans="1:3" ht="17.100000000000001" customHeight="1">
      <c r="A185" s="37">
        <v>101044801</v>
      </c>
      <c r="B185" s="37" t="s">
        <v>467</v>
      </c>
      <c r="C185" s="39">
        <v>0</v>
      </c>
    </row>
    <row r="186" spans="1:3" ht="17.100000000000001" customHeight="1">
      <c r="A186" s="37">
        <v>101044802</v>
      </c>
      <c r="B186" s="37" t="s">
        <v>468</v>
      </c>
      <c r="C186" s="39">
        <v>0</v>
      </c>
    </row>
    <row r="187" spans="1:3" ht="17.100000000000001" customHeight="1">
      <c r="A187" s="37">
        <v>101044803</v>
      </c>
      <c r="B187" s="37" t="s">
        <v>469</v>
      </c>
      <c r="C187" s="39">
        <v>0</v>
      </c>
    </row>
    <row r="188" spans="1:3" ht="17.100000000000001" customHeight="1">
      <c r="A188" s="37">
        <v>101044899</v>
      </c>
      <c r="B188" s="37" t="s">
        <v>470</v>
      </c>
      <c r="C188" s="39">
        <v>0</v>
      </c>
    </row>
    <row r="189" spans="1:3" ht="17.100000000000001" customHeight="1">
      <c r="A189" s="37">
        <v>1010449</v>
      </c>
      <c r="B189" s="60" t="s">
        <v>471</v>
      </c>
      <c r="C189" s="39">
        <f>SUM(C190:C193)</f>
        <v>1439</v>
      </c>
    </row>
    <row r="190" spans="1:3" ht="17.100000000000001" customHeight="1">
      <c r="A190" s="37">
        <v>101044901</v>
      </c>
      <c r="B190" s="37" t="s">
        <v>467</v>
      </c>
      <c r="C190" s="39">
        <v>0</v>
      </c>
    </row>
    <row r="191" spans="1:3" ht="17.100000000000001" customHeight="1">
      <c r="A191" s="37">
        <v>101044902</v>
      </c>
      <c r="B191" s="37" t="s">
        <v>468</v>
      </c>
      <c r="C191" s="39">
        <v>1448</v>
      </c>
    </row>
    <row r="192" spans="1:3" ht="17.100000000000001" customHeight="1">
      <c r="A192" s="37">
        <v>101044903</v>
      </c>
      <c r="B192" s="37" t="s">
        <v>469</v>
      </c>
      <c r="C192" s="39">
        <v>-29</v>
      </c>
    </row>
    <row r="193" spans="1:3" ht="17.100000000000001" customHeight="1">
      <c r="A193" s="37">
        <v>101044999</v>
      </c>
      <c r="B193" s="37" t="s">
        <v>470</v>
      </c>
      <c r="C193" s="39">
        <v>20</v>
      </c>
    </row>
    <row r="194" spans="1:3" ht="17.100000000000001" customHeight="1">
      <c r="A194" s="37">
        <v>1010450</v>
      </c>
      <c r="B194" s="60" t="s">
        <v>472</v>
      </c>
      <c r="C194" s="39">
        <f>SUM(C195:C197)</f>
        <v>226</v>
      </c>
    </row>
    <row r="195" spans="1:3" ht="17.100000000000001" customHeight="1">
      <c r="A195" s="37">
        <v>101045001</v>
      </c>
      <c r="B195" s="37" t="s">
        <v>473</v>
      </c>
      <c r="C195" s="39">
        <v>225</v>
      </c>
    </row>
    <row r="196" spans="1:3" ht="17.100000000000001" customHeight="1">
      <c r="A196" s="37">
        <v>101045002</v>
      </c>
      <c r="B196" s="37" t="s">
        <v>474</v>
      </c>
      <c r="C196" s="39">
        <v>1</v>
      </c>
    </row>
    <row r="197" spans="1:3" ht="17.100000000000001" customHeight="1">
      <c r="A197" s="37">
        <v>101045003</v>
      </c>
      <c r="B197" s="37" t="s">
        <v>475</v>
      </c>
      <c r="C197" s="39">
        <v>0</v>
      </c>
    </row>
    <row r="198" spans="1:3" ht="17.100000000000001" customHeight="1">
      <c r="A198" s="37">
        <v>10105</v>
      </c>
      <c r="B198" s="60" t="s">
        <v>476</v>
      </c>
      <c r="C198" s="39">
        <f>SUM(C199:C221,C225,C228,C229,C233:C238,C250:C252,C257,C262)</f>
        <v>0</v>
      </c>
    </row>
    <row r="199" spans="1:3" ht="17.100000000000001" customHeight="1">
      <c r="A199" s="37">
        <v>1010501</v>
      </c>
      <c r="B199" s="60" t="s">
        <v>477</v>
      </c>
      <c r="C199" s="39">
        <v>0</v>
      </c>
    </row>
    <row r="200" spans="1:3" ht="17.100000000000001" customHeight="1">
      <c r="A200" s="37">
        <v>1010502</v>
      </c>
      <c r="B200" s="60" t="s">
        <v>478</v>
      </c>
      <c r="C200" s="39">
        <v>0</v>
      </c>
    </row>
    <row r="201" spans="1:3" ht="17.100000000000001" customHeight="1">
      <c r="A201" s="37">
        <v>1010503</v>
      </c>
      <c r="B201" s="60" t="s">
        <v>479</v>
      </c>
      <c r="C201" s="39">
        <v>0</v>
      </c>
    </row>
    <row r="202" spans="1:3" ht="17.100000000000001" customHeight="1">
      <c r="A202" s="37">
        <v>1010504</v>
      </c>
      <c r="B202" s="60" t="s">
        <v>480</v>
      </c>
      <c r="C202" s="39">
        <v>0</v>
      </c>
    </row>
    <row r="203" spans="1:3" ht="17.100000000000001" customHeight="1">
      <c r="A203" s="37">
        <v>1010505</v>
      </c>
      <c r="B203" s="60" t="s">
        <v>481</v>
      </c>
      <c r="C203" s="39">
        <v>0</v>
      </c>
    </row>
    <row r="204" spans="1:3" ht="17.100000000000001" customHeight="1">
      <c r="A204" s="37">
        <v>1010506</v>
      </c>
      <c r="B204" s="60" t="s">
        <v>482</v>
      </c>
      <c r="C204" s="39">
        <v>0</v>
      </c>
    </row>
    <row r="205" spans="1:3" ht="17.100000000000001" customHeight="1">
      <c r="A205" s="37">
        <v>1010507</v>
      </c>
      <c r="B205" s="60" t="s">
        <v>483</v>
      </c>
      <c r="C205" s="39">
        <v>0</v>
      </c>
    </row>
    <row r="206" spans="1:3" ht="17.100000000000001" customHeight="1">
      <c r="A206" s="37">
        <v>1010508</v>
      </c>
      <c r="B206" s="60" t="s">
        <v>484</v>
      </c>
      <c r="C206" s="39">
        <v>0</v>
      </c>
    </row>
    <row r="207" spans="1:3" ht="17.100000000000001" customHeight="1">
      <c r="A207" s="37">
        <v>1010509</v>
      </c>
      <c r="B207" s="60" t="s">
        <v>485</v>
      </c>
      <c r="C207" s="39">
        <v>0</v>
      </c>
    </row>
    <row r="208" spans="1:3" ht="17.100000000000001" customHeight="1">
      <c r="A208" s="37">
        <v>1010510</v>
      </c>
      <c r="B208" s="60" t="s">
        <v>486</v>
      </c>
      <c r="C208" s="39">
        <v>0</v>
      </c>
    </row>
    <row r="209" spans="1:3" ht="17.100000000000001" customHeight="1">
      <c r="A209" s="37">
        <v>1010511</v>
      </c>
      <c r="B209" s="60" t="s">
        <v>487</v>
      </c>
      <c r="C209" s="39">
        <v>0</v>
      </c>
    </row>
    <row r="210" spans="1:3" ht="17.100000000000001" customHeight="1">
      <c r="A210" s="37">
        <v>1010512</v>
      </c>
      <c r="B210" s="60" t="s">
        <v>488</v>
      </c>
      <c r="C210" s="39">
        <v>0</v>
      </c>
    </row>
    <row r="211" spans="1:3" ht="17.100000000000001" customHeight="1">
      <c r="A211" s="37">
        <v>1010513</v>
      </c>
      <c r="B211" s="60" t="s">
        <v>489</v>
      </c>
      <c r="C211" s="39">
        <v>0</v>
      </c>
    </row>
    <row r="212" spans="1:3" ht="17.100000000000001" customHeight="1">
      <c r="A212" s="37">
        <v>1010514</v>
      </c>
      <c r="B212" s="60" t="s">
        <v>490</v>
      </c>
      <c r="C212" s="39">
        <v>0</v>
      </c>
    </row>
    <row r="213" spans="1:3" ht="17.100000000000001" customHeight="1">
      <c r="A213" s="37">
        <v>1010515</v>
      </c>
      <c r="B213" s="60" t="s">
        <v>491</v>
      </c>
      <c r="C213" s="39">
        <v>0</v>
      </c>
    </row>
    <row r="214" spans="1:3" ht="17.100000000000001" customHeight="1">
      <c r="A214" s="37">
        <v>1010516</v>
      </c>
      <c r="B214" s="60" t="s">
        <v>492</v>
      </c>
      <c r="C214" s="39">
        <v>0</v>
      </c>
    </row>
    <row r="215" spans="1:3" ht="17.100000000000001" customHeight="1">
      <c r="A215" s="37">
        <v>1010517</v>
      </c>
      <c r="B215" s="60" t="s">
        <v>493</v>
      </c>
      <c r="C215" s="39">
        <v>0</v>
      </c>
    </row>
    <row r="216" spans="1:3" ht="17.100000000000001" customHeight="1">
      <c r="A216" s="37">
        <v>1010518</v>
      </c>
      <c r="B216" s="60" t="s">
        <v>494</v>
      </c>
      <c r="C216" s="39">
        <v>0</v>
      </c>
    </row>
    <row r="217" spans="1:3" ht="17.100000000000001" customHeight="1">
      <c r="A217" s="37">
        <v>1010519</v>
      </c>
      <c r="B217" s="60" t="s">
        <v>495</v>
      </c>
      <c r="C217" s="39">
        <v>0</v>
      </c>
    </row>
    <row r="218" spans="1:3" ht="17.100000000000001" customHeight="1">
      <c r="A218" s="37">
        <v>1010520</v>
      </c>
      <c r="B218" s="60" t="s">
        <v>496</v>
      </c>
      <c r="C218" s="39">
        <v>0</v>
      </c>
    </row>
    <row r="219" spans="1:3" ht="17.100000000000001" customHeight="1">
      <c r="A219" s="37">
        <v>1010521</v>
      </c>
      <c r="B219" s="60" t="s">
        <v>497</v>
      </c>
      <c r="C219" s="39">
        <v>0</v>
      </c>
    </row>
    <row r="220" spans="1:3" ht="17.100000000000001" customHeight="1">
      <c r="A220" s="37">
        <v>1010522</v>
      </c>
      <c r="B220" s="60" t="s">
        <v>498</v>
      </c>
      <c r="C220" s="39">
        <v>0</v>
      </c>
    </row>
    <row r="221" spans="1:3" ht="17.100000000000001" customHeight="1">
      <c r="A221" s="37">
        <v>1010523</v>
      </c>
      <c r="B221" s="60" t="s">
        <v>499</v>
      </c>
      <c r="C221" s="39">
        <f>SUM(C222:C224)</f>
        <v>0</v>
      </c>
    </row>
    <row r="222" spans="1:3" ht="17.100000000000001" customHeight="1">
      <c r="A222" s="37">
        <v>101052303</v>
      </c>
      <c r="B222" s="37" t="s">
        <v>500</v>
      </c>
      <c r="C222" s="39">
        <v>0</v>
      </c>
    </row>
    <row r="223" spans="1:3" ht="17.100000000000001" customHeight="1">
      <c r="A223" s="37">
        <v>101052304</v>
      </c>
      <c r="B223" s="37" t="s">
        <v>501</v>
      </c>
      <c r="C223" s="39">
        <v>0</v>
      </c>
    </row>
    <row r="224" spans="1:3" ht="17.100000000000001" customHeight="1">
      <c r="A224" s="37">
        <v>101052309</v>
      </c>
      <c r="B224" s="37" t="s">
        <v>502</v>
      </c>
      <c r="C224" s="39">
        <v>0</v>
      </c>
    </row>
    <row r="225" spans="1:3" ht="17.100000000000001" customHeight="1">
      <c r="A225" s="37">
        <v>1010524</v>
      </c>
      <c r="B225" s="60" t="s">
        <v>503</v>
      </c>
      <c r="C225" s="39">
        <f>SUM(C226:C227)</f>
        <v>0</v>
      </c>
    </row>
    <row r="226" spans="1:3" ht="17.100000000000001" customHeight="1">
      <c r="A226" s="37">
        <v>101052401</v>
      </c>
      <c r="B226" s="37" t="s">
        <v>504</v>
      </c>
      <c r="C226" s="39">
        <v>0</v>
      </c>
    </row>
    <row r="227" spans="1:3" ht="17.100000000000001" customHeight="1">
      <c r="A227" s="37">
        <v>101052409</v>
      </c>
      <c r="B227" s="37" t="s">
        <v>505</v>
      </c>
      <c r="C227" s="39">
        <v>0</v>
      </c>
    </row>
    <row r="228" spans="1:3" ht="17.100000000000001" customHeight="1">
      <c r="A228" s="37">
        <v>1010525</v>
      </c>
      <c r="B228" s="60" t="s">
        <v>506</v>
      </c>
      <c r="C228" s="39">
        <v>0</v>
      </c>
    </row>
    <row r="229" spans="1:3" ht="17.100000000000001" customHeight="1">
      <c r="A229" s="37">
        <v>1010526</v>
      </c>
      <c r="B229" s="60" t="s">
        <v>507</v>
      </c>
      <c r="C229" s="39">
        <f>SUM(C230:C232)</f>
        <v>0</v>
      </c>
    </row>
    <row r="230" spans="1:3" ht="17.100000000000001" customHeight="1">
      <c r="A230" s="37">
        <v>101052601</v>
      </c>
      <c r="B230" s="37" t="s">
        <v>508</v>
      </c>
      <c r="C230" s="39">
        <v>0</v>
      </c>
    </row>
    <row r="231" spans="1:3" ht="17.100000000000001" customHeight="1">
      <c r="A231" s="37">
        <v>101052602</v>
      </c>
      <c r="B231" s="37" t="s">
        <v>509</v>
      </c>
      <c r="C231" s="39">
        <v>0</v>
      </c>
    </row>
    <row r="232" spans="1:3" ht="17.100000000000001" customHeight="1">
      <c r="A232" s="37">
        <v>101052609</v>
      </c>
      <c r="B232" s="37" t="s">
        <v>510</v>
      </c>
      <c r="C232" s="39">
        <v>0</v>
      </c>
    </row>
    <row r="233" spans="1:3" ht="17.100000000000001" customHeight="1">
      <c r="A233" s="37">
        <v>1010527</v>
      </c>
      <c r="B233" s="60" t="s">
        <v>511</v>
      </c>
      <c r="C233" s="39">
        <v>0</v>
      </c>
    </row>
    <row r="234" spans="1:3" ht="17.100000000000001" customHeight="1">
      <c r="A234" s="37">
        <v>1010528</v>
      </c>
      <c r="B234" s="60" t="s">
        <v>512</v>
      </c>
      <c r="C234" s="39">
        <v>0</v>
      </c>
    </row>
    <row r="235" spans="1:3" ht="17.100000000000001" customHeight="1">
      <c r="A235" s="37">
        <v>1010529</v>
      </c>
      <c r="B235" s="60" t="s">
        <v>513</v>
      </c>
      <c r="C235" s="39">
        <v>0</v>
      </c>
    </row>
    <row r="236" spans="1:3" ht="17.100000000000001" customHeight="1">
      <c r="A236" s="37">
        <v>1010530</v>
      </c>
      <c r="B236" s="60" t="s">
        <v>514</v>
      </c>
      <c r="C236" s="39">
        <v>0</v>
      </c>
    </row>
    <row r="237" spans="1:3" ht="17.100000000000001" customHeight="1">
      <c r="A237" s="37">
        <v>1010531</v>
      </c>
      <c r="B237" s="60" t="s">
        <v>515</v>
      </c>
      <c r="C237" s="39">
        <v>0</v>
      </c>
    </row>
    <row r="238" spans="1:3" ht="17.100000000000001" customHeight="1">
      <c r="A238" s="37">
        <v>1010532</v>
      </c>
      <c r="B238" s="60" t="s">
        <v>516</v>
      </c>
      <c r="C238" s="39">
        <f>SUM(C239:C249)</f>
        <v>0</v>
      </c>
    </row>
    <row r="239" spans="1:3" ht="17.100000000000001" customHeight="1">
      <c r="A239" s="37">
        <v>101053201</v>
      </c>
      <c r="B239" s="37" t="s">
        <v>517</v>
      </c>
      <c r="C239" s="39">
        <v>0</v>
      </c>
    </row>
    <row r="240" spans="1:3" ht="17.100000000000001" customHeight="1">
      <c r="A240" s="37">
        <v>101053202</v>
      </c>
      <c r="B240" s="37" t="s">
        <v>518</v>
      </c>
      <c r="C240" s="39">
        <v>0</v>
      </c>
    </row>
    <row r="241" spans="1:3" ht="17.100000000000001" customHeight="1">
      <c r="A241" s="37">
        <v>101053203</v>
      </c>
      <c r="B241" s="37" t="s">
        <v>519</v>
      </c>
      <c r="C241" s="39">
        <v>0</v>
      </c>
    </row>
    <row r="242" spans="1:3" ht="17.100000000000001" customHeight="1">
      <c r="A242" s="37">
        <v>101053205</v>
      </c>
      <c r="B242" s="37" t="s">
        <v>520</v>
      </c>
      <c r="C242" s="39">
        <v>0</v>
      </c>
    </row>
    <row r="243" spans="1:3" ht="17.100000000000001" customHeight="1">
      <c r="A243" s="37">
        <v>101053206</v>
      </c>
      <c r="B243" s="37" t="s">
        <v>521</v>
      </c>
      <c r="C243" s="39">
        <v>0</v>
      </c>
    </row>
    <row r="244" spans="1:3" ht="17.100000000000001" customHeight="1">
      <c r="A244" s="37">
        <v>101053215</v>
      </c>
      <c r="B244" s="37" t="s">
        <v>522</v>
      </c>
      <c r="C244" s="39">
        <v>0</v>
      </c>
    </row>
    <row r="245" spans="1:3" ht="17.100000000000001" customHeight="1">
      <c r="A245" s="37">
        <v>101053216</v>
      </c>
      <c r="B245" s="37" t="s">
        <v>523</v>
      </c>
      <c r="C245" s="39">
        <v>0</v>
      </c>
    </row>
    <row r="246" spans="1:3" ht="17.100000000000001" customHeight="1">
      <c r="A246" s="37">
        <v>101053218</v>
      </c>
      <c r="B246" s="37" t="s">
        <v>524</v>
      </c>
      <c r="C246" s="39">
        <v>0</v>
      </c>
    </row>
    <row r="247" spans="1:3" ht="17.100000000000001" customHeight="1">
      <c r="A247" s="37">
        <v>101053219</v>
      </c>
      <c r="B247" s="37" t="s">
        <v>525</v>
      </c>
      <c r="C247" s="39">
        <v>0</v>
      </c>
    </row>
    <row r="248" spans="1:3" ht="17.100000000000001" customHeight="1">
      <c r="A248" s="37">
        <v>101053220</v>
      </c>
      <c r="B248" s="37" t="s">
        <v>526</v>
      </c>
      <c r="C248" s="39">
        <v>0</v>
      </c>
    </row>
    <row r="249" spans="1:3" ht="17.100000000000001" customHeight="1">
      <c r="A249" s="37">
        <v>101053299</v>
      </c>
      <c r="B249" s="37" t="s">
        <v>527</v>
      </c>
      <c r="C249" s="39">
        <v>0</v>
      </c>
    </row>
    <row r="250" spans="1:3" ht="17.100000000000001" customHeight="1">
      <c r="A250" s="37">
        <v>1010533</v>
      </c>
      <c r="B250" s="60" t="s">
        <v>528</v>
      </c>
      <c r="C250" s="39">
        <v>0</v>
      </c>
    </row>
    <row r="251" spans="1:3" ht="17.25" customHeight="1">
      <c r="A251" s="37">
        <v>1010534</v>
      </c>
      <c r="B251" s="60" t="s">
        <v>529</v>
      </c>
      <c r="C251" s="39">
        <v>0</v>
      </c>
    </row>
    <row r="252" spans="1:3" ht="17.100000000000001" customHeight="1">
      <c r="A252" s="37">
        <v>1010535</v>
      </c>
      <c r="B252" s="60" t="s">
        <v>530</v>
      </c>
      <c r="C252" s="39">
        <f>SUM(C253:C256)</f>
        <v>0</v>
      </c>
    </row>
    <row r="253" spans="1:3" ht="17.100000000000001" customHeight="1">
      <c r="A253" s="37">
        <v>101053501</v>
      </c>
      <c r="B253" s="37" t="s">
        <v>531</v>
      </c>
      <c r="C253" s="39">
        <v>0</v>
      </c>
    </row>
    <row r="254" spans="1:3" ht="17.100000000000001" customHeight="1">
      <c r="A254" s="37">
        <v>101053502</v>
      </c>
      <c r="B254" s="37" t="s">
        <v>532</v>
      </c>
      <c r="C254" s="39">
        <v>0</v>
      </c>
    </row>
    <row r="255" spans="1:3" ht="17.100000000000001" customHeight="1">
      <c r="A255" s="37">
        <v>101053503</v>
      </c>
      <c r="B255" s="37" t="s">
        <v>533</v>
      </c>
      <c r="C255" s="39">
        <v>0</v>
      </c>
    </row>
    <row r="256" spans="1:3" ht="17.100000000000001" customHeight="1">
      <c r="A256" s="37">
        <v>101053599</v>
      </c>
      <c r="B256" s="37" t="s">
        <v>534</v>
      </c>
      <c r="C256" s="39">
        <v>0</v>
      </c>
    </row>
    <row r="257" spans="1:3" ht="17.100000000000001" customHeight="1">
      <c r="A257" s="37">
        <v>1010536</v>
      </c>
      <c r="B257" s="60" t="s">
        <v>535</v>
      </c>
      <c r="C257" s="39">
        <f>SUM(C258:C261)</f>
        <v>0</v>
      </c>
    </row>
    <row r="258" spans="1:3" ht="17.100000000000001" customHeight="1">
      <c r="A258" s="37">
        <v>101053601</v>
      </c>
      <c r="B258" s="37" t="s">
        <v>536</v>
      </c>
      <c r="C258" s="39">
        <v>0</v>
      </c>
    </row>
    <row r="259" spans="1:3" ht="17.100000000000001" customHeight="1">
      <c r="A259" s="37">
        <v>101053602</v>
      </c>
      <c r="B259" s="37" t="s">
        <v>537</v>
      </c>
      <c r="C259" s="39">
        <v>0</v>
      </c>
    </row>
    <row r="260" spans="1:3" ht="17.100000000000001" customHeight="1">
      <c r="A260" s="37">
        <v>101053603</v>
      </c>
      <c r="B260" s="37" t="s">
        <v>538</v>
      </c>
      <c r="C260" s="39">
        <v>0</v>
      </c>
    </row>
    <row r="261" spans="1:3" ht="17.100000000000001" customHeight="1">
      <c r="A261" s="37">
        <v>101053699</v>
      </c>
      <c r="B261" s="37" t="s">
        <v>539</v>
      </c>
      <c r="C261" s="39">
        <v>0</v>
      </c>
    </row>
    <row r="262" spans="1:3" ht="17.100000000000001" customHeight="1">
      <c r="A262" s="37">
        <v>1010599</v>
      </c>
      <c r="B262" s="60" t="s">
        <v>540</v>
      </c>
      <c r="C262" s="39">
        <v>0</v>
      </c>
    </row>
    <row r="263" spans="1:3" ht="17.100000000000001" customHeight="1">
      <c r="A263" s="37">
        <v>10106</v>
      </c>
      <c r="B263" s="60" t="s">
        <v>541</v>
      </c>
      <c r="C263" s="39">
        <f>SUM(C264,C268:C270)</f>
        <v>28084</v>
      </c>
    </row>
    <row r="264" spans="1:3" ht="17.100000000000001" customHeight="1">
      <c r="A264" s="37">
        <v>1010601</v>
      </c>
      <c r="B264" s="60" t="s">
        <v>542</v>
      </c>
      <c r="C264" s="39">
        <f>SUM(C265:C267)</f>
        <v>29319</v>
      </c>
    </row>
    <row r="265" spans="1:3" ht="17.100000000000001" customHeight="1">
      <c r="A265" s="37">
        <v>101060101</v>
      </c>
      <c r="B265" s="37" t="s">
        <v>543</v>
      </c>
      <c r="C265" s="39">
        <v>0</v>
      </c>
    </row>
    <row r="266" spans="1:3" ht="17.100000000000001" customHeight="1">
      <c r="A266" s="37">
        <v>101060102</v>
      </c>
      <c r="B266" s="37" t="s">
        <v>544</v>
      </c>
      <c r="C266" s="39">
        <v>0</v>
      </c>
    </row>
    <row r="267" spans="1:3" ht="17.100000000000001" customHeight="1">
      <c r="A267" s="37">
        <v>101060109</v>
      </c>
      <c r="B267" s="37" t="s">
        <v>545</v>
      </c>
      <c r="C267" s="39">
        <v>29319</v>
      </c>
    </row>
    <row r="268" spans="1:3" ht="17.100000000000001" customHeight="1">
      <c r="A268" s="37">
        <v>1010602</v>
      </c>
      <c r="B268" s="60" t="s">
        <v>546</v>
      </c>
      <c r="C268" s="39">
        <v>-999</v>
      </c>
    </row>
    <row r="269" spans="1:3" ht="17.100000000000001" customHeight="1">
      <c r="A269" s="37">
        <v>1010603</v>
      </c>
      <c r="B269" s="60" t="s">
        <v>547</v>
      </c>
      <c r="C269" s="39">
        <v>-251</v>
      </c>
    </row>
    <row r="270" spans="1:3" ht="17.100000000000001" customHeight="1">
      <c r="A270" s="37">
        <v>1010620</v>
      </c>
      <c r="B270" s="60" t="s">
        <v>548</v>
      </c>
      <c r="C270" s="39">
        <v>15</v>
      </c>
    </row>
    <row r="271" spans="1:3" ht="17.100000000000001" customHeight="1">
      <c r="A271" s="37">
        <v>10107</v>
      </c>
      <c r="B271" s="60" t="s">
        <v>549</v>
      </c>
      <c r="C271" s="39">
        <f>SUM(C272:C275)</f>
        <v>0</v>
      </c>
    </row>
    <row r="272" spans="1:3" ht="17.100000000000001" customHeight="1">
      <c r="A272" s="37">
        <v>1010701</v>
      </c>
      <c r="B272" s="60" t="s">
        <v>550</v>
      </c>
      <c r="C272" s="39">
        <v>0</v>
      </c>
    </row>
    <row r="273" spans="1:3" ht="17.100000000000001" customHeight="1">
      <c r="A273" s="37">
        <v>1010702</v>
      </c>
      <c r="B273" s="60" t="s">
        <v>551</v>
      </c>
      <c r="C273" s="39">
        <v>0</v>
      </c>
    </row>
    <row r="274" spans="1:3" ht="17.100000000000001" customHeight="1">
      <c r="A274" s="37">
        <v>1010719</v>
      </c>
      <c r="B274" s="60" t="s">
        <v>552</v>
      </c>
      <c r="C274" s="39">
        <v>0</v>
      </c>
    </row>
    <row r="275" spans="1:3" ht="17.100000000000001" customHeight="1">
      <c r="A275" s="37">
        <v>1010720</v>
      </c>
      <c r="B275" s="60" t="s">
        <v>553</v>
      </c>
      <c r="C275" s="39">
        <v>0</v>
      </c>
    </row>
    <row r="276" spans="1:3" ht="17.100000000000001" customHeight="1">
      <c r="A276" s="37">
        <v>10109</v>
      </c>
      <c r="B276" s="60" t="s">
        <v>554</v>
      </c>
      <c r="C276" s="39">
        <f>SUM(C277,C280:C289)</f>
        <v>0</v>
      </c>
    </row>
    <row r="277" spans="1:3" ht="17.100000000000001" customHeight="1">
      <c r="A277" s="37">
        <v>1010901</v>
      </c>
      <c r="B277" s="60" t="s">
        <v>555</v>
      </c>
      <c r="C277" s="39">
        <f>SUM(C278:C279)</f>
        <v>0</v>
      </c>
    </row>
    <row r="278" spans="1:3" ht="17.100000000000001" customHeight="1">
      <c r="A278" s="37">
        <v>101090101</v>
      </c>
      <c r="B278" s="37" t="s">
        <v>556</v>
      </c>
      <c r="C278" s="39">
        <v>0</v>
      </c>
    </row>
    <row r="279" spans="1:3" ht="17.100000000000001" customHeight="1">
      <c r="A279" s="37">
        <v>101090109</v>
      </c>
      <c r="B279" s="37" t="s">
        <v>557</v>
      </c>
      <c r="C279" s="39">
        <v>0</v>
      </c>
    </row>
    <row r="280" spans="1:3" ht="17.100000000000001" customHeight="1">
      <c r="A280" s="37">
        <v>1010902</v>
      </c>
      <c r="B280" s="60" t="s">
        <v>558</v>
      </c>
      <c r="C280" s="39">
        <v>0</v>
      </c>
    </row>
    <row r="281" spans="1:3" ht="17.100000000000001" customHeight="1">
      <c r="A281" s="37">
        <v>1010903</v>
      </c>
      <c r="B281" s="60" t="s">
        <v>559</v>
      </c>
      <c r="C281" s="39">
        <v>0</v>
      </c>
    </row>
    <row r="282" spans="1:3" ht="17.100000000000001" customHeight="1">
      <c r="A282" s="37">
        <v>1010904</v>
      </c>
      <c r="B282" s="60" t="s">
        <v>560</v>
      </c>
      <c r="C282" s="39">
        <v>0</v>
      </c>
    </row>
    <row r="283" spans="1:3" ht="17.100000000000001" customHeight="1">
      <c r="A283" s="37">
        <v>1010905</v>
      </c>
      <c r="B283" s="60" t="s">
        <v>561</v>
      </c>
      <c r="C283" s="39">
        <v>0</v>
      </c>
    </row>
    <row r="284" spans="1:3" ht="17.100000000000001" customHeight="1">
      <c r="A284" s="37">
        <v>1010906</v>
      </c>
      <c r="B284" s="60" t="s">
        <v>562</v>
      </c>
      <c r="C284" s="39">
        <v>0</v>
      </c>
    </row>
    <row r="285" spans="1:3" ht="17.100000000000001" customHeight="1">
      <c r="A285" s="37">
        <v>1010918</v>
      </c>
      <c r="B285" s="60" t="s">
        <v>563</v>
      </c>
      <c r="C285" s="39">
        <v>0</v>
      </c>
    </row>
    <row r="286" spans="1:3" ht="17.100000000000001" customHeight="1">
      <c r="A286" s="37">
        <v>1010919</v>
      </c>
      <c r="B286" s="60" t="s">
        <v>564</v>
      </c>
      <c r="C286" s="39">
        <v>0</v>
      </c>
    </row>
    <row r="287" spans="1:3" ht="17.100000000000001" customHeight="1">
      <c r="A287" s="37">
        <v>1010920</v>
      </c>
      <c r="B287" s="60" t="s">
        <v>565</v>
      </c>
      <c r="C287" s="39">
        <v>0</v>
      </c>
    </row>
    <row r="288" spans="1:3" ht="17.100000000000001" customHeight="1">
      <c r="A288" s="37">
        <v>1010921</v>
      </c>
      <c r="B288" s="60" t="s">
        <v>566</v>
      </c>
      <c r="C288" s="39">
        <v>0</v>
      </c>
    </row>
    <row r="289" spans="1:3" ht="17.100000000000001" customHeight="1">
      <c r="A289" s="37">
        <v>1010922</v>
      </c>
      <c r="B289" s="60" t="s">
        <v>567</v>
      </c>
      <c r="C289" s="39">
        <v>0</v>
      </c>
    </row>
    <row r="290" spans="1:3" ht="17.100000000000001" customHeight="1">
      <c r="A290" s="37">
        <v>10110</v>
      </c>
      <c r="B290" s="60" t="s">
        <v>568</v>
      </c>
      <c r="C290" s="39">
        <f>SUM(C291:C298)</f>
        <v>22063</v>
      </c>
    </row>
    <row r="291" spans="1:3" ht="17.100000000000001" customHeight="1">
      <c r="A291" s="37">
        <v>1011001</v>
      </c>
      <c r="B291" s="60" t="s">
        <v>569</v>
      </c>
      <c r="C291" s="39">
        <v>3335</v>
      </c>
    </row>
    <row r="292" spans="1:3" ht="17.100000000000001" customHeight="1">
      <c r="A292" s="37">
        <v>1011002</v>
      </c>
      <c r="B292" s="60" t="s">
        <v>570</v>
      </c>
      <c r="C292" s="39">
        <v>29</v>
      </c>
    </row>
    <row r="293" spans="1:3" ht="17.100000000000001" customHeight="1">
      <c r="A293" s="37">
        <v>1011003</v>
      </c>
      <c r="B293" s="60" t="s">
        <v>571</v>
      </c>
      <c r="C293" s="39">
        <v>11960</v>
      </c>
    </row>
    <row r="294" spans="1:3" ht="17.100000000000001" customHeight="1">
      <c r="A294" s="37">
        <v>1011004</v>
      </c>
      <c r="B294" s="60" t="s">
        <v>572</v>
      </c>
      <c r="C294" s="39">
        <v>0</v>
      </c>
    </row>
    <row r="295" spans="1:3" ht="17.100000000000001" customHeight="1">
      <c r="A295" s="37">
        <v>1011005</v>
      </c>
      <c r="B295" s="60" t="s">
        <v>573</v>
      </c>
      <c r="C295" s="39">
        <v>784</v>
      </c>
    </row>
    <row r="296" spans="1:3" ht="17.100000000000001" customHeight="1">
      <c r="A296" s="37">
        <v>1011006</v>
      </c>
      <c r="B296" s="60" t="s">
        <v>574</v>
      </c>
      <c r="C296" s="39">
        <v>3610</v>
      </c>
    </row>
    <row r="297" spans="1:3" ht="17.100000000000001" customHeight="1">
      <c r="A297" s="37">
        <v>1011019</v>
      </c>
      <c r="B297" s="60" t="s">
        <v>575</v>
      </c>
      <c r="C297" s="39">
        <v>2164</v>
      </c>
    </row>
    <row r="298" spans="1:3" ht="17.100000000000001" customHeight="1">
      <c r="A298" s="37">
        <v>1011020</v>
      </c>
      <c r="B298" s="60" t="s">
        <v>576</v>
      </c>
      <c r="C298" s="39">
        <v>181</v>
      </c>
    </row>
    <row r="299" spans="1:3" ht="17.100000000000001" customHeight="1">
      <c r="A299" s="37">
        <v>10111</v>
      </c>
      <c r="B299" s="60" t="s">
        <v>577</v>
      </c>
      <c r="C299" s="39">
        <f>SUM(C300,C303:C304)</f>
        <v>11023</v>
      </c>
    </row>
    <row r="300" spans="1:3" ht="17.100000000000001" customHeight="1">
      <c r="A300" s="37">
        <v>1011101</v>
      </c>
      <c r="B300" s="60" t="s">
        <v>578</v>
      </c>
      <c r="C300" s="39">
        <f>SUM(C301:C302)</f>
        <v>0</v>
      </c>
    </row>
    <row r="301" spans="1:3" ht="17.100000000000001" customHeight="1">
      <c r="A301" s="37">
        <v>101110101</v>
      </c>
      <c r="B301" s="37" t="s">
        <v>579</v>
      </c>
      <c r="C301" s="39">
        <v>0</v>
      </c>
    </row>
    <row r="302" spans="1:3" ht="17.100000000000001" customHeight="1">
      <c r="A302" s="37">
        <v>101110109</v>
      </c>
      <c r="B302" s="37" t="s">
        <v>580</v>
      </c>
      <c r="C302" s="39">
        <v>0</v>
      </c>
    </row>
    <row r="303" spans="1:3" ht="17.100000000000001" customHeight="1">
      <c r="A303" s="37">
        <v>1011119</v>
      </c>
      <c r="B303" s="60" t="s">
        <v>581</v>
      </c>
      <c r="C303" s="39">
        <v>10904</v>
      </c>
    </row>
    <row r="304" spans="1:3" ht="17.100000000000001" customHeight="1">
      <c r="A304" s="37">
        <v>1011120</v>
      </c>
      <c r="B304" s="60" t="s">
        <v>582</v>
      </c>
      <c r="C304" s="39">
        <v>119</v>
      </c>
    </row>
    <row r="305" spans="1:3" ht="17.100000000000001" customHeight="1">
      <c r="A305" s="37">
        <v>10112</v>
      </c>
      <c r="B305" s="60" t="s">
        <v>583</v>
      </c>
      <c r="C305" s="39">
        <f>SUM(C306:C313)</f>
        <v>0</v>
      </c>
    </row>
    <row r="306" spans="1:3" ht="17.100000000000001" customHeight="1">
      <c r="A306" s="37">
        <v>1011201</v>
      </c>
      <c r="B306" s="60" t="s">
        <v>584</v>
      </c>
      <c r="C306" s="39">
        <v>0</v>
      </c>
    </row>
    <row r="307" spans="1:3" ht="17.100000000000001" customHeight="1">
      <c r="A307" s="37">
        <v>1011202</v>
      </c>
      <c r="B307" s="60" t="s">
        <v>585</v>
      </c>
      <c r="C307" s="39">
        <v>0</v>
      </c>
    </row>
    <row r="308" spans="1:3" ht="17.100000000000001" customHeight="1">
      <c r="A308" s="37">
        <v>1011203</v>
      </c>
      <c r="B308" s="60" t="s">
        <v>586</v>
      </c>
      <c r="C308" s="39">
        <v>0</v>
      </c>
    </row>
    <row r="309" spans="1:3" ht="17.100000000000001" customHeight="1">
      <c r="A309" s="37">
        <v>1011204</v>
      </c>
      <c r="B309" s="60" t="s">
        <v>587</v>
      </c>
      <c r="C309" s="39">
        <v>0</v>
      </c>
    </row>
    <row r="310" spans="1:3" ht="17.100000000000001" customHeight="1">
      <c r="A310" s="37">
        <v>1011205</v>
      </c>
      <c r="B310" s="60" t="s">
        <v>588</v>
      </c>
      <c r="C310" s="39">
        <v>0</v>
      </c>
    </row>
    <row r="311" spans="1:3" ht="17.100000000000001" customHeight="1">
      <c r="A311" s="37">
        <v>1011206</v>
      </c>
      <c r="B311" s="60" t="s">
        <v>589</v>
      </c>
      <c r="C311" s="39">
        <v>0</v>
      </c>
    </row>
    <row r="312" spans="1:3" ht="17.100000000000001" customHeight="1">
      <c r="A312" s="37">
        <v>1011219</v>
      </c>
      <c r="B312" s="60" t="s">
        <v>590</v>
      </c>
      <c r="C312" s="39">
        <v>0</v>
      </c>
    </row>
    <row r="313" spans="1:3" ht="17.100000000000001" customHeight="1">
      <c r="A313" s="37">
        <v>1011220</v>
      </c>
      <c r="B313" s="60" t="s">
        <v>591</v>
      </c>
      <c r="C313" s="39">
        <v>0</v>
      </c>
    </row>
    <row r="314" spans="1:3" ht="17.100000000000001" customHeight="1">
      <c r="A314" s="37">
        <v>10113</v>
      </c>
      <c r="B314" s="60" t="s">
        <v>592</v>
      </c>
      <c r="C314" s="39">
        <f>SUM(C315:C322)</f>
        <v>58483</v>
      </c>
    </row>
    <row r="315" spans="1:3" ht="17.100000000000001" customHeight="1">
      <c r="A315" s="37">
        <v>1011301</v>
      </c>
      <c r="B315" s="60" t="s">
        <v>593</v>
      </c>
      <c r="C315" s="39">
        <v>276</v>
      </c>
    </row>
    <row r="316" spans="1:3" ht="17.100000000000001" customHeight="1">
      <c r="A316" s="37">
        <v>1011302</v>
      </c>
      <c r="B316" s="60" t="s">
        <v>594</v>
      </c>
      <c r="C316" s="39">
        <v>0</v>
      </c>
    </row>
    <row r="317" spans="1:3" ht="17.100000000000001" customHeight="1">
      <c r="A317" s="37">
        <v>1011303</v>
      </c>
      <c r="B317" s="60" t="s">
        <v>595</v>
      </c>
      <c r="C317" s="39">
        <v>35934</v>
      </c>
    </row>
    <row r="318" spans="1:3" ht="17.100000000000001" customHeight="1">
      <c r="A318" s="37">
        <v>1011304</v>
      </c>
      <c r="B318" s="60" t="s">
        <v>596</v>
      </c>
      <c r="C318" s="39">
        <v>0</v>
      </c>
    </row>
    <row r="319" spans="1:3" ht="17.100000000000001" customHeight="1">
      <c r="A319" s="37">
        <v>1011305</v>
      </c>
      <c r="B319" s="60" t="s">
        <v>597</v>
      </c>
      <c r="C319" s="39">
        <v>2052</v>
      </c>
    </row>
    <row r="320" spans="1:3" ht="17.100000000000001" customHeight="1">
      <c r="A320" s="37">
        <v>1011306</v>
      </c>
      <c r="B320" s="60" t="s">
        <v>598</v>
      </c>
      <c r="C320" s="39">
        <v>19649</v>
      </c>
    </row>
    <row r="321" spans="1:3" ht="17.100000000000001" customHeight="1">
      <c r="A321" s="37">
        <v>1011319</v>
      </c>
      <c r="B321" s="60" t="s">
        <v>599</v>
      </c>
      <c r="C321" s="39">
        <v>554</v>
      </c>
    </row>
    <row r="322" spans="1:3" ht="17.100000000000001" customHeight="1">
      <c r="A322" s="37">
        <v>1011320</v>
      </c>
      <c r="B322" s="60" t="s">
        <v>600</v>
      </c>
      <c r="C322" s="39">
        <v>18</v>
      </c>
    </row>
    <row r="323" spans="1:3" ht="17.100000000000001" customHeight="1">
      <c r="A323" s="37">
        <v>10114</v>
      </c>
      <c r="B323" s="60" t="s">
        <v>601</v>
      </c>
      <c r="C323" s="39">
        <f>SUM(C324:C325)</f>
        <v>0</v>
      </c>
    </row>
    <row r="324" spans="1:3" ht="17.100000000000001" customHeight="1">
      <c r="A324" s="37">
        <v>1011401</v>
      </c>
      <c r="B324" s="60" t="s">
        <v>602</v>
      </c>
      <c r="C324" s="39">
        <v>0</v>
      </c>
    </row>
    <row r="325" spans="1:3" ht="17.100000000000001" customHeight="1">
      <c r="A325" s="37">
        <v>1011420</v>
      </c>
      <c r="B325" s="60" t="s">
        <v>603</v>
      </c>
      <c r="C325" s="39">
        <v>0</v>
      </c>
    </row>
    <row r="326" spans="1:3" ht="17.100000000000001" customHeight="1">
      <c r="A326" s="37">
        <v>10115</v>
      </c>
      <c r="B326" s="60" t="s">
        <v>604</v>
      </c>
      <c r="C326" s="39">
        <f>SUM(C327:C328)</f>
        <v>0</v>
      </c>
    </row>
    <row r="327" spans="1:3" ht="17.100000000000001" customHeight="1">
      <c r="A327" s="37">
        <v>1011501</v>
      </c>
      <c r="B327" s="60" t="s">
        <v>605</v>
      </c>
      <c r="C327" s="39">
        <v>0</v>
      </c>
    </row>
    <row r="328" spans="1:3" ht="17.100000000000001" customHeight="1">
      <c r="A328" s="37">
        <v>1011520</v>
      </c>
      <c r="B328" s="60" t="s">
        <v>606</v>
      </c>
      <c r="C328" s="39">
        <v>0</v>
      </c>
    </row>
    <row r="329" spans="1:3" ht="17.100000000000001" customHeight="1">
      <c r="A329" s="37">
        <v>10116</v>
      </c>
      <c r="B329" s="60" t="s">
        <v>607</v>
      </c>
      <c r="C329" s="39">
        <f>SUM(C330:C331)</f>
        <v>0</v>
      </c>
    </row>
    <row r="330" spans="1:3" ht="17.100000000000001" customHeight="1">
      <c r="A330" s="37">
        <v>1011601</v>
      </c>
      <c r="B330" s="60" t="s">
        <v>608</v>
      </c>
      <c r="C330" s="39">
        <v>0</v>
      </c>
    </row>
    <row r="331" spans="1:3" ht="17.100000000000001" customHeight="1">
      <c r="A331" s="37">
        <v>1011620</v>
      </c>
      <c r="B331" s="60" t="s">
        <v>609</v>
      </c>
      <c r="C331" s="39">
        <v>0</v>
      </c>
    </row>
    <row r="332" spans="1:3" ht="17.100000000000001" customHeight="1">
      <c r="A332" s="37">
        <v>10117</v>
      </c>
      <c r="B332" s="60" t="s">
        <v>610</v>
      </c>
      <c r="C332" s="39">
        <f>SUM(C333,C337,C341:C342)</f>
        <v>0</v>
      </c>
    </row>
    <row r="333" spans="1:3" ht="17.100000000000001" customHeight="1">
      <c r="A333" s="37">
        <v>1011701</v>
      </c>
      <c r="B333" s="60" t="s">
        <v>611</v>
      </c>
      <c r="C333" s="39">
        <f>SUM(C334:C336)</f>
        <v>0</v>
      </c>
    </row>
    <row r="334" spans="1:3" ht="17.100000000000001" customHeight="1">
      <c r="A334" s="37">
        <v>101170101</v>
      </c>
      <c r="B334" s="37" t="s">
        <v>612</v>
      </c>
      <c r="C334" s="39">
        <v>0</v>
      </c>
    </row>
    <row r="335" spans="1:3" ht="17.100000000000001" customHeight="1">
      <c r="A335" s="37">
        <v>101170102</v>
      </c>
      <c r="B335" s="37" t="s">
        <v>613</v>
      </c>
      <c r="C335" s="39">
        <v>0</v>
      </c>
    </row>
    <row r="336" spans="1:3" ht="17.100000000000001" customHeight="1">
      <c r="A336" s="37">
        <v>101170103</v>
      </c>
      <c r="B336" s="37" t="s">
        <v>614</v>
      </c>
      <c r="C336" s="39">
        <v>0</v>
      </c>
    </row>
    <row r="337" spans="1:3" ht="17.100000000000001" customHeight="1">
      <c r="A337" s="37">
        <v>1011703</v>
      </c>
      <c r="B337" s="60" t="s">
        <v>615</v>
      </c>
      <c r="C337" s="39">
        <f>SUM(C338:C340)</f>
        <v>0</v>
      </c>
    </row>
    <row r="338" spans="1:3" ht="17.100000000000001" customHeight="1">
      <c r="A338" s="37">
        <v>101170301</v>
      </c>
      <c r="B338" s="37" t="s">
        <v>616</v>
      </c>
      <c r="C338" s="39">
        <v>0</v>
      </c>
    </row>
    <row r="339" spans="1:3" ht="17.100000000000001" customHeight="1">
      <c r="A339" s="37">
        <v>101170302</v>
      </c>
      <c r="B339" s="37" t="s">
        <v>617</v>
      </c>
      <c r="C339" s="39">
        <v>0</v>
      </c>
    </row>
    <row r="340" spans="1:3" ht="17.100000000000001" customHeight="1">
      <c r="A340" s="37">
        <v>101170303</v>
      </c>
      <c r="B340" s="37" t="s">
        <v>618</v>
      </c>
      <c r="C340" s="39">
        <v>0</v>
      </c>
    </row>
    <row r="341" spans="1:3" ht="17.100000000000001" customHeight="1">
      <c r="A341" s="37">
        <v>1011720</v>
      </c>
      <c r="B341" s="60" t="s">
        <v>619</v>
      </c>
      <c r="C341" s="39">
        <v>0</v>
      </c>
    </row>
    <row r="342" spans="1:3" ht="17.100000000000001" customHeight="1">
      <c r="A342" s="37">
        <v>1011721</v>
      </c>
      <c r="B342" s="60" t="s">
        <v>620</v>
      </c>
      <c r="C342" s="39">
        <v>0</v>
      </c>
    </row>
    <row r="343" spans="1:3" ht="17.100000000000001" customHeight="1">
      <c r="A343" s="37">
        <v>10118</v>
      </c>
      <c r="B343" s="60" t="s">
        <v>621</v>
      </c>
      <c r="C343" s="39">
        <f>SUM(C344:C346)</f>
        <v>9961</v>
      </c>
    </row>
    <row r="344" spans="1:3" ht="17.100000000000001" customHeight="1">
      <c r="A344" s="37">
        <v>1011801</v>
      </c>
      <c r="B344" s="60" t="s">
        <v>622</v>
      </c>
      <c r="C344" s="39">
        <v>7328</v>
      </c>
    </row>
    <row r="345" spans="1:3" ht="17.100000000000001" customHeight="1">
      <c r="A345" s="37">
        <v>1011802</v>
      </c>
      <c r="B345" s="60" t="s">
        <v>623</v>
      </c>
      <c r="C345" s="39">
        <v>0</v>
      </c>
    </row>
    <row r="346" spans="1:3" ht="17.100000000000001" customHeight="1">
      <c r="A346" s="37">
        <v>1011820</v>
      </c>
      <c r="B346" s="60" t="s">
        <v>624</v>
      </c>
      <c r="C346" s="39">
        <v>2633</v>
      </c>
    </row>
    <row r="347" spans="1:3" ht="17.100000000000001" customHeight="1">
      <c r="A347" s="37">
        <v>10119</v>
      </c>
      <c r="B347" s="60" t="s">
        <v>625</v>
      </c>
      <c r="C347" s="39">
        <f>SUM(C348:C349)</f>
        <v>0</v>
      </c>
    </row>
    <row r="348" spans="1:3" ht="17.100000000000001" customHeight="1">
      <c r="A348" s="37">
        <v>1011901</v>
      </c>
      <c r="B348" s="60" t="s">
        <v>626</v>
      </c>
      <c r="C348" s="39">
        <v>0</v>
      </c>
    </row>
    <row r="349" spans="1:3" ht="17.100000000000001" customHeight="1">
      <c r="A349" s="37">
        <v>1011920</v>
      </c>
      <c r="B349" s="60" t="s">
        <v>627</v>
      </c>
      <c r="C349" s="39">
        <v>0</v>
      </c>
    </row>
    <row r="350" spans="1:3" ht="17.100000000000001" customHeight="1">
      <c r="A350" s="37">
        <v>10120</v>
      </c>
      <c r="B350" s="60" t="s">
        <v>628</v>
      </c>
      <c r="C350" s="39">
        <f>SUM(C351:C352)</f>
        <v>0</v>
      </c>
    </row>
    <row r="351" spans="1:3" ht="17.100000000000001" customHeight="1">
      <c r="A351" s="37">
        <v>1012001</v>
      </c>
      <c r="B351" s="60" t="s">
        <v>629</v>
      </c>
      <c r="C351" s="39">
        <v>0</v>
      </c>
    </row>
    <row r="352" spans="1:3" ht="17.100000000000001" customHeight="1">
      <c r="A352" s="37">
        <v>1012020</v>
      </c>
      <c r="B352" s="60" t="s">
        <v>630</v>
      </c>
      <c r="C352" s="39">
        <v>0</v>
      </c>
    </row>
    <row r="353" spans="1:3" ht="17.100000000000001" customHeight="1">
      <c r="A353" s="37">
        <v>10121</v>
      </c>
      <c r="B353" s="60" t="s">
        <v>631</v>
      </c>
      <c r="C353" s="39">
        <f>C354+C355</f>
        <v>0</v>
      </c>
    </row>
    <row r="354" spans="1:3" ht="17.100000000000001" customHeight="1">
      <c r="A354" s="37">
        <v>1012101</v>
      </c>
      <c r="B354" s="60" t="s">
        <v>632</v>
      </c>
      <c r="C354" s="39">
        <v>0</v>
      </c>
    </row>
    <row r="355" spans="1:3" ht="17.100000000000001" customHeight="1">
      <c r="A355" s="37">
        <v>1012120</v>
      </c>
      <c r="B355" s="60" t="s">
        <v>633</v>
      </c>
      <c r="C355" s="39">
        <v>0</v>
      </c>
    </row>
    <row r="356" spans="1:3" ht="17.100000000000001" customHeight="1">
      <c r="A356" s="37">
        <v>10199</v>
      </c>
      <c r="B356" s="60" t="s">
        <v>634</v>
      </c>
      <c r="C356" s="39">
        <f>SUM(C357:C358)</f>
        <v>162</v>
      </c>
    </row>
    <row r="357" spans="1:3" ht="17.100000000000001" customHeight="1">
      <c r="A357" s="37">
        <v>1019901</v>
      </c>
      <c r="B357" s="60" t="s">
        <v>635</v>
      </c>
      <c r="C357" s="39">
        <v>161</v>
      </c>
    </row>
    <row r="358" spans="1:3" ht="17.100000000000001" customHeight="1">
      <c r="A358" s="37">
        <v>1019920</v>
      </c>
      <c r="B358" s="60" t="s">
        <v>636</v>
      </c>
      <c r="C358" s="39">
        <v>1</v>
      </c>
    </row>
    <row r="359" spans="1:3" ht="17.100000000000001" customHeight="1">
      <c r="A359" s="37">
        <v>103</v>
      </c>
      <c r="B359" s="60" t="s">
        <v>637</v>
      </c>
      <c r="C359" s="39">
        <f>SUM(C360,C385,C581,C611,C630,C679,C682,C688)</f>
        <v>190312</v>
      </c>
    </row>
    <row r="360" spans="1:3" ht="17.100000000000001" customHeight="1">
      <c r="A360" s="37">
        <v>10302</v>
      </c>
      <c r="B360" s="60" t="s">
        <v>638</v>
      </c>
      <c r="C360" s="39">
        <f>SUM(C361,C368:C371,C374:C382)</f>
        <v>2178</v>
      </c>
    </row>
    <row r="361" spans="1:3" ht="17.100000000000001" customHeight="1">
      <c r="A361" s="37">
        <v>1030203</v>
      </c>
      <c r="B361" s="60" t="s">
        <v>639</v>
      </c>
      <c r="C361" s="39">
        <f>SUM(C362:C367)</f>
        <v>0</v>
      </c>
    </row>
    <row r="362" spans="1:3" ht="17.100000000000001" customHeight="1">
      <c r="A362" s="37">
        <v>103020301</v>
      </c>
      <c r="B362" s="37" t="s">
        <v>640</v>
      </c>
      <c r="C362" s="39">
        <v>0</v>
      </c>
    </row>
    <row r="363" spans="1:3" ht="17.100000000000001" customHeight="1">
      <c r="A363" s="37">
        <v>103020302</v>
      </c>
      <c r="B363" s="37" t="s">
        <v>641</v>
      </c>
      <c r="C363" s="39">
        <v>0</v>
      </c>
    </row>
    <row r="364" spans="1:3" ht="17.100000000000001" customHeight="1">
      <c r="A364" s="37">
        <v>103020303</v>
      </c>
      <c r="B364" s="37" t="s">
        <v>642</v>
      </c>
      <c r="C364" s="39">
        <v>0</v>
      </c>
    </row>
    <row r="365" spans="1:3" ht="17.100000000000001" customHeight="1">
      <c r="A365" s="37">
        <v>103020304</v>
      </c>
      <c r="B365" s="37" t="s">
        <v>643</v>
      </c>
      <c r="C365" s="39">
        <v>0</v>
      </c>
    </row>
    <row r="366" spans="1:3" ht="17.100000000000001" customHeight="1">
      <c r="A366" s="37">
        <v>103020305</v>
      </c>
      <c r="B366" s="37" t="s">
        <v>644</v>
      </c>
      <c r="C366" s="39">
        <v>0</v>
      </c>
    </row>
    <row r="367" spans="1:3" ht="17.100000000000001" customHeight="1">
      <c r="A367" s="37">
        <v>103020399</v>
      </c>
      <c r="B367" s="37" t="s">
        <v>645</v>
      </c>
      <c r="C367" s="39">
        <v>0</v>
      </c>
    </row>
    <row r="368" spans="1:3" ht="17.100000000000001" customHeight="1">
      <c r="A368" s="37">
        <v>1030205</v>
      </c>
      <c r="B368" s="60" t="s">
        <v>646</v>
      </c>
      <c r="C368" s="39">
        <v>0</v>
      </c>
    </row>
    <row r="369" spans="1:3" ht="17.100000000000001" customHeight="1">
      <c r="A369" s="37">
        <v>1030210</v>
      </c>
      <c r="B369" s="60" t="s">
        <v>647</v>
      </c>
      <c r="C369" s="39">
        <v>0</v>
      </c>
    </row>
    <row r="370" spans="1:3" ht="17.100000000000001" customHeight="1">
      <c r="A370" s="37">
        <v>1030212</v>
      </c>
      <c r="B370" s="60" t="s">
        <v>648</v>
      </c>
      <c r="C370" s="39">
        <v>0</v>
      </c>
    </row>
    <row r="371" spans="1:3" ht="17.100000000000001" customHeight="1">
      <c r="A371" s="37">
        <v>1030216</v>
      </c>
      <c r="B371" s="60" t="s">
        <v>649</v>
      </c>
      <c r="C371" s="39">
        <f>SUM(C372:C373)</f>
        <v>0</v>
      </c>
    </row>
    <row r="372" spans="1:3" ht="17.100000000000001" customHeight="1">
      <c r="A372" s="37">
        <v>103021601</v>
      </c>
      <c r="B372" s="37" t="s">
        <v>650</v>
      </c>
      <c r="C372" s="39">
        <v>0</v>
      </c>
    </row>
    <row r="373" spans="1:3" ht="17.100000000000001" customHeight="1">
      <c r="A373" s="37">
        <v>103021699</v>
      </c>
      <c r="B373" s="37" t="s">
        <v>651</v>
      </c>
      <c r="C373" s="39">
        <v>0</v>
      </c>
    </row>
    <row r="374" spans="1:3" ht="17.100000000000001" customHeight="1">
      <c r="A374" s="37">
        <v>1030217</v>
      </c>
      <c r="B374" s="60" t="s">
        <v>652</v>
      </c>
      <c r="C374" s="39">
        <v>0</v>
      </c>
    </row>
    <row r="375" spans="1:3" ht="17.100000000000001" customHeight="1">
      <c r="A375" s="37">
        <v>1030218</v>
      </c>
      <c r="B375" s="60" t="s">
        <v>653</v>
      </c>
      <c r="C375" s="39">
        <v>2177</v>
      </c>
    </row>
    <row r="376" spans="1:3" ht="17.100000000000001" customHeight="1">
      <c r="A376" s="37">
        <v>1030219</v>
      </c>
      <c r="B376" s="60" t="s">
        <v>654</v>
      </c>
      <c r="C376" s="39">
        <v>0</v>
      </c>
    </row>
    <row r="377" spans="1:3" ht="17.100000000000001" customHeight="1">
      <c r="A377" s="37">
        <v>1030220</v>
      </c>
      <c r="B377" s="60" t="s">
        <v>655</v>
      </c>
      <c r="C377" s="39">
        <v>0</v>
      </c>
    </row>
    <row r="378" spans="1:3" ht="17.100000000000001" customHeight="1">
      <c r="A378" s="37">
        <v>1030222</v>
      </c>
      <c r="B378" s="60" t="s">
        <v>656</v>
      </c>
      <c r="C378" s="39">
        <v>0</v>
      </c>
    </row>
    <row r="379" spans="1:3" ht="17.100000000000001" customHeight="1">
      <c r="A379" s="37">
        <v>1030223</v>
      </c>
      <c r="B379" s="60" t="s">
        <v>657</v>
      </c>
      <c r="C379" s="39">
        <v>1</v>
      </c>
    </row>
    <row r="380" spans="1:3" ht="17.100000000000001" customHeight="1">
      <c r="A380" s="37">
        <v>1030224</v>
      </c>
      <c r="B380" s="60" t="s">
        <v>658</v>
      </c>
      <c r="C380" s="39">
        <v>0</v>
      </c>
    </row>
    <row r="381" spans="1:3" ht="17.100000000000001" customHeight="1">
      <c r="A381" s="37">
        <v>1030225</v>
      </c>
      <c r="B381" s="60" t="s">
        <v>659</v>
      </c>
      <c r="C381" s="39">
        <v>0</v>
      </c>
    </row>
    <row r="382" spans="1:3" ht="17.100000000000001" customHeight="1">
      <c r="A382" s="37">
        <v>1030299</v>
      </c>
      <c r="B382" s="60" t="s">
        <v>660</v>
      </c>
      <c r="C382" s="39">
        <f>C383+C384</f>
        <v>0</v>
      </c>
    </row>
    <row r="383" spans="1:3" ht="17.100000000000001" customHeight="1">
      <c r="A383" s="37">
        <v>103029901</v>
      </c>
      <c r="B383" s="37" t="s">
        <v>661</v>
      </c>
      <c r="C383" s="39">
        <v>0</v>
      </c>
    </row>
    <row r="384" spans="1:3" ht="17.100000000000001" customHeight="1">
      <c r="A384" s="37">
        <v>103029999</v>
      </c>
      <c r="B384" s="37" t="s">
        <v>662</v>
      </c>
      <c r="C384" s="39">
        <v>0</v>
      </c>
    </row>
    <row r="385" spans="1:3" ht="17.100000000000001" customHeight="1">
      <c r="A385" s="37">
        <v>10304</v>
      </c>
      <c r="B385" s="60" t="s">
        <v>663</v>
      </c>
      <c r="C385" s="39">
        <f>C386+C403+C407+C410+C415+C417+C420+C422+C424+C427+C430+C433+C435+C446+C449+C451+C453+C455+C457+C460+C465+C468+C473+C477+C479+C482+C488+C494+C500+C504+C507+C514+C519+C526+C529+C533+C542+C546+C550+C554+C559+C564+C567+C569+C571+C573+C576+C579</f>
        <v>6739</v>
      </c>
    </row>
    <row r="386" spans="1:3" ht="17.100000000000001" customHeight="1">
      <c r="A386" s="37">
        <v>1030401</v>
      </c>
      <c r="B386" s="60" t="s">
        <v>664</v>
      </c>
      <c r="C386" s="39">
        <f>SUM(C387:C402)</f>
        <v>0</v>
      </c>
    </row>
    <row r="387" spans="1:3" ht="17.100000000000001" customHeight="1">
      <c r="A387" s="37">
        <v>103040101</v>
      </c>
      <c r="B387" s="37" t="s">
        <v>665</v>
      </c>
      <c r="C387" s="39">
        <v>0</v>
      </c>
    </row>
    <row r="388" spans="1:3" ht="17.100000000000001" customHeight="1">
      <c r="A388" s="37">
        <v>103040102</v>
      </c>
      <c r="B388" s="37" t="s">
        <v>666</v>
      </c>
      <c r="C388" s="39">
        <v>0</v>
      </c>
    </row>
    <row r="389" spans="1:3" ht="17.100000000000001" customHeight="1">
      <c r="A389" s="37">
        <v>103040103</v>
      </c>
      <c r="B389" s="37" t="s">
        <v>667</v>
      </c>
      <c r="C389" s="39">
        <v>0</v>
      </c>
    </row>
    <row r="390" spans="1:3" ht="17.100000000000001" customHeight="1">
      <c r="A390" s="37">
        <v>103040104</v>
      </c>
      <c r="B390" s="37" t="s">
        <v>668</v>
      </c>
      <c r="C390" s="39">
        <v>0</v>
      </c>
    </row>
    <row r="391" spans="1:3" ht="17.100000000000001" customHeight="1">
      <c r="A391" s="37">
        <v>103040109</v>
      </c>
      <c r="B391" s="37" t="s">
        <v>669</v>
      </c>
      <c r="C391" s="39">
        <v>0</v>
      </c>
    </row>
    <row r="392" spans="1:3" ht="17.100000000000001" customHeight="1">
      <c r="A392" s="37">
        <v>103040110</v>
      </c>
      <c r="B392" s="37" t="s">
        <v>670</v>
      </c>
      <c r="C392" s="39">
        <v>0</v>
      </c>
    </row>
    <row r="393" spans="1:3" ht="17.100000000000001" customHeight="1">
      <c r="A393" s="37">
        <v>103040111</v>
      </c>
      <c r="B393" s="37" t="s">
        <v>671</v>
      </c>
      <c r="C393" s="39">
        <v>0</v>
      </c>
    </row>
    <row r="394" spans="1:3" ht="17.100000000000001" customHeight="1">
      <c r="A394" s="37">
        <v>103040112</v>
      </c>
      <c r="B394" s="37" t="s">
        <v>672</v>
      </c>
      <c r="C394" s="39">
        <v>0</v>
      </c>
    </row>
    <row r="395" spans="1:3" ht="17.100000000000001" customHeight="1">
      <c r="A395" s="37">
        <v>103040113</v>
      </c>
      <c r="B395" s="37" t="s">
        <v>673</v>
      </c>
      <c r="C395" s="39">
        <v>0</v>
      </c>
    </row>
    <row r="396" spans="1:3" ht="17.100000000000001" customHeight="1">
      <c r="A396" s="37">
        <v>103040116</v>
      </c>
      <c r="B396" s="37" t="s">
        <v>674</v>
      </c>
      <c r="C396" s="39">
        <v>0</v>
      </c>
    </row>
    <row r="397" spans="1:3" ht="17.100000000000001" customHeight="1">
      <c r="A397" s="37">
        <v>103040117</v>
      </c>
      <c r="B397" s="37" t="s">
        <v>675</v>
      </c>
      <c r="C397" s="39">
        <v>0</v>
      </c>
    </row>
    <row r="398" spans="1:3" ht="17.100000000000001" customHeight="1">
      <c r="A398" s="37">
        <v>103040120</v>
      </c>
      <c r="B398" s="37" t="s">
        <v>676</v>
      </c>
      <c r="C398" s="39">
        <v>0</v>
      </c>
    </row>
    <row r="399" spans="1:3" ht="17.100000000000001" customHeight="1">
      <c r="A399" s="37">
        <v>103040121</v>
      </c>
      <c r="B399" s="37" t="s">
        <v>677</v>
      </c>
      <c r="C399" s="39">
        <v>0</v>
      </c>
    </row>
    <row r="400" spans="1:3" ht="17.100000000000001" customHeight="1">
      <c r="A400" s="37">
        <v>103040122</v>
      </c>
      <c r="B400" s="37" t="s">
        <v>678</v>
      </c>
      <c r="C400" s="39">
        <v>0</v>
      </c>
    </row>
    <row r="401" spans="1:3" ht="17.100000000000001" customHeight="1">
      <c r="A401" s="37">
        <v>103040123</v>
      </c>
      <c r="B401" s="37" t="s">
        <v>679</v>
      </c>
      <c r="C401" s="39">
        <v>0</v>
      </c>
    </row>
    <row r="402" spans="1:3" ht="17.100000000000001" customHeight="1">
      <c r="A402" s="37">
        <v>103040150</v>
      </c>
      <c r="B402" s="37" t="s">
        <v>680</v>
      </c>
      <c r="C402" s="39">
        <v>0</v>
      </c>
    </row>
    <row r="403" spans="1:3" ht="17.100000000000001" customHeight="1">
      <c r="A403" s="37">
        <v>1030402</v>
      </c>
      <c r="B403" s="60" t="s">
        <v>681</v>
      </c>
      <c r="C403" s="39">
        <f>SUM(C404:C406)</f>
        <v>0</v>
      </c>
    </row>
    <row r="404" spans="1:3" ht="17.100000000000001" customHeight="1">
      <c r="A404" s="37">
        <v>103040201</v>
      </c>
      <c r="B404" s="37" t="s">
        <v>682</v>
      </c>
      <c r="C404" s="39">
        <v>0</v>
      </c>
    </row>
    <row r="405" spans="1:3" ht="17.100000000000001" customHeight="1">
      <c r="A405" s="37">
        <v>103040202</v>
      </c>
      <c r="B405" s="37" t="s">
        <v>683</v>
      </c>
      <c r="C405" s="39">
        <v>0</v>
      </c>
    </row>
    <row r="406" spans="1:3" ht="17.100000000000001" customHeight="1">
      <c r="A406" s="37">
        <v>103040250</v>
      </c>
      <c r="B406" s="37" t="s">
        <v>684</v>
      </c>
      <c r="C406" s="39">
        <v>0</v>
      </c>
    </row>
    <row r="407" spans="1:3" ht="17.100000000000001" customHeight="1">
      <c r="A407" s="37">
        <v>1030403</v>
      </c>
      <c r="B407" s="60" t="s">
        <v>685</v>
      </c>
      <c r="C407" s="39">
        <f>SUM(C408:C409)</f>
        <v>0</v>
      </c>
    </row>
    <row r="408" spans="1:3" ht="17.100000000000001" customHeight="1">
      <c r="A408" s="37">
        <v>103040305</v>
      </c>
      <c r="B408" s="37" t="s">
        <v>686</v>
      </c>
      <c r="C408" s="39">
        <v>0</v>
      </c>
    </row>
    <row r="409" spans="1:3" ht="17.100000000000001" customHeight="1">
      <c r="A409" s="37">
        <v>103040350</v>
      </c>
      <c r="B409" s="37" t="s">
        <v>687</v>
      </c>
      <c r="C409" s="39">
        <v>0</v>
      </c>
    </row>
    <row r="410" spans="1:3" ht="17.100000000000001" customHeight="1">
      <c r="A410" s="37">
        <v>1030404</v>
      </c>
      <c r="B410" s="60" t="s">
        <v>688</v>
      </c>
      <c r="C410" s="39">
        <f>SUM(C411:C414)</f>
        <v>0</v>
      </c>
    </row>
    <row r="411" spans="1:3" ht="17.100000000000001" customHeight="1">
      <c r="A411" s="37">
        <v>103040402</v>
      </c>
      <c r="B411" s="37" t="s">
        <v>689</v>
      </c>
      <c r="C411" s="39">
        <v>0</v>
      </c>
    </row>
    <row r="412" spans="1:3" ht="17.100000000000001" customHeight="1">
      <c r="A412" s="37">
        <v>103040403</v>
      </c>
      <c r="B412" s="37" t="s">
        <v>690</v>
      </c>
      <c r="C412" s="39">
        <v>0</v>
      </c>
    </row>
    <row r="413" spans="1:3" ht="17.100000000000001" customHeight="1">
      <c r="A413" s="37">
        <v>103040404</v>
      </c>
      <c r="B413" s="37" t="s">
        <v>691</v>
      </c>
      <c r="C413" s="39">
        <v>0</v>
      </c>
    </row>
    <row r="414" spans="1:3" ht="17.100000000000001" customHeight="1">
      <c r="A414" s="37">
        <v>103040450</v>
      </c>
      <c r="B414" s="37" t="s">
        <v>692</v>
      </c>
      <c r="C414" s="39">
        <v>0</v>
      </c>
    </row>
    <row r="415" spans="1:3" ht="17.100000000000001" customHeight="1">
      <c r="A415" s="37">
        <v>1030406</v>
      </c>
      <c r="B415" s="60" t="s">
        <v>693</v>
      </c>
      <c r="C415" s="39">
        <f>C416</f>
        <v>0</v>
      </c>
    </row>
    <row r="416" spans="1:3" ht="17.100000000000001" customHeight="1">
      <c r="A416" s="37">
        <v>103040650</v>
      </c>
      <c r="B416" s="37" t="s">
        <v>694</v>
      </c>
      <c r="C416" s="39">
        <v>0</v>
      </c>
    </row>
    <row r="417" spans="1:3" ht="17.100000000000001" customHeight="1">
      <c r="A417" s="37">
        <v>1030407</v>
      </c>
      <c r="B417" s="60" t="s">
        <v>695</v>
      </c>
      <c r="C417" s="39">
        <f>SUM(C418:C419)</f>
        <v>0</v>
      </c>
    </row>
    <row r="418" spans="1:3" ht="17.100000000000001" customHeight="1">
      <c r="A418" s="37">
        <v>103040702</v>
      </c>
      <c r="B418" s="37" t="s">
        <v>696</v>
      </c>
      <c r="C418" s="39">
        <v>0</v>
      </c>
    </row>
    <row r="419" spans="1:3" ht="17.100000000000001" customHeight="1">
      <c r="A419" s="37">
        <v>103040750</v>
      </c>
      <c r="B419" s="37" t="s">
        <v>697</v>
      </c>
      <c r="C419" s="39">
        <v>0</v>
      </c>
    </row>
    <row r="420" spans="1:3" ht="17.100000000000001" customHeight="1">
      <c r="A420" s="37">
        <v>1030408</v>
      </c>
      <c r="B420" s="60" t="s">
        <v>698</v>
      </c>
      <c r="C420" s="39">
        <f>C421</f>
        <v>0</v>
      </c>
    </row>
    <row r="421" spans="1:3" ht="17.100000000000001" customHeight="1">
      <c r="A421" s="37">
        <v>103040850</v>
      </c>
      <c r="B421" s="37" t="s">
        <v>699</v>
      </c>
      <c r="C421" s="39">
        <v>0</v>
      </c>
    </row>
    <row r="422" spans="1:3" ht="17.100000000000001" customHeight="1">
      <c r="A422" s="37">
        <v>1030409</v>
      </c>
      <c r="B422" s="60" t="s">
        <v>700</v>
      </c>
      <c r="C422" s="39">
        <f>C423</f>
        <v>0</v>
      </c>
    </row>
    <row r="423" spans="1:3" ht="17.100000000000001" customHeight="1">
      <c r="A423" s="37">
        <v>103040950</v>
      </c>
      <c r="B423" s="37" t="s">
        <v>701</v>
      </c>
      <c r="C423" s="39">
        <v>0</v>
      </c>
    </row>
    <row r="424" spans="1:3" ht="17.100000000000001" customHeight="1">
      <c r="A424" s="37">
        <v>1030410</v>
      </c>
      <c r="B424" s="60" t="s">
        <v>702</v>
      </c>
      <c r="C424" s="39">
        <f>SUM(C425:C426)</f>
        <v>0</v>
      </c>
    </row>
    <row r="425" spans="1:3" ht="17.100000000000001" customHeight="1">
      <c r="A425" s="37">
        <v>103041001</v>
      </c>
      <c r="B425" s="37" t="s">
        <v>696</v>
      </c>
      <c r="C425" s="39">
        <v>0</v>
      </c>
    </row>
    <row r="426" spans="1:3" ht="17.100000000000001" customHeight="1">
      <c r="A426" s="37">
        <v>103041050</v>
      </c>
      <c r="B426" s="37" t="s">
        <v>703</v>
      </c>
      <c r="C426" s="39">
        <v>0</v>
      </c>
    </row>
    <row r="427" spans="1:3" ht="17.100000000000001" customHeight="1">
      <c r="A427" s="37">
        <v>1030413</v>
      </c>
      <c r="B427" s="60" t="s">
        <v>704</v>
      </c>
      <c r="C427" s="39">
        <f>SUM(C428:C429)</f>
        <v>0</v>
      </c>
    </row>
    <row r="428" spans="1:3" ht="17.100000000000001" customHeight="1">
      <c r="A428" s="37">
        <v>103041303</v>
      </c>
      <c r="B428" s="37" t="s">
        <v>705</v>
      </c>
      <c r="C428" s="39">
        <v>0</v>
      </c>
    </row>
    <row r="429" spans="1:3" ht="17.100000000000001" customHeight="1">
      <c r="A429" s="37">
        <v>103041350</v>
      </c>
      <c r="B429" s="37" t="s">
        <v>706</v>
      </c>
      <c r="C429" s="39">
        <v>0</v>
      </c>
    </row>
    <row r="430" spans="1:3" ht="17.100000000000001" customHeight="1">
      <c r="A430" s="37">
        <v>1030414</v>
      </c>
      <c r="B430" s="60" t="s">
        <v>707</v>
      </c>
      <c r="C430" s="39">
        <f>SUM(C431:C432)</f>
        <v>0</v>
      </c>
    </row>
    <row r="431" spans="1:3" ht="17.100000000000001" customHeight="1">
      <c r="A431" s="37">
        <v>103041403</v>
      </c>
      <c r="B431" s="37" t="s">
        <v>708</v>
      </c>
      <c r="C431" s="39">
        <v>0</v>
      </c>
    </row>
    <row r="432" spans="1:3" ht="17.100000000000001" customHeight="1">
      <c r="A432" s="37">
        <v>103041450</v>
      </c>
      <c r="B432" s="37" t="s">
        <v>709</v>
      </c>
      <c r="C432" s="39">
        <v>0</v>
      </c>
    </row>
    <row r="433" spans="1:3" ht="17.100000000000001" customHeight="1">
      <c r="A433" s="37">
        <v>1030415</v>
      </c>
      <c r="B433" s="60" t="s">
        <v>710</v>
      </c>
      <c r="C433" s="39">
        <f>C434</f>
        <v>0</v>
      </c>
    </row>
    <row r="434" spans="1:3" ht="17.100000000000001" customHeight="1">
      <c r="A434" s="37">
        <v>103041550</v>
      </c>
      <c r="B434" s="37" t="s">
        <v>711</v>
      </c>
      <c r="C434" s="39">
        <v>0</v>
      </c>
    </row>
    <row r="435" spans="1:3" ht="17.100000000000001" customHeight="1">
      <c r="A435" s="37">
        <v>1030416</v>
      </c>
      <c r="B435" s="60" t="s">
        <v>712</v>
      </c>
      <c r="C435" s="39">
        <f>SUM(C436:C445)</f>
        <v>0</v>
      </c>
    </row>
    <row r="436" spans="1:3" ht="17.100000000000001" customHeight="1">
      <c r="A436" s="37">
        <v>103041601</v>
      </c>
      <c r="B436" s="37" t="s">
        <v>713</v>
      </c>
      <c r="C436" s="39">
        <v>0</v>
      </c>
    </row>
    <row r="437" spans="1:3" ht="17.100000000000001" customHeight="1">
      <c r="A437" s="37">
        <v>103041602</v>
      </c>
      <c r="B437" s="37" t="s">
        <v>714</v>
      </c>
      <c r="C437" s="39">
        <v>0</v>
      </c>
    </row>
    <row r="438" spans="1:3" ht="17.100000000000001" customHeight="1">
      <c r="A438" s="37">
        <v>103041603</v>
      </c>
      <c r="B438" s="37" t="s">
        <v>715</v>
      </c>
      <c r="C438" s="39">
        <v>0</v>
      </c>
    </row>
    <row r="439" spans="1:3" ht="17.100000000000001" customHeight="1">
      <c r="A439" s="37">
        <v>103041604</v>
      </c>
      <c r="B439" s="37" t="s">
        <v>716</v>
      </c>
      <c r="C439" s="39">
        <v>0</v>
      </c>
    </row>
    <row r="440" spans="1:3" ht="17.100000000000001" customHeight="1">
      <c r="A440" s="37">
        <v>103041605</v>
      </c>
      <c r="B440" s="37" t="s">
        <v>717</v>
      </c>
      <c r="C440" s="39">
        <v>0</v>
      </c>
    </row>
    <row r="441" spans="1:3" ht="17.100000000000001" customHeight="1">
      <c r="A441" s="37">
        <v>103041607</v>
      </c>
      <c r="B441" s="37" t="s">
        <v>718</v>
      </c>
      <c r="C441" s="39">
        <v>0</v>
      </c>
    </row>
    <row r="442" spans="1:3" ht="17.100000000000001" customHeight="1">
      <c r="A442" s="37">
        <v>103041608</v>
      </c>
      <c r="B442" s="37" t="s">
        <v>696</v>
      </c>
      <c r="C442" s="39">
        <v>0</v>
      </c>
    </row>
    <row r="443" spans="1:3" ht="17.100000000000001" customHeight="1">
      <c r="A443" s="37">
        <v>103041616</v>
      </c>
      <c r="B443" s="37" t="s">
        <v>719</v>
      </c>
      <c r="C443" s="39">
        <v>0</v>
      </c>
    </row>
    <row r="444" spans="1:3" ht="17.100000000000001" customHeight="1">
      <c r="A444" s="37">
        <v>103041617</v>
      </c>
      <c r="B444" s="37" t="s">
        <v>720</v>
      </c>
      <c r="C444" s="39">
        <v>0</v>
      </c>
    </row>
    <row r="445" spans="1:3" ht="17.100000000000001" customHeight="1">
      <c r="A445" s="37">
        <v>103041650</v>
      </c>
      <c r="B445" s="37" t="s">
        <v>721</v>
      </c>
      <c r="C445" s="39">
        <v>0</v>
      </c>
    </row>
    <row r="446" spans="1:3" ht="17.100000000000001" customHeight="1">
      <c r="A446" s="37">
        <v>1030417</v>
      </c>
      <c r="B446" s="60" t="s">
        <v>722</v>
      </c>
      <c r="C446" s="39">
        <f>SUM(C447:C448)</f>
        <v>0</v>
      </c>
    </row>
    <row r="447" spans="1:3" ht="17.100000000000001" customHeight="1">
      <c r="A447" s="37">
        <v>103041704</v>
      </c>
      <c r="B447" s="37" t="s">
        <v>696</v>
      </c>
      <c r="C447" s="39">
        <v>0</v>
      </c>
    </row>
    <row r="448" spans="1:3" ht="17.100000000000001" customHeight="1">
      <c r="A448" s="37">
        <v>103041750</v>
      </c>
      <c r="B448" s="37" t="s">
        <v>723</v>
      </c>
      <c r="C448" s="39">
        <v>0</v>
      </c>
    </row>
    <row r="449" spans="1:3" ht="17.100000000000001" customHeight="1">
      <c r="A449" s="37">
        <v>1030418</v>
      </c>
      <c r="B449" s="60" t="s">
        <v>724</v>
      </c>
      <c r="C449" s="39">
        <f t="shared" ref="C449:C453" si="0">C450</f>
        <v>0</v>
      </c>
    </row>
    <row r="450" spans="1:3" ht="17.100000000000001" customHeight="1">
      <c r="A450" s="37">
        <v>103041850</v>
      </c>
      <c r="B450" s="37" t="s">
        <v>725</v>
      </c>
      <c r="C450" s="39">
        <v>0</v>
      </c>
    </row>
    <row r="451" spans="1:3" ht="17.100000000000001" customHeight="1">
      <c r="A451" s="37">
        <v>1030419</v>
      </c>
      <c r="B451" s="60" t="s">
        <v>726</v>
      </c>
      <c r="C451" s="39">
        <f t="shared" si="0"/>
        <v>0</v>
      </c>
    </row>
    <row r="452" spans="1:3" ht="17.100000000000001" customHeight="1">
      <c r="A452" s="37">
        <v>103041950</v>
      </c>
      <c r="B452" s="37" t="s">
        <v>727</v>
      </c>
      <c r="C452" s="39">
        <v>0</v>
      </c>
    </row>
    <row r="453" spans="1:3" ht="17.100000000000001" customHeight="1">
      <c r="A453" s="37">
        <v>1030420</v>
      </c>
      <c r="B453" s="60" t="s">
        <v>728</v>
      </c>
      <c r="C453" s="39">
        <f t="shared" si="0"/>
        <v>0</v>
      </c>
    </row>
    <row r="454" spans="1:3" ht="17.100000000000001" customHeight="1">
      <c r="A454" s="37">
        <v>103042050</v>
      </c>
      <c r="B454" s="37" t="s">
        <v>729</v>
      </c>
      <c r="C454" s="39">
        <v>0</v>
      </c>
    </row>
    <row r="455" spans="1:3" ht="17.100000000000001" customHeight="1">
      <c r="A455" s="37">
        <v>1030422</v>
      </c>
      <c r="B455" s="60" t="s">
        <v>730</v>
      </c>
      <c r="C455" s="39">
        <f>C456</f>
        <v>0</v>
      </c>
    </row>
    <row r="456" spans="1:3" ht="17.100000000000001" customHeight="1">
      <c r="A456" s="37">
        <v>103042250</v>
      </c>
      <c r="B456" s="37" t="s">
        <v>731</v>
      </c>
      <c r="C456" s="39">
        <v>0</v>
      </c>
    </row>
    <row r="457" spans="1:3" ht="17.100000000000001" customHeight="1">
      <c r="A457" s="37">
        <v>1030424</v>
      </c>
      <c r="B457" s="60" t="s">
        <v>732</v>
      </c>
      <c r="C457" s="39">
        <f>SUM(C458:C459)</f>
        <v>0</v>
      </c>
    </row>
    <row r="458" spans="1:3" ht="17.100000000000001" customHeight="1">
      <c r="A458" s="37">
        <v>103042401</v>
      </c>
      <c r="B458" s="37" t="s">
        <v>733</v>
      </c>
      <c r="C458" s="39">
        <v>0</v>
      </c>
    </row>
    <row r="459" spans="1:3" ht="17.100000000000001" customHeight="1">
      <c r="A459" s="37">
        <v>103042450</v>
      </c>
      <c r="B459" s="37" t="s">
        <v>734</v>
      </c>
      <c r="C459" s="39">
        <v>0</v>
      </c>
    </row>
    <row r="460" spans="1:3" ht="17.100000000000001" customHeight="1">
      <c r="A460" s="37">
        <v>1030425</v>
      </c>
      <c r="B460" s="60" t="s">
        <v>735</v>
      </c>
      <c r="C460" s="39">
        <f>SUM(C461:C464)</f>
        <v>0</v>
      </c>
    </row>
    <row r="461" spans="1:3" ht="17.100000000000001" customHeight="1">
      <c r="A461" s="37">
        <v>103042502</v>
      </c>
      <c r="B461" s="37" t="s">
        <v>736</v>
      </c>
      <c r="C461" s="39">
        <v>0</v>
      </c>
    </row>
    <row r="462" spans="1:3" ht="17.100000000000001" customHeight="1">
      <c r="A462" s="37">
        <v>103042507</v>
      </c>
      <c r="B462" s="37" t="s">
        <v>737</v>
      </c>
      <c r="C462" s="39">
        <v>0</v>
      </c>
    </row>
    <row r="463" spans="1:3" ht="17.100000000000001" customHeight="1">
      <c r="A463" s="37">
        <v>103042508</v>
      </c>
      <c r="B463" s="37" t="s">
        <v>738</v>
      </c>
      <c r="C463" s="39">
        <v>0</v>
      </c>
    </row>
    <row r="464" spans="1:3" ht="17.100000000000001" customHeight="1">
      <c r="A464" s="37">
        <v>103042550</v>
      </c>
      <c r="B464" s="37" t="s">
        <v>739</v>
      </c>
      <c r="C464" s="39">
        <v>0</v>
      </c>
    </row>
    <row r="465" spans="1:3" ht="17.100000000000001" customHeight="1">
      <c r="A465" s="37">
        <v>1030426</v>
      </c>
      <c r="B465" s="60" t="s">
        <v>740</v>
      </c>
      <c r="C465" s="39">
        <f>SUM(C466:C467)</f>
        <v>0</v>
      </c>
    </row>
    <row r="466" spans="1:3" ht="17.100000000000001" customHeight="1">
      <c r="A466" s="37">
        <v>103042604</v>
      </c>
      <c r="B466" s="37" t="s">
        <v>741</v>
      </c>
      <c r="C466" s="39">
        <v>0</v>
      </c>
    </row>
    <row r="467" spans="1:3" ht="17.100000000000001" customHeight="1">
      <c r="A467" s="37">
        <v>103042650</v>
      </c>
      <c r="B467" s="37" t="s">
        <v>742</v>
      </c>
      <c r="C467" s="39">
        <v>0</v>
      </c>
    </row>
    <row r="468" spans="1:3" ht="17.100000000000001" customHeight="1">
      <c r="A468" s="37">
        <v>1030427</v>
      </c>
      <c r="B468" s="60" t="s">
        <v>743</v>
      </c>
      <c r="C468" s="39">
        <f>SUM(C469:C472)</f>
        <v>2890</v>
      </c>
    </row>
    <row r="469" spans="1:3" ht="17.100000000000001" customHeight="1">
      <c r="A469" s="37">
        <v>103042707</v>
      </c>
      <c r="B469" s="37" t="s">
        <v>744</v>
      </c>
      <c r="C469" s="39">
        <v>0</v>
      </c>
    </row>
    <row r="470" spans="1:3" ht="17.100000000000001" customHeight="1">
      <c r="A470" s="37">
        <v>103042750</v>
      </c>
      <c r="B470" s="37" t="s">
        <v>745</v>
      </c>
      <c r="C470" s="39">
        <v>354</v>
      </c>
    </row>
    <row r="471" spans="1:3" ht="17.100000000000001" customHeight="1">
      <c r="A471" s="37">
        <v>103042751</v>
      </c>
      <c r="B471" s="37" t="s">
        <v>746</v>
      </c>
      <c r="C471" s="39">
        <v>2536</v>
      </c>
    </row>
    <row r="472" spans="1:3" ht="17.100000000000001" customHeight="1">
      <c r="A472" s="37">
        <v>103042752</v>
      </c>
      <c r="B472" s="37" t="s">
        <v>747</v>
      </c>
      <c r="C472" s="39">
        <v>0</v>
      </c>
    </row>
    <row r="473" spans="1:3" ht="17.100000000000001" customHeight="1">
      <c r="A473" s="37">
        <v>1030429</v>
      </c>
      <c r="B473" s="60" t="s">
        <v>748</v>
      </c>
      <c r="C473" s="39">
        <f>SUM(C474:C476)</f>
        <v>0</v>
      </c>
    </row>
    <row r="474" spans="1:3" ht="17.100000000000001" customHeight="1">
      <c r="A474" s="37">
        <v>103042907</v>
      </c>
      <c r="B474" s="37" t="s">
        <v>749</v>
      </c>
      <c r="C474" s="39">
        <v>0</v>
      </c>
    </row>
    <row r="475" spans="1:3" ht="17.100000000000001" customHeight="1">
      <c r="A475" s="37">
        <v>103042908</v>
      </c>
      <c r="B475" s="37" t="s">
        <v>750</v>
      </c>
      <c r="C475" s="39">
        <v>0</v>
      </c>
    </row>
    <row r="476" spans="1:3" ht="17.100000000000001" customHeight="1">
      <c r="A476" s="37">
        <v>103042950</v>
      </c>
      <c r="B476" s="37" t="s">
        <v>751</v>
      </c>
      <c r="C476" s="39">
        <v>0</v>
      </c>
    </row>
    <row r="477" spans="1:3" ht="17.100000000000001" customHeight="1">
      <c r="A477" s="37">
        <v>1030430</v>
      </c>
      <c r="B477" s="60" t="s">
        <v>752</v>
      </c>
      <c r="C477" s="39">
        <f>C478</f>
        <v>0</v>
      </c>
    </row>
    <row r="478" spans="1:3" ht="17.100000000000001" customHeight="1">
      <c r="A478" s="37">
        <v>103043050</v>
      </c>
      <c r="B478" s="37" t="s">
        <v>753</v>
      </c>
      <c r="C478" s="39">
        <v>0</v>
      </c>
    </row>
    <row r="479" spans="1:3" ht="17.100000000000001" customHeight="1">
      <c r="A479" s="37">
        <v>1030431</v>
      </c>
      <c r="B479" s="60" t="s">
        <v>754</v>
      </c>
      <c r="C479" s="39">
        <f>SUM(C480:C481)</f>
        <v>0</v>
      </c>
    </row>
    <row r="480" spans="1:3" ht="17.100000000000001" customHeight="1">
      <c r="A480" s="37">
        <v>103043101</v>
      </c>
      <c r="B480" s="37" t="s">
        <v>755</v>
      </c>
      <c r="C480" s="39">
        <v>0</v>
      </c>
    </row>
    <row r="481" spans="1:3" ht="17.100000000000001" customHeight="1">
      <c r="A481" s="37">
        <v>103043150</v>
      </c>
      <c r="B481" s="37" t="s">
        <v>756</v>
      </c>
      <c r="C481" s="39">
        <v>0</v>
      </c>
    </row>
    <row r="482" spans="1:3" ht="17.100000000000001" customHeight="1">
      <c r="A482" s="37">
        <v>1030432</v>
      </c>
      <c r="B482" s="60" t="s">
        <v>757</v>
      </c>
      <c r="C482" s="39">
        <f>SUM(C483:C487)</f>
        <v>0</v>
      </c>
    </row>
    <row r="483" spans="1:3" ht="17.100000000000001" customHeight="1">
      <c r="A483" s="37">
        <v>103043204</v>
      </c>
      <c r="B483" s="37" t="s">
        <v>758</v>
      </c>
      <c r="C483" s="39">
        <v>0</v>
      </c>
    </row>
    <row r="484" spans="1:3" ht="17.100000000000001" customHeight="1">
      <c r="A484" s="37">
        <v>103043205</v>
      </c>
      <c r="B484" s="37" t="s">
        <v>759</v>
      </c>
      <c r="C484" s="39">
        <v>0</v>
      </c>
    </row>
    <row r="485" spans="1:3" ht="17.100000000000001" customHeight="1">
      <c r="A485" s="37">
        <v>103043208</v>
      </c>
      <c r="B485" s="37" t="s">
        <v>760</v>
      </c>
      <c r="C485" s="39">
        <v>0</v>
      </c>
    </row>
    <row r="486" spans="1:3" ht="17.100000000000001" customHeight="1">
      <c r="A486" s="37">
        <v>103043211</v>
      </c>
      <c r="B486" s="37" t="s">
        <v>761</v>
      </c>
      <c r="C486" s="39">
        <v>0</v>
      </c>
    </row>
    <row r="487" spans="1:3" ht="17.100000000000001" customHeight="1">
      <c r="A487" s="37">
        <v>103043250</v>
      </c>
      <c r="B487" s="37" t="s">
        <v>762</v>
      </c>
      <c r="C487" s="39">
        <v>0</v>
      </c>
    </row>
    <row r="488" spans="1:3" ht="17.100000000000001" customHeight="1">
      <c r="A488" s="37">
        <v>1030433</v>
      </c>
      <c r="B488" s="60" t="s">
        <v>763</v>
      </c>
      <c r="C488" s="39">
        <f>SUM(C489:C493)</f>
        <v>0</v>
      </c>
    </row>
    <row r="489" spans="1:3" ht="17.100000000000001" customHeight="1">
      <c r="A489" s="37">
        <v>103043306</v>
      </c>
      <c r="B489" s="37" t="s">
        <v>764</v>
      </c>
      <c r="C489" s="39">
        <v>0</v>
      </c>
    </row>
    <row r="490" spans="1:3" ht="17.100000000000001" customHeight="1">
      <c r="A490" s="37">
        <v>103043310</v>
      </c>
      <c r="B490" s="37" t="s">
        <v>696</v>
      </c>
      <c r="C490" s="39">
        <v>0</v>
      </c>
    </row>
    <row r="491" spans="1:3" ht="17.100000000000001" customHeight="1">
      <c r="A491" s="37">
        <v>103043311</v>
      </c>
      <c r="B491" s="37" t="s">
        <v>765</v>
      </c>
      <c r="C491" s="39">
        <v>0</v>
      </c>
    </row>
    <row r="492" spans="1:3" ht="17.100000000000001" customHeight="1">
      <c r="A492" s="37">
        <v>103043313</v>
      </c>
      <c r="B492" s="37" t="s">
        <v>766</v>
      </c>
      <c r="C492" s="39">
        <v>0</v>
      </c>
    </row>
    <row r="493" spans="1:3" ht="17.100000000000001" customHeight="1">
      <c r="A493" s="37">
        <v>103043350</v>
      </c>
      <c r="B493" s="37" t="s">
        <v>767</v>
      </c>
      <c r="C493" s="39">
        <v>0</v>
      </c>
    </row>
    <row r="494" spans="1:3" ht="17.100000000000001" customHeight="1">
      <c r="A494" s="37">
        <v>1030434</v>
      </c>
      <c r="B494" s="60" t="s">
        <v>768</v>
      </c>
      <c r="C494" s="39">
        <f>SUM(C495:C499)</f>
        <v>0</v>
      </c>
    </row>
    <row r="495" spans="1:3" ht="17.100000000000001" customHeight="1">
      <c r="A495" s="37">
        <v>103043401</v>
      </c>
      <c r="B495" s="37" t="s">
        <v>769</v>
      </c>
      <c r="C495" s="39">
        <v>0</v>
      </c>
    </row>
    <row r="496" spans="1:3" ht="17.100000000000001" customHeight="1">
      <c r="A496" s="37">
        <v>103043402</v>
      </c>
      <c r="B496" s="37" t="s">
        <v>770</v>
      </c>
      <c r="C496" s="39">
        <v>0</v>
      </c>
    </row>
    <row r="497" spans="1:3" ht="17.100000000000001" customHeight="1">
      <c r="A497" s="37">
        <v>103043403</v>
      </c>
      <c r="B497" s="37" t="s">
        <v>771</v>
      </c>
      <c r="C497" s="39">
        <v>0</v>
      </c>
    </row>
    <row r="498" spans="1:3" ht="17.100000000000001" customHeight="1">
      <c r="A498" s="37">
        <v>103043404</v>
      </c>
      <c r="B498" s="37" t="s">
        <v>772</v>
      </c>
      <c r="C498" s="39">
        <v>0</v>
      </c>
    </row>
    <row r="499" spans="1:3" ht="17.100000000000001" customHeight="1">
      <c r="A499" s="37">
        <v>103043450</v>
      </c>
      <c r="B499" s="37" t="s">
        <v>773</v>
      </c>
      <c r="C499" s="39">
        <v>0</v>
      </c>
    </row>
    <row r="500" spans="1:3" ht="17.100000000000001" customHeight="1">
      <c r="A500" s="37">
        <v>1030435</v>
      </c>
      <c r="B500" s="60" t="s">
        <v>774</v>
      </c>
      <c r="C500" s="39">
        <f>SUM(C501:C503)</f>
        <v>0</v>
      </c>
    </row>
    <row r="501" spans="1:3" ht="17.100000000000001" customHeight="1">
      <c r="A501" s="37">
        <v>103043506</v>
      </c>
      <c r="B501" s="37" t="s">
        <v>696</v>
      </c>
      <c r="C501" s="39">
        <v>0</v>
      </c>
    </row>
    <row r="502" spans="1:3" ht="17.100000000000001" customHeight="1">
      <c r="A502" s="37">
        <v>103043507</v>
      </c>
      <c r="B502" s="37" t="s">
        <v>775</v>
      </c>
      <c r="C502" s="39">
        <v>0</v>
      </c>
    </row>
    <row r="503" spans="1:3" ht="17.100000000000001" customHeight="1">
      <c r="A503" s="37">
        <v>103043550</v>
      </c>
      <c r="B503" s="37" t="s">
        <v>776</v>
      </c>
      <c r="C503" s="39">
        <v>0</v>
      </c>
    </row>
    <row r="504" spans="1:3" ht="17.100000000000001" customHeight="1">
      <c r="A504" s="37">
        <v>1030440</v>
      </c>
      <c r="B504" s="60" t="s">
        <v>777</v>
      </c>
      <c r="C504" s="39">
        <f>SUM(C505:C506)</f>
        <v>0</v>
      </c>
    </row>
    <row r="505" spans="1:3" ht="17.100000000000001" customHeight="1">
      <c r="A505" s="37">
        <v>103044001</v>
      </c>
      <c r="B505" s="37" t="s">
        <v>696</v>
      </c>
      <c r="C505" s="39">
        <v>0</v>
      </c>
    </row>
    <row r="506" spans="1:3" ht="17.100000000000001" customHeight="1">
      <c r="A506" s="37">
        <v>103044050</v>
      </c>
      <c r="B506" s="37" t="s">
        <v>778</v>
      </c>
      <c r="C506" s="39">
        <v>0</v>
      </c>
    </row>
    <row r="507" spans="1:3" ht="17.100000000000001" customHeight="1">
      <c r="A507" s="37">
        <v>1030442</v>
      </c>
      <c r="B507" s="60" t="s">
        <v>779</v>
      </c>
      <c r="C507" s="39">
        <f>SUM(C508:C513)</f>
        <v>0</v>
      </c>
    </row>
    <row r="508" spans="1:3" ht="17.100000000000001" customHeight="1">
      <c r="A508" s="37">
        <v>103044203</v>
      </c>
      <c r="B508" s="37" t="s">
        <v>696</v>
      </c>
      <c r="C508" s="39">
        <v>0</v>
      </c>
    </row>
    <row r="509" spans="1:3" ht="17.100000000000001" customHeight="1">
      <c r="A509" s="37">
        <v>103044208</v>
      </c>
      <c r="B509" s="37" t="s">
        <v>780</v>
      </c>
      <c r="C509" s="39">
        <v>0</v>
      </c>
    </row>
    <row r="510" spans="1:3" ht="17.100000000000001" customHeight="1">
      <c r="A510" s="37">
        <v>103044209</v>
      </c>
      <c r="B510" s="37" t="s">
        <v>781</v>
      </c>
      <c r="C510" s="39">
        <v>0</v>
      </c>
    </row>
    <row r="511" spans="1:3" ht="17.100000000000001" customHeight="1">
      <c r="A511" s="37">
        <v>103044220</v>
      </c>
      <c r="B511" s="37" t="s">
        <v>782</v>
      </c>
      <c r="C511" s="39">
        <v>0</v>
      </c>
    </row>
    <row r="512" spans="1:3" ht="17.100000000000001" customHeight="1">
      <c r="A512" s="37">
        <v>103044221</v>
      </c>
      <c r="B512" s="37" t="s">
        <v>783</v>
      </c>
      <c r="C512" s="39">
        <v>0</v>
      </c>
    </row>
    <row r="513" spans="1:3" ht="17.100000000000001" customHeight="1">
      <c r="A513" s="37">
        <v>103044250</v>
      </c>
      <c r="B513" s="37" t="s">
        <v>784</v>
      </c>
      <c r="C513" s="39">
        <v>0</v>
      </c>
    </row>
    <row r="514" spans="1:3" ht="17.100000000000001" customHeight="1">
      <c r="A514" s="37">
        <v>1030443</v>
      </c>
      <c r="B514" s="60" t="s">
        <v>785</v>
      </c>
      <c r="C514" s="39">
        <f>SUM(C515:C518)</f>
        <v>0</v>
      </c>
    </row>
    <row r="515" spans="1:3" ht="17.100000000000001" customHeight="1">
      <c r="A515" s="37">
        <v>103044306</v>
      </c>
      <c r="B515" s="37" t="s">
        <v>696</v>
      </c>
      <c r="C515" s="39">
        <v>0</v>
      </c>
    </row>
    <row r="516" spans="1:3" ht="17.100000000000001" customHeight="1">
      <c r="A516" s="37">
        <v>103044307</v>
      </c>
      <c r="B516" s="37" t="s">
        <v>786</v>
      </c>
      <c r="C516" s="39">
        <v>0</v>
      </c>
    </row>
    <row r="517" spans="1:3" ht="17.100000000000001" customHeight="1">
      <c r="A517" s="37">
        <v>103044308</v>
      </c>
      <c r="B517" s="37" t="s">
        <v>787</v>
      </c>
      <c r="C517" s="39">
        <v>0</v>
      </c>
    </row>
    <row r="518" spans="1:3" ht="17.100000000000001" customHeight="1">
      <c r="A518" s="37">
        <v>103044350</v>
      </c>
      <c r="B518" s="37" t="s">
        <v>788</v>
      </c>
      <c r="C518" s="39">
        <v>0</v>
      </c>
    </row>
    <row r="519" spans="1:3" ht="17.100000000000001" customHeight="1">
      <c r="A519" s="37">
        <v>1030444</v>
      </c>
      <c r="B519" s="60" t="s">
        <v>789</v>
      </c>
      <c r="C519" s="39">
        <f>SUM(C520:C525)</f>
        <v>0</v>
      </c>
    </row>
    <row r="520" spans="1:3" ht="17.100000000000001" customHeight="1">
      <c r="A520" s="37">
        <v>103044414</v>
      </c>
      <c r="B520" s="37" t="s">
        <v>790</v>
      </c>
      <c r="C520" s="39">
        <v>0</v>
      </c>
    </row>
    <row r="521" spans="1:3" ht="17.100000000000001" customHeight="1">
      <c r="A521" s="37">
        <v>103044416</v>
      </c>
      <c r="B521" s="37" t="s">
        <v>791</v>
      </c>
      <c r="C521" s="39">
        <v>0</v>
      </c>
    </row>
    <row r="522" spans="1:3" ht="17.100000000000001" customHeight="1">
      <c r="A522" s="37">
        <v>103044433</v>
      </c>
      <c r="B522" s="37" t="s">
        <v>792</v>
      </c>
      <c r="C522" s="39">
        <v>0</v>
      </c>
    </row>
    <row r="523" spans="1:3" ht="17.100000000000001" customHeight="1">
      <c r="A523" s="37">
        <v>103044434</v>
      </c>
      <c r="B523" s="37" t="s">
        <v>793</v>
      </c>
      <c r="C523" s="39">
        <v>0</v>
      </c>
    </row>
    <row r="524" spans="1:3" ht="17.100000000000001" customHeight="1">
      <c r="A524" s="37">
        <v>103044435</v>
      </c>
      <c r="B524" s="37" t="s">
        <v>794</v>
      </c>
      <c r="C524" s="39">
        <v>0</v>
      </c>
    </row>
    <row r="525" spans="1:3" ht="17.100000000000001" customHeight="1">
      <c r="A525" s="37">
        <v>103044450</v>
      </c>
      <c r="B525" s="37" t="s">
        <v>795</v>
      </c>
      <c r="C525" s="39">
        <v>0</v>
      </c>
    </row>
    <row r="526" spans="1:3" ht="17.100000000000001" customHeight="1">
      <c r="A526" s="37">
        <v>1030445</v>
      </c>
      <c r="B526" s="60" t="s">
        <v>796</v>
      </c>
      <c r="C526" s="39">
        <f>SUM(C527:C528)</f>
        <v>0</v>
      </c>
    </row>
    <row r="527" spans="1:3" ht="17.100000000000001" customHeight="1">
      <c r="A527" s="37">
        <v>103044507</v>
      </c>
      <c r="B527" s="37" t="s">
        <v>797</v>
      </c>
      <c r="C527" s="39">
        <v>0</v>
      </c>
    </row>
    <row r="528" spans="1:3" ht="17.100000000000001" customHeight="1">
      <c r="A528" s="37">
        <v>103044550</v>
      </c>
      <c r="B528" s="37" t="s">
        <v>798</v>
      </c>
      <c r="C528" s="39">
        <v>0</v>
      </c>
    </row>
    <row r="529" spans="1:3" ht="17.100000000000001" customHeight="1">
      <c r="A529" s="37">
        <v>1030446</v>
      </c>
      <c r="B529" s="60" t="s">
        <v>799</v>
      </c>
      <c r="C529" s="39">
        <f>SUM(C530:C532)</f>
        <v>0</v>
      </c>
    </row>
    <row r="530" spans="1:3" ht="17.100000000000001" customHeight="1">
      <c r="A530" s="37">
        <v>103044608</v>
      </c>
      <c r="B530" s="37" t="s">
        <v>696</v>
      </c>
      <c r="C530" s="39">
        <v>0</v>
      </c>
    </row>
    <row r="531" spans="1:3" ht="17.100000000000001" customHeight="1">
      <c r="A531" s="37">
        <v>103044609</v>
      </c>
      <c r="B531" s="37" t="s">
        <v>800</v>
      </c>
      <c r="C531" s="39">
        <v>0</v>
      </c>
    </row>
    <row r="532" spans="1:3" ht="17.100000000000001" customHeight="1">
      <c r="A532" s="37">
        <v>103044650</v>
      </c>
      <c r="B532" s="37" t="s">
        <v>801</v>
      </c>
      <c r="C532" s="39">
        <v>0</v>
      </c>
    </row>
    <row r="533" spans="1:3" ht="17.100000000000001" customHeight="1">
      <c r="A533" s="37">
        <v>1030447</v>
      </c>
      <c r="B533" s="60" t="s">
        <v>802</v>
      </c>
      <c r="C533" s="39">
        <f>SUM(C534:C541)</f>
        <v>3846</v>
      </c>
    </row>
    <row r="534" spans="1:3" ht="17.100000000000001" customHeight="1">
      <c r="A534" s="37">
        <v>103044709</v>
      </c>
      <c r="B534" s="37" t="s">
        <v>803</v>
      </c>
      <c r="C534" s="39">
        <v>138</v>
      </c>
    </row>
    <row r="535" spans="1:3" ht="17.100000000000001" customHeight="1">
      <c r="A535" s="37">
        <v>103044712</v>
      </c>
      <c r="B535" s="37" t="s">
        <v>804</v>
      </c>
      <c r="C535" s="39">
        <v>0</v>
      </c>
    </row>
    <row r="536" spans="1:3" ht="17.100000000000001" customHeight="1">
      <c r="A536" s="37">
        <v>103044713</v>
      </c>
      <c r="B536" s="37" t="s">
        <v>696</v>
      </c>
      <c r="C536" s="39">
        <v>0</v>
      </c>
    </row>
    <row r="537" spans="1:3" ht="17.100000000000001" customHeight="1">
      <c r="A537" s="37">
        <v>103044715</v>
      </c>
      <c r="B537" s="37" t="s">
        <v>805</v>
      </c>
      <c r="C537" s="39">
        <v>0</v>
      </c>
    </row>
    <row r="538" spans="1:3" ht="17.100000000000001" customHeight="1">
      <c r="A538" s="37">
        <v>103044730</v>
      </c>
      <c r="B538" s="37" t="s">
        <v>806</v>
      </c>
      <c r="C538" s="39">
        <v>0</v>
      </c>
    </row>
    <row r="539" spans="1:3" ht="17.100000000000001" customHeight="1">
      <c r="A539" s="37">
        <v>103044731</v>
      </c>
      <c r="B539" s="37" t="s">
        <v>807</v>
      </c>
      <c r="C539" s="39">
        <v>0</v>
      </c>
    </row>
    <row r="540" spans="1:3" ht="17.100000000000001" customHeight="1">
      <c r="A540" s="37">
        <v>103044732</v>
      </c>
      <c r="B540" s="37" t="s">
        <v>808</v>
      </c>
      <c r="C540" s="39">
        <v>0</v>
      </c>
    </row>
    <row r="541" spans="1:3" ht="17.100000000000001" customHeight="1">
      <c r="A541" s="37">
        <v>103044750</v>
      </c>
      <c r="B541" s="37" t="s">
        <v>809</v>
      </c>
      <c r="C541" s="39">
        <v>3708</v>
      </c>
    </row>
    <row r="542" spans="1:3" ht="17.100000000000001" customHeight="1">
      <c r="A542" s="37">
        <v>1030448</v>
      </c>
      <c r="B542" s="60" t="s">
        <v>810</v>
      </c>
      <c r="C542" s="39">
        <f>SUM(C543:C545)</f>
        <v>0</v>
      </c>
    </row>
    <row r="543" spans="1:3" ht="17.100000000000001" customHeight="1">
      <c r="A543" s="37">
        <v>103044801</v>
      </c>
      <c r="B543" s="37" t="s">
        <v>811</v>
      </c>
      <c r="C543" s="39">
        <v>0</v>
      </c>
    </row>
    <row r="544" spans="1:3" ht="17.100000000000001" customHeight="1">
      <c r="A544" s="37">
        <v>103044802</v>
      </c>
      <c r="B544" s="37" t="s">
        <v>812</v>
      </c>
      <c r="C544" s="39">
        <v>0</v>
      </c>
    </row>
    <row r="545" spans="1:3" ht="17.100000000000001" customHeight="1">
      <c r="A545" s="37">
        <v>103044850</v>
      </c>
      <c r="B545" s="37" t="s">
        <v>813</v>
      </c>
      <c r="C545" s="39">
        <v>0</v>
      </c>
    </row>
    <row r="546" spans="1:3" ht="17.100000000000001" customHeight="1">
      <c r="A546" s="37">
        <v>1030449</v>
      </c>
      <c r="B546" s="60" t="s">
        <v>814</v>
      </c>
      <c r="C546" s="39">
        <f>SUM(C547:C549)</f>
        <v>0</v>
      </c>
    </row>
    <row r="547" spans="1:3" ht="17.100000000000001" customHeight="1">
      <c r="A547" s="37">
        <v>103044907</v>
      </c>
      <c r="B547" s="37" t="s">
        <v>737</v>
      </c>
      <c r="C547" s="39">
        <v>0</v>
      </c>
    </row>
    <row r="548" spans="1:3" ht="17.100000000000001" customHeight="1">
      <c r="A548" s="37">
        <v>103044908</v>
      </c>
      <c r="B548" s="37" t="s">
        <v>815</v>
      </c>
      <c r="C548" s="39">
        <v>0</v>
      </c>
    </row>
    <row r="549" spans="1:3" ht="17.100000000000001" customHeight="1">
      <c r="A549" s="37">
        <v>103044950</v>
      </c>
      <c r="B549" s="37" t="s">
        <v>816</v>
      </c>
      <c r="C549" s="39">
        <v>0</v>
      </c>
    </row>
    <row r="550" spans="1:3" ht="17.100000000000001" customHeight="1">
      <c r="A550" s="37">
        <v>1030450</v>
      </c>
      <c r="B550" s="60" t="s">
        <v>817</v>
      </c>
      <c r="C550" s="39">
        <f>SUM(C551:C553)</f>
        <v>3</v>
      </c>
    </row>
    <row r="551" spans="1:3" ht="17.100000000000001" customHeight="1">
      <c r="A551" s="37">
        <v>103045002</v>
      </c>
      <c r="B551" s="37" t="s">
        <v>818</v>
      </c>
      <c r="C551" s="39">
        <v>0</v>
      </c>
    </row>
    <row r="552" spans="1:3" ht="17.100000000000001" customHeight="1">
      <c r="A552" s="37">
        <v>103045004</v>
      </c>
      <c r="B552" s="37" t="s">
        <v>819</v>
      </c>
      <c r="C552" s="39">
        <v>0</v>
      </c>
    </row>
    <row r="553" spans="1:3" ht="17.100000000000001" customHeight="1">
      <c r="A553" s="37">
        <v>103045050</v>
      </c>
      <c r="B553" s="37" t="s">
        <v>820</v>
      </c>
      <c r="C553" s="39">
        <v>3</v>
      </c>
    </row>
    <row r="554" spans="1:3" ht="17.100000000000001" customHeight="1">
      <c r="A554" s="37">
        <v>1030451</v>
      </c>
      <c r="B554" s="60" t="s">
        <v>821</v>
      </c>
      <c r="C554" s="39">
        <f>SUM(C555:C558)</f>
        <v>0</v>
      </c>
    </row>
    <row r="555" spans="1:3" ht="17.100000000000001" customHeight="1">
      <c r="A555" s="37">
        <v>103045101</v>
      </c>
      <c r="B555" s="37" t="s">
        <v>822</v>
      </c>
      <c r="C555" s="39">
        <v>0</v>
      </c>
    </row>
    <row r="556" spans="1:3" ht="17.100000000000001" customHeight="1">
      <c r="A556" s="37">
        <v>103045102</v>
      </c>
      <c r="B556" s="37" t="s">
        <v>823</v>
      </c>
      <c r="C556" s="39">
        <v>0</v>
      </c>
    </row>
    <row r="557" spans="1:3" ht="17.100000000000001" customHeight="1">
      <c r="A557" s="37">
        <v>103045103</v>
      </c>
      <c r="B557" s="37" t="s">
        <v>824</v>
      </c>
      <c r="C557" s="39">
        <v>0</v>
      </c>
    </row>
    <row r="558" spans="1:3" ht="17.100000000000001" customHeight="1">
      <c r="A558" s="37">
        <v>103045150</v>
      </c>
      <c r="B558" s="37" t="s">
        <v>825</v>
      </c>
      <c r="C558" s="39">
        <v>0</v>
      </c>
    </row>
    <row r="559" spans="1:3" ht="17.100000000000001" customHeight="1">
      <c r="A559" s="37">
        <v>1030452</v>
      </c>
      <c r="B559" s="60" t="s">
        <v>826</v>
      </c>
      <c r="C559" s="39">
        <f>SUM(C560:C563)</f>
        <v>0</v>
      </c>
    </row>
    <row r="560" spans="1:3" ht="17.100000000000001" customHeight="1">
      <c r="A560" s="37">
        <v>103045201</v>
      </c>
      <c r="B560" s="37" t="s">
        <v>827</v>
      </c>
      <c r="C560" s="39">
        <v>0</v>
      </c>
    </row>
    <row r="561" spans="1:3" ht="17.100000000000001" customHeight="1">
      <c r="A561" s="37">
        <v>103045202</v>
      </c>
      <c r="B561" s="37" t="s">
        <v>828</v>
      </c>
      <c r="C561" s="39">
        <v>0</v>
      </c>
    </row>
    <row r="562" spans="1:3" ht="17.100000000000001" customHeight="1">
      <c r="A562" s="37">
        <v>103045203</v>
      </c>
      <c r="B562" s="37" t="s">
        <v>696</v>
      </c>
      <c r="C562" s="39">
        <v>0</v>
      </c>
    </row>
    <row r="563" spans="1:3" ht="17.100000000000001" customHeight="1">
      <c r="A563" s="37">
        <v>103045250</v>
      </c>
      <c r="B563" s="37" t="s">
        <v>829</v>
      </c>
      <c r="C563" s="39">
        <v>0</v>
      </c>
    </row>
    <row r="564" spans="1:3" ht="17.100000000000001" customHeight="1">
      <c r="A564" s="37">
        <v>1030455</v>
      </c>
      <c r="B564" s="60" t="s">
        <v>830</v>
      </c>
      <c r="C564" s="39">
        <f>SUM(C565:C566)</f>
        <v>0</v>
      </c>
    </row>
    <row r="565" spans="1:3" ht="17.100000000000001" customHeight="1">
      <c r="A565" s="37">
        <v>103045501</v>
      </c>
      <c r="B565" s="37" t="s">
        <v>831</v>
      </c>
      <c r="C565" s="39">
        <v>0</v>
      </c>
    </row>
    <row r="566" spans="1:3" ht="17.100000000000001" customHeight="1">
      <c r="A566" s="37">
        <v>103045550</v>
      </c>
      <c r="B566" s="37" t="s">
        <v>832</v>
      </c>
      <c r="C566" s="39">
        <v>0</v>
      </c>
    </row>
    <row r="567" spans="1:3" ht="17.100000000000001" customHeight="1">
      <c r="A567" s="37">
        <v>1030456</v>
      </c>
      <c r="B567" s="60" t="s">
        <v>833</v>
      </c>
      <c r="C567" s="39">
        <f t="shared" ref="C567:C571" si="1">C568</f>
        <v>0</v>
      </c>
    </row>
    <row r="568" spans="1:3" ht="17.100000000000001" customHeight="1">
      <c r="A568" s="37">
        <v>103045650</v>
      </c>
      <c r="B568" s="37" t="s">
        <v>834</v>
      </c>
      <c r="C568" s="39">
        <v>0</v>
      </c>
    </row>
    <row r="569" spans="1:3" ht="17.100000000000001" customHeight="1">
      <c r="A569" s="37">
        <v>1030457</v>
      </c>
      <c r="B569" s="60" t="s">
        <v>835</v>
      </c>
      <c r="C569" s="39">
        <f t="shared" si="1"/>
        <v>0</v>
      </c>
    </row>
    <row r="570" spans="1:3" ht="17.100000000000001" customHeight="1">
      <c r="A570" s="37">
        <v>103045750</v>
      </c>
      <c r="B570" s="37" t="s">
        <v>836</v>
      </c>
      <c r="C570" s="39">
        <v>0</v>
      </c>
    </row>
    <row r="571" spans="1:3" ht="17.100000000000001" customHeight="1">
      <c r="A571" s="37">
        <v>1030458</v>
      </c>
      <c r="B571" s="60" t="s">
        <v>837</v>
      </c>
      <c r="C571" s="39">
        <f t="shared" si="1"/>
        <v>0</v>
      </c>
    </row>
    <row r="572" spans="1:3" ht="17.100000000000001" customHeight="1">
      <c r="A572" s="37">
        <v>103045850</v>
      </c>
      <c r="B572" s="37" t="s">
        <v>838</v>
      </c>
      <c r="C572" s="39">
        <v>0</v>
      </c>
    </row>
    <row r="573" spans="1:3" ht="17.100000000000001" customHeight="1">
      <c r="A573" s="37">
        <v>1030459</v>
      </c>
      <c r="B573" s="60" t="s">
        <v>839</v>
      </c>
      <c r="C573" s="39">
        <f>SUM(C574:C575)</f>
        <v>0</v>
      </c>
    </row>
    <row r="574" spans="1:3" ht="17.100000000000001" customHeight="1">
      <c r="A574" s="37">
        <v>103045901</v>
      </c>
      <c r="B574" s="37" t="s">
        <v>708</v>
      </c>
      <c r="C574" s="39">
        <v>0</v>
      </c>
    </row>
    <row r="575" spans="1:3" ht="17.100000000000001" customHeight="1">
      <c r="A575" s="37">
        <v>103045950</v>
      </c>
      <c r="B575" s="37" t="s">
        <v>840</v>
      </c>
      <c r="C575" s="39">
        <v>0</v>
      </c>
    </row>
    <row r="576" spans="1:3" ht="17.100000000000001" customHeight="1">
      <c r="A576" s="37">
        <v>1030461</v>
      </c>
      <c r="B576" s="60" t="s">
        <v>841</v>
      </c>
      <c r="C576" s="39">
        <f>SUM(C577:C578)</f>
        <v>0</v>
      </c>
    </row>
    <row r="577" spans="1:3" ht="17.100000000000001" customHeight="1">
      <c r="A577" s="37">
        <v>103046101</v>
      </c>
      <c r="B577" s="37" t="s">
        <v>696</v>
      </c>
      <c r="C577" s="39">
        <v>0</v>
      </c>
    </row>
    <row r="578" spans="1:3" ht="17.100000000000001" customHeight="1">
      <c r="A578" s="37">
        <v>103046150</v>
      </c>
      <c r="B578" s="37" t="s">
        <v>842</v>
      </c>
      <c r="C578" s="39">
        <v>0</v>
      </c>
    </row>
    <row r="579" spans="1:3" ht="17.100000000000001" customHeight="1">
      <c r="A579" s="37">
        <v>1030499</v>
      </c>
      <c r="B579" s="60" t="s">
        <v>843</v>
      </c>
      <c r="C579" s="39">
        <f>C580</f>
        <v>0</v>
      </c>
    </row>
    <row r="580" spans="1:3" ht="17.100000000000001" customHeight="1">
      <c r="A580" s="37">
        <v>103049950</v>
      </c>
      <c r="B580" s="37" t="s">
        <v>844</v>
      </c>
      <c r="C580" s="39">
        <v>0</v>
      </c>
    </row>
    <row r="581" spans="1:3" ht="17.100000000000001" customHeight="1">
      <c r="A581" s="37">
        <v>10305</v>
      </c>
      <c r="B581" s="60" t="s">
        <v>845</v>
      </c>
      <c r="C581" s="39">
        <f>SUM(C582,C604,C609:C610)</f>
        <v>4762</v>
      </c>
    </row>
    <row r="582" spans="1:3" ht="17.100000000000001" customHeight="1">
      <c r="A582" s="37">
        <v>1030501</v>
      </c>
      <c r="B582" s="60" t="s">
        <v>846</v>
      </c>
      <c r="C582" s="39">
        <f>SUM(C583:C603)</f>
        <v>4762</v>
      </c>
    </row>
    <row r="583" spans="1:3" ht="17.100000000000001" customHeight="1">
      <c r="A583" s="37">
        <v>103050101</v>
      </c>
      <c r="B583" s="37" t="s">
        <v>847</v>
      </c>
      <c r="C583" s="39">
        <v>0</v>
      </c>
    </row>
    <row r="584" spans="1:3" ht="17.100000000000001" customHeight="1">
      <c r="A584" s="37">
        <v>103050102</v>
      </c>
      <c r="B584" s="37" t="s">
        <v>848</v>
      </c>
      <c r="C584" s="39">
        <v>0</v>
      </c>
    </row>
    <row r="585" spans="1:3" ht="17.100000000000001" customHeight="1">
      <c r="A585" s="37">
        <v>103050103</v>
      </c>
      <c r="B585" s="37" t="s">
        <v>849</v>
      </c>
      <c r="C585" s="39">
        <v>0</v>
      </c>
    </row>
    <row r="586" spans="1:3" ht="17.100000000000001" customHeight="1">
      <c r="A586" s="37">
        <v>103050105</v>
      </c>
      <c r="B586" s="37" t="s">
        <v>850</v>
      </c>
      <c r="C586" s="39">
        <v>0</v>
      </c>
    </row>
    <row r="587" spans="1:3" ht="17.100000000000001" customHeight="1">
      <c r="A587" s="37">
        <v>103050107</v>
      </c>
      <c r="B587" s="37" t="s">
        <v>851</v>
      </c>
      <c r="C587" s="39">
        <v>0</v>
      </c>
    </row>
    <row r="588" spans="1:3" ht="17.100000000000001" customHeight="1">
      <c r="A588" s="37">
        <v>103050108</v>
      </c>
      <c r="B588" s="37" t="s">
        <v>852</v>
      </c>
      <c r="C588" s="39">
        <v>0</v>
      </c>
    </row>
    <row r="589" spans="1:3" ht="17.100000000000001" customHeight="1">
      <c r="A589" s="37">
        <v>103050109</v>
      </c>
      <c r="B589" s="37" t="s">
        <v>853</v>
      </c>
      <c r="C589" s="39">
        <v>0</v>
      </c>
    </row>
    <row r="590" spans="1:3" ht="17.100000000000001" customHeight="1">
      <c r="A590" s="37">
        <v>103050110</v>
      </c>
      <c r="B590" s="37" t="s">
        <v>854</v>
      </c>
      <c r="C590" s="39">
        <v>14</v>
      </c>
    </row>
    <row r="591" spans="1:3" ht="17.100000000000001" customHeight="1">
      <c r="A591" s="37">
        <v>103050111</v>
      </c>
      <c r="B591" s="37" t="s">
        <v>855</v>
      </c>
      <c r="C591" s="39">
        <v>0</v>
      </c>
    </row>
    <row r="592" spans="1:3" ht="17.100000000000001" customHeight="1">
      <c r="A592" s="37">
        <v>103050112</v>
      </c>
      <c r="B592" s="37" t="s">
        <v>856</v>
      </c>
      <c r="C592" s="39">
        <v>0</v>
      </c>
    </row>
    <row r="593" spans="1:3" ht="17.100000000000001" customHeight="1">
      <c r="A593" s="37">
        <v>103050113</v>
      </c>
      <c r="B593" s="37" t="s">
        <v>857</v>
      </c>
      <c r="C593" s="39">
        <v>0</v>
      </c>
    </row>
    <row r="594" spans="1:3" ht="17.100000000000001" customHeight="1">
      <c r="A594" s="37">
        <v>103050114</v>
      </c>
      <c r="B594" s="37" t="s">
        <v>858</v>
      </c>
      <c r="C594" s="39">
        <v>31</v>
      </c>
    </row>
    <row r="595" spans="1:3" ht="17.100000000000001" customHeight="1">
      <c r="A595" s="37">
        <v>103050115</v>
      </c>
      <c r="B595" s="37" t="s">
        <v>859</v>
      </c>
      <c r="C595" s="39">
        <v>0</v>
      </c>
    </row>
    <row r="596" spans="1:3" ht="17.100000000000001" customHeight="1">
      <c r="A596" s="37">
        <v>103050116</v>
      </c>
      <c r="B596" s="37" t="s">
        <v>860</v>
      </c>
      <c r="C596" s="39">
        <v>0</v>
      </c>
    </row>
    <row r="597" spans="1:3" ht="17.100000000000001" customHeight="1">
      <c r="A597" s="37">
        <v>103050117</v>
      </c>
      <c r="B597" s="37" t="s">
        <v>861</v>
      </c>
      <c r="C597" s="39">
        <v>0</v>
      </c>
    </row>
    <row r="598" spans="1:3" ht="17.100000000000001" customHeight="1">
      <c r="A598" s="37">
        <v>103050119</v>
      </c>
      <c r="B598" s="37" t="s">
        <v>862</v>
      </c>
      <c r="C598" s="39">
        <v>0</v>
      </c>
    </row>
    <row r="599" spans="1:3" ht="17.100000000000001" customHeight="1">
      <c r="A599" s="37">
        <v>103050120</v>
      </c>
      <c r="B599" s="37" t="s">
        <v>863</v>
      </c>
      <c r="C599" s="39">
        <v>0</v>
      </c>
    </row>
    <row r="600" spans="1:3" ht="17.100000000000001" customHeight="1">
      <c r="A600" s="37">
        <v>103050121</v>
      </c>
      <c r="B600" s="37" t="s">
        <v>864</v>
      </c>
      <c r="C600" s="39">
        <v>0</v>
      </c>
    </row>
    <row r="601" spans="1:3" ht="17.100000000000001" customHeight="1">
      <c r="A601" s="37">
        <v>103050122</v>
      </c>
      <c r="B601" s="37" t="s">
        <v>865</v>
      </c>
      <c r="C601" s="39">
        <v>0</v>
      </c>
    </row>
    <row r="602" spans="1:3" ht="17.100000000000001" customHeight="1">
      <c r="A602" s="37">
        <v>103050123</v>
      </c>
      <c r="B602" s="37" t="s">
        <v>866</v>
      </c>
      <c r="C602" s="39">
        <v>0</v>
      </c>
    </row>
    <row r="603" spans="1:3" ht="17.100000000000001" customHeight="1">
      <c r="A603" s="37">
        <v>103050199</v>
      </c>
      <c r="B603" s="37" t="s">
        <v>867</v>
      </c>
      <c r="C603" s="39">
        <v>4717</v>
      </c>
    </row>
    <row r="604" spans="1:3" ht="17.100000000000001" customHeight="1">
      <c r="A604" s="37">
        <v>1030502</v>
      </c>
      <c r="B604" s="60" t="s">
        <v>868</v>
      </c>
      <c r="C604" s="39">
        <f>SUM(C605:C608)</f>
        <v>0</v>
      </c>
    </row>
    <row r="605" spans="1:3" ht="17.100000000000001" customHeight="1">
      <c r="A605" s="37">
        <v>103050201</v>
      </c>
      <c r="B605" s="37" t="s">
        <v>869</v>
      </c>
      <c r="C605" s="39">
        <v>0</v>
      </c>
    </row>
    <row r="606" spans="1:3" ht="17.100000000000001" customHeight="1">
      <c r="A606" s="37">
        <v>103050202</v>
      </c>
      <c r="B606" s="37" t="s">
        <v>870</v>
      </c>
      <c r="C606" s="39">
        <v>0</v>
      </c>
    </row>
    <row r="607" spans="1:3" ht="17.100000000000001" customHeight="1">
      <c r="A607" s="37">
        <v>103050203</v>
      </c>
      <c r="B607" s="37" t="s">
        <v>871</v>
      </c>
      <c r="C607" s="39">
        <v>0</v>
      </c>
    </row>
    <row r="608" spans="1:3" ht="17.100000000000001" customHeight="1">
      <c r="A608" s="37">
        <v>103050299</v>
      </c>
      <c r="B608" s="37" t="s">
        <v>872</v>
      </c>
      <c r="C608" s="39">
        <v>0</v>
      </c>
    </row>
    <row r="609" spans="1:3" ht="17.100000000000001" customHeight="1">
      <c r="A609" s="37">
        <v>1030503</v>
      </c>
      <c r="B609" s="60" t="s">
        <v>873</v>
      </c>
      <c r="C609" s="39">
        <v>0</v>
      </c>
    </row>
    <row r="610" spans="1:3" ht="17.100000000000001" customHeight="1">
      <c r="A610" s="37">
        <v>1030509</v>
      </c>
      <c r="B610" s="60" t="s">
        <v>874</v>
      </c>
      <c r="C610" s="39">
        <v>0</v>
      </c>
    </row>
    <row r="611" spans="1:3" ht="17.100000000000001" customHeight="1">
      <c r="A611" s="37">
        <v>10306</v>
      </c>
      <c r="B611" s="60" t="s">
        <v>875</v>
      </c>
      <c r="C611" s="39">
        <f>SUM(C612,C616,C619,C621,C623,C624,C628,C629)</f>
        <v>0</v>
      </c>
    </row>
    <row r="612" spans="1:3" ht="17.100000000000001" customHeight="1">
      <c r="A612" s="37">
        <v>1030601</v>
      </c>
      <c r="B612" s="60" t="s">
        <v>876</v>
      </c>
      <c r="C612" s="39">
        <f>SUM(C613:C615)</f>
        <v>0</v>
      </c>
    </row>
    <row r="613" spans="1:3" ht="17.100000000000001" customHeight="1">
      <c r="A613" s="37">
        <v>103060101</v>
      </c>
      <c r="B613" s="37" t="s">
        <v>877</v>
      </c>
      <c r="C613" s="39">
        <v>0</v>
      </c>
    </row>
    <row r="614" spans="1:3" ht="17.100000000000001" customHeight="1">
      <c r="A614" s="37">
        <v>103060102</v>
      </c>
      <c r="B614" s="37" t="s">
        <v>878</v>
      </c>
      <c r="C614" s="39">
        <v>0</v>
      </c>
    </row>
    <row r="615" spans="1:3" ht="17.100000000000001" customHeight="1">
      <c r="A615" s="37">
        <v>103060199</v>
      </c>
      <c r="B615" s="37" t="s">
        <v>879</v>
      </c>
      <c r="C615" s="39">
        <v>0</v>
      </c>
    </row>
    <row r="616" spans="1:3" ht="17.100000000000001" customHeight="1">
      <c r="A616" s="37">
        <v>1030602</v>
      </c>
      <c r="B616" s="60" t="s">
        <v>880</v>
      </c>
      <c r="C616" s="39">
        <f>SUM(C617:C618)</f>
        <v>0</v>
      </c>
    </row>
    <row r="617" spans="1:3" ht="17.100000000000001" customHeight="1">
      <c r="A617" s="37">
        <v>103060201</v>
      </c>
      <c r="B617" s="37" t="s">
        <v>881</v>
      </c>
      <c r="C617" s="39">
        <v>0</v>
      </c>
    </row>
    <row r="618" spans="1:3" ht="17.100000000000001" customHeight="1">
      <c r="A618" s="37">
        <v>103060299</v>
      </c>
      <c r="B618" s="37" t="s">
        <v>882</v>
      </c>
      <c r="C618" s="39">
        <v>0</v>
      </c>
    </row>
    <row r="619" spans="1:3" ht="17.100000000000001" customHeight="1">
      <c r="A619" s="37">
        <v>1030603</v>
      </c>
      <c r="B619" s="60" t="s">
        <v>883</v>
      </c>
      <c r="C619" s="39">
        <f>C620</f>
        <v>0</v>
      </c>
    </row>
    <row r="620" spans="1:3" ht="17.100000000000001" customHeight="1">
      <c r="A620" s="37">
        <v>103060399</v>
      </c>
      <c r="B620" s="37" t="s">
        <v>884</v>
      </c>
      <c r="C620" s="39">
        <v>0</v>
      </c>
    </row>
    <row r="621" spans="1:3" ht="17.100000000000001" customHeight="1">
      <c r="A621" s="37">
        <v>1030604</v>
      </c>
      <c r="B621" s="60" t="s">
        <v>885</v>
      </c>
      <c r="C621" s="39">
        <f>C622</f>
        <v>0</v>
      </c>
    </row>
    <row r="622" spans="1:3" ht="17.100000000000001" customHeight="1">
      <c r="A622" s="37">
        <v>103060499</v>
      </c>
      <c r="B622" s="37" t="s">
        <v>886</v>
      </c>
      <c r="C622" s="39">
        <v>0</v>
      </c>
    </row>
    <row r="623" spans="1:3" ht="17.100000000000001" customHeight="1">
      <c r="A623" s="37">
        <v>1030605</v>
      </c>
      <c r="B623" s="60" t="s">
        <v>887</v>
      </c>
      <c r="C623" s="39">
        <v>0</v>
      </c>
    </row>
    <row r="624" spans="1:3" ht="17.100000000000001" customHeight="1">
      <c r="A624" s="37">
        <v>1030606</v>
      </c>
      <c r="B624" s="60" t="s">
        <v>888</v>
      </c>
      <c r="C624" s="39">
        <f>SUM(C625:C627)</f>
        <v>0</v>
      </c>
    </row>
    <row r="625" spans="1:3" ht="17.100000000000001" customHeight="1">
      <c r="A625" s="37">
        <v>103060601</v>
      </c>
      <c r="B625" s="37" t="s">
        <v>889</v>
      </c>
      <c r="C625" s="39">
        <v>0</v>
      </c>
    </row>
    <row r="626" spans="1:3" ht="17.100000000000001" customHeight="1">
      <c r="A626" s="37">
        <v>103060602</v>
      </c>
      <c r="B626" s="37" t="s">
        <v>890</v>
      </c>
      <c r="C626" s="39">
        <v>0</v>
      </c>
    </row>
    <row r="627" spans="1:3" ht="17.100000000000001" customHeight="1">
      <c r="A627" s="37">
        <v>103060699</v>
      </c>
      <c r="B627" s="37" t="s">
        <v>891</v>
      </c>
      <c r="C627" s="39">
        <v>0</v>
      </c>
    </row>
    <row r="628" spans="1:3" ht="17.100000000000001" customHeight="1">
      <c r="A628" s="37">
        <v>1030607</v>
      </c>
      <c r="B628" s="60" t="s">
        <v>892</v>
      </c>
      <c r="C628" s="39">
        <v>0</v>
      </c>
    </row>
    <row r="629" spans="1:3" ht="17.100000000000001" customHeight="1">
      <c r="A629" s="37">
        <v>1030699</v>
      </c>
      <c r="B629" s="60" t="s">
        <v>893</v>
      </c>
      <c r="C629" s="39">
        <v>0</v>
      </c>
    </row>
    <row r="630" spans="1:3" ht="17.100000000000001" customHeight="1">
      <c r="A630" s="37">
        <v>10307</v>
      </c>
      <c r="B630" s="60" t="s">
        <v>894</v>
      </c>
      <c r="C630" s="39">
        <f>SUM(C631,C634,C641:C643,C648,C654:C655,C658,C659,C662:C665,C670:C674,C677:C678)</f>
        <v>163233</v>
      </c>
    </row>
    <row r="631" spans="1:3" ht="17.100000000000001" customHeight="1">
      <c r="A631" s="37">
        <v>1030701</v>
      </c>
      <c r="B631" s="60" t="s">
        <v>895</v>
      </c>
      <c r="C631" s="39">
        <f>SUM(C632:C633)</f>
        <v>0</v>
      </c>
    </row>
    <row r="632" spans="1:3" ht="17.100000000000001" customHeight="1">
      <c r="A632" s="37">
        <v>103070101</v>
      </c>
      <c r="B632" s="37" t="s">
        <v>896</v>
      </c>
      <c r="C632" s="39">
        <v>0</v>
      </c>
    </row>
    <row r="633" spans="1:3" ht="17.100000000000001" customHeight="1">
      <c r="A633" s="37">
        <v>103070102</v>
      </c>
      <c r="B633" s="37" t="s">
        <v>897</v>
      </c>
      <c r="C633" s="39">
        <v>0</v>
      </c>
    </row>
    <row r="634" spans="1:3" ht="17.100000000000001" customHeight="1">
      <c r="A634" s="37">
        <v>1030702</v>
      </c>
      <c r="B634" s="60" t="s">
        <v>898</v>
      </c>
      <c r="C634" s="39">
        <f>SUM(C635:C640)</f>
        <v>0</v>
      </c>
    </row>
    <row r="635" spans="1:3" ht="17.100000000000001" customHeight="1">
      <c r="A635" s="37">
        <v>103070201</v>
      </c>
      <c r="B635" s="37" t="s">
        <v>899</v>
      </c>
      <c r="C635" s="39">
        <v>0</v>
      </c>
    </row>
    <row r="636" spans="1:3" ht="17.100000000000001" customHeight="1">
      <c r="A636" s="37">
        <v>103070202</v>
      </c>
      <c r="B636" s="37" t="s">
        <v>900</v>
      </c>
      <c r="C636" s="39">
        <v>0</v>
      </c>
    </row>
    <row r="637" spans="1:3" ht="17.100000000000001" customHeight="1">
      <c r="A637" s="37">
        <v>103070203</v>
      </c>
      <c r="B637" s="37" t="s">
        <v>901</v>
      </c>
      <c r="C637" s="39">
        <v>0</v>
      </c>
    </row>
    <row r="638" spans="1:3" ht="17.100000000000001" customHeight="1">
      <c r="A638" s="37">
        <v>103070204</v>
      </c>
      <c r="B638" s="37" t="s">
        <v>902</v>
      </c>
      <c r="C638" s="39">
        <v>0</v>
      </c>
    </row>
    <row r="639" spans="1:3" ht="17.100000000000001" customHeight="1">
      <c r="A639" s="37">
        <v>103070205</v>
      </c>
      <c r="B639" s="37" t="s">
        <v>903</v>
      </c>
      <c r="C639" s="39">
        <v>0</v>
      </c>
    </row>
    <row r="640" spans="1:3" ht="17.100000000000001" customHeight="1">
      <c r="A640" s="37">
        <v>103070206</v>
      </c>
      <c r="B640" s="37" t="s">
        <v>904</v>
      </c>
      <c r="C640" s="39">
        <v>0</v>
      </c>
    </row>
    <row r="641" spans="1:3" ht="17.100000000000001" customHeight="1">
      <c r="A641" s="37">
        <v>1030703</v>
      </c>
      <c r="B641" s="60" t="s">
        <v>905</v>
      </c>
      <c r="C641" s="39">
        <v>0</v>
      </c>
    </row>
    <row r="642" spans="1:3" ht="17.100000000000001" customHeight="1">
      <c r="A642" s="37">
        <v>1030704</v>
      </c>
      <c r="B642" s="60" t="s">
        <v>906</v>
      </c>
      <c r="C642" s="39">
        <v>0</v>
      </c>
    </row>
    <row r="643" spans="1:3" ht="17.100000000000001" customHeight="1">
      <c r="A643" s="37">
        <v>1030705</v>
      </c>
      <c r="B643" s="60" t="s">
        <v>907</v>
      </c>
      <c r="C643" s="39">
        <f>SUM(C644:C647)</f>
        <v>1044</v>
      </c>
    </row>
    <row r="644" spans="1:3" ht="17.100000000000001" customHeight="1">
      <c r="A644" s="37">
        <v>103070501</v>
      </c>
      <c r="B644" s="37" t="s">
        <v>908</v>
      </c>
      <c r="C644" s="39">
        <v>114</v>
      </c>
    </row>
    <row r="645" spans="1:3" ht="17.100000000000001" customHeight="1">
      <c r="A645" s="37">
        <v>103070502</v>
      </c>
      <c r="B645" s="37" t="s">
        <v>909</v>
      </c>
      <c r="C645" s="39">
        <v>0</v>
      </c>
    </row>
    <row r="646" spans="1:3" ht="17.100000000000001" customHeight="1">
      <c r="A646" s="37">
        <v>103070503</v>
      </c>
      <c r="B646" s="37" t="s">
        <v>910</v>
      </c>
      <c r="C646" s="39">
        <v>0</v>
      </c>
    </row>
    <row r="647" spans="1:3" ht="17.100000000000001" customHeight="1">
      <c r="A647" s="37">
        <v>103070599</v>
      </c>
      <c r="B647" s="37" t="s">
        <v>911</v>
      </c>
      <c r="C647" s="39">
        <v>930</v>
      </c>
    </row>
    <row r="648" spans="1:3" ht="17.100000000000001" customHeight="1">
      <c r="A648" s="37">
        <v>1030706</v>
      </c>
      <c r="B648" s="60" t="s">
        <v>912</v>
      </c>
      <c r="C648" s="39">
        <f>SUM(C649:C653)</f>
        <v>9999</v>
      </c>
    </row>
    <row r="649" spans="1:3" ht="17.100000000000001" customHeight="1">
      <c r="A649" s="37">
        <v>103070601</v>
      </c>
      <c r="B649" s="37" t="s">
        <v>913</v>
      </c>
      <c r="C649" s="39">
        <v>0</v>
      </c>
    </row>
    <row r="650" spans="1:3" ht="17.100000000000001" customHeight="1">
      <c r="A650" s="37">
        <v>103070602</v>
      </c>
      <c r="B650" s="37" t="s">
        <v>914</v>
      </c>
      <c r="C650" s="39">
        <v>1475</v>
      </c>
    </row>
    <row r="651" spans="1:3" ht="17.100000000000001" customHeight="1">
      <c r="A651" s="37">
        <v>103070603</v>
      </c>
      <c r="B651" s="37" t="s">
        <v>915</v>
      </c>
      <c r="C651" s="39">
        <v>0</v>
      </c>
    </row>
    <row r="652" spans="1:3" ht="17.100000000000001" customHeight="1">
      <c r="A652" s="37">
        <v>103070604</v>
      </c>
      <c r="B652" s="37" t="s">
        <v>916</v>
      </c>
      <c r="C652" s="39">
        <v>0</v>
      </c>
    </row>
    <row r="653" spans="1:3" ht="17.100000000000001" customHeight="1">
      <c r="A653" s="37">
        <v>103070699</v>
      </c>
      <c r="B653" s="37" t="s">
        <v>917</v>
      </c>
      <c r="C653" s="39">
        <v>8524</v>
      </c>
    </row>
    <row r="654" spans="1:3" ht="17.100000000000001" customHeight="1">
      <c r="A654" s="37">
        <v>1030707</v>
      </c>
      <c r="B654" s="60" t="s">
        <v>918</v>
      </c>
      <c r="C654" s="39">
        <v>0</v>
      </c>
    </row>
    <row r="655" spans="1:3" ht="17.100000000000001" customHeight="1">
      <c r="A655" s="37">
        <v>1030708</v>
      </c>
      <c r="B655" s="60" t="s">
        <v>919</v>
      </c>
      <c r="C655" s="39">
        <f>SUM(C656:C657)</f>
        <v>0</v>
      </c>
    </row>
    <row r="656" spans="1:3" ht="17.100000000000001" customHeight="1">
      <c r="A656" s="37">
        <v>103070801</v>
      </c>
      <c r="B656" s="37" t="s">
        <v>920</v>
      </c>
      <c r="C656" s="39">
        <v>0</v>
      </c>
    </row>
    <row r="657" spans="1:3" ht="17.100000000000001" customHeight="1">
      <c r="A657" s="37">
        <v>103070802</v>
      </c>
      <c r="B657" s="37" t="s">
        <v>921</v>
      </c>
      <c r="C657" s="39">
        <v>0</v>
      </c>
    </row>
    <row r="658" spans="1:3" ht="17.100000000000001" customHeight="1">
      <c r="A658" s="37">
        <v>1030709</v>
      </c>
      <c r="B658" s="60" t="s">
        <v>922</v>
      </c>
      <c r="C658" s="39">
        <v>0</v>
      </c>
    </row>
    <row r="659" spans="1:3" ht="17.100000000000001" customHeight="1">
      <c r="A659" s="37">
        <v>1030710</v>
      </c>
      <c r="B659" s="60" t="s">
        <v>923</v>
      </c>
      <c r="C659" s="39">
        <f>C660+C661</f>
        <v>0</v>
      </c>
    </row>
    <row r="660" spans="1:3" ht="17.100000000000001" customHeight="1">
      <c r="A660" s="37">
        <v>103071001</v>
      </c>
      <c r="B660" s="37" t="s">
        <v>924</v>
      </c>
      <c r="C660" s="39">
        <v>0</v>
      </c>
    </row>
    <row r="661" spans="1:3" ht="17.100000000000001" customHeight="1">
      <c r="A661" s="37">
        <v>103071002</v>
      </c>
      <c r="B661" s="37" t="s">
        <v>925</v>
      </c>
      <c r="C661" s="39">
        <v>0</v>
      </c>
    </row>
    <row r="662" spans="1:3" ht="17.100000000000001" customHeight="1">
      <c r="A662" s="37">
        <v>1030711</v>
      </c>
      <c r="B662" s="60" t="s">
        <v>926</v>
      </c>
      <c r="C662" s="39">
        <v>0</v>
      </c>
    </row>
    <row r="663" spans="1:3" ht="17.100000000000001" customHeight="1">
      <c r="A663" s="37">
        <v>1030712</v>
      </c>
      <c r="B663" s="60" t="s">
        <v>927</v>
      </c>
      <c r="C663" s="39">
        <v>0</v>
      </c>
    </row>
    <row r="664" spans="1:3" ht="17.100000000000001" customHeight="1">
      <c r="A664" s="37">
        <v>1030713</v>
      </c>
      <c r="B664" s="60" t="s">
        <v>928</v>
      </c>
      <c r="C664" s="39">
        <v>0</v>
      </c>
    </row>
    <row r="665" spans="1:3" ht="17.100000000000001" customHeight="1">
      <c r="A665" s="37">
        <v>1030714</v>
      </c>
      <c r="B665" s="60" t="s">
        <v>929</v>
      </c>
      <c r="C665" s="39">
        <f>SUM(C666:C669)</f>
        <v>0</v>
      </c>
    </row>
    <row r="666" spans="1:3" ht="17.100000000000001" customHeight="1">
      <c r="A666" s="37">
        <v>103071401</v>
      </c>
      <c r="B666" s="37" t="s">
        <v>930</v>
      </c>
      <c r="C666" s="39">
        <v>0</v>
      </c>
    </row>
    <row r="667" spans="1:3" ht="17.100000000000001" customHeight="1">
      <c r="A667" s="37">
        <v>103071402</v>
      </c>
      <c r="B667" s="37" t="s">
        <v>931</v>
      </c>
      <c r="C667" s="39">
        <v>0</v>
      </c>
    </row>
    <row r="668" spans="1:3" ht="17.100000000000001" customHeight="1">
      <c r="A668" s="37">
        <v>103071404</v>
      </c>
      <c r="B668" s="37" t="s">
        <v>932</v>
      </c>
      <c r="C668" s="39">
        <v>0</v>
      </c>
    </row>
    <row r="669" spans="1:3" ht="17.100000000000001" customHeight="1">
      <c r="A669" s="37">
        <v>103071405</v>
      </c>
      <c r="B669" s="37" t="s">
        <v>933</v>
      </c>
      <c r="C669" s="39">
        <v>0</v>
      </c>
    </row>
    <row r="670" spans="1:3" ht="17.100000000000001" customHeight="1">
      <c r="A670" s="37">
        <v>1030715</v>
      </c>
      <c r="B670" s="60" t="s">
        <v>934</v>
      </c>
      <c r="C670" s="39">
        <v>0</v>
      </c>
    </row>
    <row r="671" spans="1:3" ht="17.100000000000001" customHeight="1">
      <c r="A671" s="37">
        <v>1030716</v>
      </c>
      <c r="B671" s="60" t="s">
        <v>935</v>
      </c>
      <c r="C671" s="39">
        <v>0</v>
      </c>
    </row>
    <row r="672" spans="1:3" ht="17.100000000000001" customHeight="1">
      <c r="A672" s="37">
        <v>1030717</v>
      </c>
      <c r="B672" s="60" t="s">
        <v>936</v>
      </c>
      <c r="C672" s="39">
        <v>0</v>
      </c>
    </row>
    <row r="673" spans="1:3" ht="17.100000000000001" customHeight="1">
      <c r="A673" s="37">
        <v>1030718</v>
      </c>
      <c r="B673" s="60" t="s">
        <v>937</v>
      </c>
      <c r="C673" s="39">
        <v>0</v>
      </c>
    </row>
    <row r="674" spans="1:3" ht="17.100000000000001" customHeight="1">
      <c r="A674" s="37">
        <v>1030719</v>
      </c>
      <c r="B674" s="60" t="s">
        <v>938</v>
      </c>
      <c r="C674" s="39">
        <f>C675+C676</f>
        <v>0</v>
      </c>
    </row>
    <row r="675" spans="1:3" ht="17.100000000000001" customHeight="1">
      <c r="A675" s="37">
        <v>103071901</v>
      </c>
      <c r="B675" s="37" t="s">
        <v>939</v>
      </c>
      <c r="C675" s="39">
        <v>0</v>
      </c>
    </row>
    <row r="676" spans="1:3" ht="17.100000000000001" customHeight="1">
      <c r="A676" s="37">
        <v>103071999</v>
      </c>
      <c r="B676" s="37" t="s">
        <v>940</v>
      </c>
      <c r="C676" s="39">
        <v>0</v>
      </c>
    </row>
    <row r="677" spans="1:3" ht="17.100000000000001" customHeight="1">
      <c r="A677" s="37">
        <v>1030720</v>
      </c>
      <c r="B677" s="60" t="s">
        <v>941</v>
      </c>
      <c r="C677" s="39">
        <v>0</v>
      </c>
    </row>
    <row r="678" spans="1:3" ht="17.100000000000001" customHeight="1">
      <c r="A678" s="37">
        <v>1030799</v>
      </c>
      <c r="B678" s="60" t="s">
        <v>942</v>
      </c>
      <c r="C678" s="39">
        <v>152190</v>
      </c>
    </row>
    <row r="679" spans="1:3" ht="17.100000000000001" customHeight="1">
      <c r="A679" s="37">
        <v>10308</v>
      </c>
      <c r="B679" s="60" t="s">
        <v>943</v>
      </c>
      <c r="C679" s="39">
        <f>C680+C681</f>
        <v>1150</v>
      </c>
    </row>
    <row r="680" spans="1:3" ht="17.100000000000001" customHeight="1">
      <c r="A680" s="37">
        <v>1030801</v>
      </c>
      <c r="B680" s="60" t="s">
        <v>944</v>
      </c>
      <c r="C680" s="39">
        <v>0</v>
      </c>
    </row>
    <row r="681" spans="1:3" ht="17.100000000000001" customHeight="1">
      <c r="A681" s="37">
        <v>1030802</v>
      </c>
      <c r="B681" s="60" t="s">
        <v>945</v>
      </c>
      <c r="C681" s="39">
        <v>1150</v>
      </c>
    </row>
    <row r="682" spans="1:3" ht="17.100000000000001" customHeight="1">
      <c r="A682" s="37">
        <v>10309</v>
      </c>
      <c r="B682" s="60" t="s">
        <v>946</v>
      </c>
      <c r="C682" s="39">
        <f>SUM(C683:C687)</f>
        <v>0</v>
      </c>
    </row>
    <row r="683" spans="1:3" ht="17.100000000000001" customHeight="1">
      <c r="A683" s="37">
        <v>1030901</v>
      </c>
      <c r="B683" s="60" t="s">
        <v>947</v>
      </c>
      <c r="C683" s="39">
        <v>0</v>
      </c>
    </row>
    <row r="684" spans="1:3" ht="17.100000000000001" customHeight="1">
      <c r="A684" s="37">
        <v>1030902</v>
      </c>
      <c r="B684" s="60" t="s">
        <v>948</v>
      </c>
      <c r="C684" s="39">
        <v>0</v>
      </c>
    </row>
    <row r="685" spans="1:3" ht="17.100000000000001" customHeight="1">
      <c r="A685" s="37">
        <v>1030903</v>
      </c>
      <c r="B685" s="60" t="s">
        <v>949</v>
      </c>
      <c r="C685" s="39">
        <v>0</v>
      </c>
    </row>
    <row r="686" spans="1:3" ht="17.100000000000001" customHeight="1">
      <c r="A686" s="37">
        <v>1030904</v>
      </c>
      <c r="B686" s="60" t="s">
        <v>950</v>
      </c>
      <c r="C686" s="39">
        <v>0</v>
      </c>
    </row>
    <row r="687" spans="1:3" ht="17.100000000000001" customHeight="1">
      <c r="A687" s="37">
        <v>1030999</v>
      </c>
      <c r="B687" s="60" t="s">
        <v>951</v>
      </c>
      <c r="C687" s="39">
        <v>0</v>
      </c>
    </row>
    <row r="688" spans="1:3" ht="17.100000000000001" customHeight="1">
      <c r="A688" s="37">
        <v>10399</v>
      </c>
      <c r="B688" s="60" t="s">
        <v>952</v>
      </c>
      <c r="C688" s="39">
        <f>SUM(C689:C695)</f>
        <v>12250</v>
      </c>
    </row>
    <row r="689" spans="1:3" ht="17.100000000000001" customHeight="1">
      <c r="A689" s="37">
        <v>1039904</v>
      </c>
      <c r="B689" s="60" t="s">
        <v>953</v>
      </c>
      <c r="C689" s="39">
        <v>0</v>
      </c>
    </row>
    <row r="690" spans="1:3" ht="17.100000000000001" customHeight="1">
      <c r="A690" s="37">
        <v>1039907</v>
      </c>
      <c r="B690" s="60" t="s">
        <v>954</v>
      </c>
      <c r="C690" s="39">
        <v>0</v>
      </c>
    </row>
    <row r="691" spans="1:3" ht="17.100000000000001" customHeight="1">
      <c r="A691" s="37">
        <v>1039908</v>
      </c>
      <c r="B691" s="60" t="s">
        <v>955</v>
      </c>
      <c r="C691" s="39">
        <v>0</v>
      </c>
    </row>
    <row r="692" spans="1:3" ht="17.100000000000001" customHeight="1">
      <c r="A692" s="37">
        <v>1039912</v>
      </c>
      <c r="B692" s="60" t="s">
        <v>956</v>
      </c>
      <c r="C692" s="39">
        <v>0</v>
      </c>
    </row>
    <row r="693" spans="1:3" ht="17.100000000000001" customHeight="1">
      <c r="A693" s="37">
        <v>1039913</v>
      </c>
      <c r="B693" s="60" t="s">
        <v>957</v>
      </c>
      <c r="C693" s="39">
        <v>0</v>
      </c>
    </row>
    <row r="694" spans="1:3" ht="17.100000000000001" customHeight="1">
      <c r="A694" s="37">
        <v>1039914</v>
      </c>
      <c r="B694" s="60" t="s">
        <v>958</v>
      </c>
      <c r="C694" s="39">
        <v>0</v>
      </c>
    </row>
    <row r="695" spans="1:3" ht="17.100000000000001" customHeight="1">
      <c r="A695" s="37">
        <v>1039999</v>
      </c>
      <c r="B695" s="60" t="s">
        <v>959</v>
      </c>
      <c r="C695" s="39">
        <v>12250</v>
      </c>
    </row>
  </sheetData>
  <mergeCells count="2">
    <mergeCell ref="A2:C2"/>
    <mergeCell ref="A3:C3"/>
  </mergeCells>
  <phoneticPr fontId="106" type="noConversion"/>
  <printOptions gridLines="1"/>
  <pageMargins left="0.75" right="0.75" top="1" bottom="1" header="0" footer="0"/>
  <pageSetup orientation="portrait"/>
  <headerFooter alignWithMargins="0">
    <oddHeader>&amp;C&amp;A</oddHeader>
    <oddFooter>&amp;CPage &amp;P</oddFooter>
  </headerFooter>
</worksheet>
</file>

<file path=xl/worksheets/sheet18.xml><?xml version="1.0" encoding="utf-8"?>
<worksheet xmlns="http://schemas.openxmlformats.org/spreadsheetml/2006/main" xmlns:r="http://schemas.openxmlformats.org/officeDocument/2006/relationships">
  <sheetPr>
    <tabColor rgb="FFFFFF00"/>
  </sheetPr>
  <dimension ref="A1:C1351"/>
  <sheetViews>
    <sheetView showGridLines="0" showZeros="0" workbookViewId="0">
      <selection activeCell="C7" sqref="C7"/>
    </sheetView>
  </sheetViews>
  <sheetFormatPr defaultColWidth="12.125" defaultRowHeight="17.100000000000001" customHeight="1"/>
  <cols>
    <col min="1" max="1" width="9.875" style="16" customWidth="1"/>
    <col min="2" max="2" width="54.25" style="16" customWidth="1"/>
    <col min="3" max="3" width="26" style="16" customWidth="1"/>
    <col min="4" max="4" width="12.125" style="16" customWidth="1"/>
    <col min="5" max="16384" width="12.125" style="16"/>
  </cols>
  <sheetData>
    <row r="1" spans="1:3" ht="17.100000000000001" customHeight="1">
      <c r="A1" s="16" t="s">
        <v>960</v>
      </c>
    </row>
    <row r="2" spans="1:3" ht="33.950000000000003" customHeight="1">
      <c r="A2" s="265" t="s">
        <v>29</v>
      </c>
      <c r="B2" s="265"/>
      <c r="C2" s="265"/>
    </row>
    <row r="3" spans="1:3" ht="17.100000000000001" customHeight="1">
      <c r="A3" s="266" t="s">
        <v>55</v>
      </c>
      <c r="B3" s="266"/>
      <c r="C3" s="266"/>
    </row>
    <row r="4" spans="1:3" ht="17.25" customHeight="1">
      <c r="A4" s="36" t="s">
        <v>303</v>
      </c>
      <c r="B4" s="36" t="s">
        <v>192</v>
      </c>
      <c r="C4" s="36" t="s">
        <v>60</v>
      </c>
    </row>
    <row r="5" spans="1:3" ht="17.100000000000001" customHeight="1">
      <c r="A5" s="37"/>
      <c r="B5" s="36" t="s">
        <v>119</v>
      </c>
      <c r="C5" s="39">
        <f>SUM(C6,C250,C290,C309,C400,C454,C508,C565,C686,C758,C836,C859,C970,C1034,C1101,C1121,C1151,C1161,C1206,C1226,C1280,C1337,C1340,C1348)</f>
        <v>680474</v>
      </c>
    </row>
    <row r="6" spans="1:3" ht="17.100000000000001" customHeight="1">
      <c r="A6" s="37">
        <v>201</v>
      </c>
      <c r="B6" s="60" t="s">
        <v>91</v>
      </c>
      <c r="C6" s="39">
        <f>SUM(C7+C19+C28+C39+C50+C61+C72+C84+C93+C106+C116+C125+C136+C149+C156+C164+C170+C177+C184+C191+C198+C205+C213+C219+C225+C232+C247)</f>
        <v>161940</v>
      </c>
    </row>
    <row r="7" spans="1:3" ht="17.100000000000001" customHeight="1">
      <c r="A7" s="37">
        <v>20101</v>
      </c>
      <c r="B7" s="60" t="s">
        <v>961</v>
      </c>
      <c r="C7" s="39">
        <f>SUM(C8:C18)</f>
        <v>1644</v>
      </c>
    </row>
    <row r="8" spans="1:3" ht="17.100000000000001" customHeight="1">
      <c r="A8" s="37">
        <v>2010101</v>
      </c>
      <c r="B8" s="37" t="s">
        <v>962</v>
      </c>
      <c r="C8" s="39">
        <v>1183</v>
      </c>
    </row>
    <row r="9" spans="1:3" ht="17.100000000000001" customHeight="1">
      <c r="A9" s="37">
        <v>2010102</v>
      </c>
      <c r="B9" s="37" t="s">
        <v>963</v>
      </c>
      <c r="C9" s="39">
        <v>42</v>
      </c>
    </row>
    <row r="10" spans="1:3" ht="17.100000000000001" customHeight="1">
      <c r="A10" s="37">
        <v>2010103</v>
      </c>
      <c r="B10" s="37" t="s">
        <v>964</v>
      </c>
      <c r="C10" s="39">
        <v>0</v>
      </c>
    </row>
    <row r="11" spans="1:3" ht="17.100000000000001" customHeight="1">
      <c r="A11" s="37">
        <v>2010104</v>
      </c>
      <c r="B11" s="37" t="s">
        <v>965</v>
      </c>
      <c r="C11" s="39">
        <v>85</v>
      </c>
    </row>
    <row r="12" spans="1:3" ht="17.100000000000001" customHeight="1">
      <c r="A12" s="37">
        <v>2010105</v>
      </c>
      <c r="B12" s="37" t="s">
        <v>966</v>
      </c>
      <c r="C12" s="39">
        <v>0</v>
      </c>
    </row>
    <row r="13" spans="1:3" ht="17.100000000000001" customHeight="1">
      <c r="A13" s="37">
        <v>2010106</v>
      </c>
      <c r="B13" s="37" t="s">
        <v>967</v>
      </c>
      <c r="C13" s="39">
        <v>0</v>
      </c>
    </row>
    <row r="14" spans="1:3" ht="17.100000000000001" customHeight="1">
      <c r="A14" s="37">
        <v>2010107</v>
      </c>
      <c r="B14" s="37" t="s">
        <v>968</v>
      </c>
      <c r="C14" s="39">
        <v>297</v>
      </c>
    </row>
    <row r="15" spans="1:3" ht="17.100000000000001" customHeight="1">
      <c r="A15" s="37">
        <v>2010108</v>
      </c>
      <c r="B15" s="37" t="s">
        <v>969</v>
      </c>
      <c r="C15" s="39">
        <v>37</v>
      </c>
    </row>
    <row r="16" spans="1:3" ht="17.100000000000001" customHeight="1">
      <c r="A16" s="37">
        <v>2010109</v>
      </c>
      <c r="B16" s="37" t="s">
        <v>970</v>
      </c>
      <c r="C16" s="39">
        <v>0</v>
      </c>
    </row>
    <row r="17" spans="1:3" ht="17.100000000000001" customHeight="1">
      <c r="A17" s="37">
        <v>2010150</v>
      </c>
      <c r="B17" s="37" t="s">
        <v>971</v>
      </c>
      <c r="C17" s="39">
        <v>0</v>
      </c>
    </row>
    <row r="18" spans="1:3" ht="17.100000000000001" customHeight="1">
      <c r="A18" s="37">
        <v>2010199</v>
      </c>
      <c r="B18" s="37" t="s">
        <v>972</v>
      </c>
      <c r="C18" s="39">
        <v>0</v>
      </c>
    </row>
    <row r="19" spans="1:3" ht="17.100000000000001" customHeight="1">
      <c r="A19" s="37">
        <v>20102</v>
      </c>
      <c r="B19" s="60" t="s">
        <v>973</v>
      </c>
      <c r="C19" s="39">
        <f>SUM(C20:C27)</f>
        <v>1089</v>
      </c>
    </row>
    <row r="20" spans="1:3" ht="17.100000000000001" customHeight="1">
      <c r="A20" s="37">
        <v>2010201</v>
      </c>
      <c r="B20" s="37" t="s">
        <v>962</v>
      </c>
      <c r="C20" s="39">
        <v>841</v>
      </c>
    </row>
    <row r="21" spans="1:3" ht="17.100000000000001" customHeight="1">
      <c r="A21" s="37">
        <v>2010202</v>
      </c>
      <c r="B21" s="37" t="s">
        <v>963</v>
      </c>
      <c r="C21" s="39">
        <v>183</v>
      </c>
    </row>
    <row r="22" spans="1:3" ht="17.100000000000001" customHeight="1">
      <c r="A22" s="37">
        <v>2010203</v>
      </c>
      <c r="B22" s="37" t="s">
        <v>964</v>
      </c>
      <c r="C22" s="39">
        <v>0</v>
      </c>
    </row>
    <row r="23" spans="1:3" ht="17.100000000000001" customHeight="1">
      <c r="A23" s="37">
        <v>2010204</v>
      </c>
      <c r="B23" s="37" t="s">
        <v>974</v>
      </c>
      <c r="C23" s="39">
        <v>60</v>
      </c>
    </row>
    <row r="24" spans="1:3" ht="17.100000000000001" customHeight="1">
      <c r="A24" s="37">
        <v>2010205</v>
      </c>
      <c r="B24" s="37" t="s">
        <v>975</v>
      </c>
      <c r="C24" s="39">
        <v>0</v>
      </c>
    </row>
    <row r="25" spans="1:3" ht="17.100000000000001" customHeight="1">
      <c r="A25" s="37">
        <v>2010206</v>
      </c>
      <c r="B25" s="37" t="s">
        <v>976</v>
      </c>
      <c r="C25" s="39">
        <v>0</v>
      </c>
    </row>
    <row r="26" spans="1:3" ht="17.100000000000001" customHeight="1">
      <c r="A26" s="37">
        <v>2010250</v>
      </c>
      <c r="B26" s="37" t="s">
        <v>971</v>
      </c>
      <c r="C26" s="39">
        <v>0</v>
      </c>
    </row>
    <row r="27" spans="1:3" ht="17.100000000000001" customHeight="1">
      <c r="A27" s="37">
        <v>2010299</v>
      </c>
      <c r="B27" s="37" t="s">
        <v>977</v>
      </c>
      <c r="C27" s="39">
        <v>5</v>
      </c>
    </row>
    <row r="28" spans="1:3" ht="17.100000000000001" customHeight="1">
      <c r="A28" s="37">
        <v>20103</v>
      </c>
      <c r="B28" s="60" t="s">
        <v>978</v>
      </c>
      <c r="C28" s="39">
        <f>SUM(C29:C38)</f>
        <v>125227</v>
      </c>
    </row>
    <row r="29" spans="1:3" ht="17.100000000000001" customHeight="1">
      <c r="A29" s="37">
        <v>2010301</v>
      </c>
      <c r="B29" s="37" t="s">
        <v>962</v>
      </c>
      <c r="C29" s="39">
        <v>19021</v>
      </c>
    </row>
    <row r="30" spans="1:3" ht="17.100000000000001" customHeight="1">
      <c r="A30" s="37">
        <v>2010302</v>
      </c>
      <c r="B30" s="37" t="s">
        <v>963</v>
      </c>
      <c r="C30" s="39">
        <v>59744</v>
      </c>
    </row>
    <row r="31" spans="1:3" ht="17.100000000000001" customHeight="1">
      <c r="A31" s="37">
        <v>2010303</v>
      </c>
      <c r="B31" s="37" t="s">
        <v>964</v>
      </c>
      <c r="C31" s="39">
        <v>5323</v>
      </c>
    </row>
    <row r="32" spans="1:3" ht="17.100000000000001" customHeight="1">
      <c r="A32" s="37">
        <v>2010304</v>
      </c>
      <c r="B32" s="37" t="s">
        <v>979</v>
      </c>
      <c r="C32" s="39">
        <v>0</v>
      </c>
    </row>
    <row r="33" spans="1:3" ht="17.100000000000001" customHeight="1">
      <c r="A33" s="37">
        <v>2010305</v>
      </c>
      <c r="B33" s="37" t="s">
        <v>980</v>
      </c>
      <c r="C33" s="39">
        <v>110</v>
      </c>
    </row>
    <row r="34" spans="1:3" ht="17.100000000000001" customHeight="1">
      <c r="A34" s="37">
        <v>2010306</v>
      </c>
      <c r="B34" s="37" t="s">
        <v>981</v>
      </c>
      <c r="C34" s="39">
        <v>756</v>
      </c>
    </row>
    <row r="35" spans="1:3" ht="17.100000000000001" customHeight="1">
      <c r="A35" s="37">
        <v>2010308</v>
      </c>
      <c r="B35" s="37" t="s">
        <v>982</v>
      </c>
      <c r="C35" s="39">
        <v>1867</v>
      </c>
    </row>
    <row r="36" spans="1:3" ht="17.100000000000001" customHeight="1">
      <c r="A36" s="37">
        <v>2010309</v>
      </c>
      <c r="B36" s="37" t="s">
        <v>983</v>
      </c>
      <c r="C36" s="39">
        <v>0</v>
      </c>
    </row>
    <row r="37" spans="1:3" ht="17.100000000000001" customHeight="1">
      <c r="A37" s="37">
        <v>2010350</v>
      </c>
      <c r="B37" s="37" t="s">
        <v>971</v>
      </c>
      <c r="C37" s="39">
        <v>98</v>
      </c>
    </row>
    <row r="38" spans="1:3" ht="17.100000000000001" customHeight="1">
      <c r="A38" s="37">
        <v>2010399</v>
      </c>
      <c r="B38" s="37" t="s">
        <v>984</v>
      </c>
      <c r="C38" s="39">
        <v>38308</v>
      </c>
    </row>
    <row r="39" spans="1:3" ht="17.100000000000001" customHeight="1">
      <c r="A39" s="37">
        <v>20104</v>
      </c>
      <c r="B39" s="60" t="s">
        <v>985</v>
      </c>
      <c r="C39" s="39">
        <f>SUM(C40:C49)</f>
        <v>1667</v>
      </c>
    </row>
    <row r="40" spans="1:3" ht="17.100000000000001" customHeight="1">
      <c r="A40" s="37">
        <v>2010401</v>
      </c>
      <c r="B40" s="37" t="s">
        <v>962</v>
      </c>
      <c r="C40" s="39">
        <v>576</v>
      </c>
    </row>
    <row r="41" spans="1:3" ht="17.100000000000001" customHeight="1">
      <c r="A41" s="37">
        <v>2010402</v>
      </c>
      <c r="B41" s="37" t="s">
        <v>963</v>
      </c>
      <c r="C41" s="39">
        <v>507</v>
      </c>
    </row>
    <row r="42" spans="1:3" ht="17.100000000000001" customHeight="1">
      <c r="A42" s="37">
        <v>2010403</v>
      </c>
      <c r="B42" s="37" t="s">
        <v>964</v>
      </c>
      <c r="C42" s="39">
        <v>0</v>
      </c>
    </row>
    <row r="43" spans="1:3" ht="17.100000000000001" customHeight="1">
      <c r="A43" s="37">
        <v>2010404</v>
      </c>
      <c r="B43" s="37" t="s">
        <v>986</v>
      </c>
      <c r="C43" s="39">
        <v>0</v>
      </c>
    </row>
    <row r="44" spans="1:3" ht="17.100000000000001" customHeight="1">
      <c r="A44" s="37">
        <v>2010405</v>
      </c>
      <c r="B44" s="37" t="s">
        <v>987</v>
      </c>
      <c r="C44" s="39">
        <v>0</v>
      </c>
    </row>
    <row r="45" spans="1:3" ht="17.100000000000001" customHeight="1">
      <c r="A45" s="37">
        <v>2010406</v>
      </c>
      <c r="B45" s="37" t="s">
        <v>988</v>
      </c>
      <c r="C45" s="39">
        <v>0</v>
      </c>
    </row>
    <row r="46" spans="1:3" ht="17.100000000000001" customHeight="1">
      <c r="A46" s="37">
        <v>2010407</v>
      </c>
      <c r="B46" s="37" t="s">
        <v>989</v>
      </c>
      <c r="C46" s="39">
        <v>0</v>
      </c>
    </row>
    <row r="47" spans="1:3" ht="17.100000000000001" customHeight="1">
      <c r="A47" s="37">
        <v>2010408</v>
      </c>
      <c r="B47" s="37" t="s">
        <v>990</v>
      </c>
      <c r="C47" s="39">
        <v>0</v>
      </c>
    </row>
    <row r="48" spans="1:3" ht="17.100000000000001" customHeight="1">
      <c r="A48" s="37">
        <v>2010450</v>
      </c>
      <c r="B48" s="37" t="s">
        <v>971</v>
      </c>
      <c r="C48" s="39">
        <v>159</v>
      </c>
    </row>
    <row r="49" spans="1:3" ht="17.100000000000001" customHeight="1">
      <c r="A49" s="37">
        <v>2010499</v>
      </c>
      <c r="B49" s="37" t="s">
        <v>991</v>
      </c>
      <c r="C49" s="39">
        <v>425</v>
      </c>
    </row>
    <row r="50" spans="1:3" ht="17.100000000000001" customHeight="1">
      <c r="A50" s="37">
        <v>20105</v>
      </c>
      <c r="B50" s="60" t="s">
        <v>992</v>
      </c>
      <c r="C50" s="39">
        <f>SUM(C51:C60)</f>
        <v>1497</v>
      </c>
    </row>
    <row r="51" spans="1:3" ht="17.100000000000001" customHeight="1">
      <c r="A51" s="37">
        <v>2010501</v>
      </c>
      <c r="B51" s="37" t="s">
        <v>962</v>
      </c>
      <c r="C51" s="39">
        <v>559</v>
      </c>
    </row>
    <row r="52" spans="1:3" ht="17.100000000000001" customHeight="1">
      <c r="A52" s="37">
        <v>2010502</v>
      </c>
      <c r="B52" s="37" t="s">
        <v>963</v>
      </c>
      <c r="C52" s="39">
        <v>180</v>
      </c>
    </row>
    <row r="53" spans="1:3" ht="17.100000000000001" customHeight="1">
      <c r="A53" s="37">
        <v>2010503</v>
      </c>
      <c r="B53" s="37" t="s">
        <v>964</v>
      </c>
      <c r="C53" s="39">
        <v>0</v>
      </c>
    </row>
    <row r="54" spans="1:3" ht="17.100000000000001" customHeight="1">
      <c r="A54" s="37">
        <v>2010504</v>
      </c>
      <c r="B54" s="37" t="s">
        <v>993</v>
      </c>
      <c r="C54" s="39">
        <v>0</v>
      </c>
    </row>
    <row r="55" spans="1:3" ht="17.100000000000001" customHeight="1">
      <c r="A55" s="37">
        <v>2010505</v>
      </c>
      <c r="B55" s="37" t="s">
        <v>994</v>
      </c>
      <c r="C55" s="39">
        <v>40</v>
      </c>
    </row>
    <row r="56" spans="1:3" ht="17.100000000000001" customHeight="1">
      <c r="A56" s="37">
        <v>2010506</v>
      </c>
      <c r="B56" s="37" t="s">
        <v>995</v>
      </c>
      <c r="C56" s="39">
        <v>0</v>
      </c>
    </row>
    <row r="57" spans="1:3" ht="17.100000000000001" customHeight="1">
      <c r="A57" s="37">
        <v>2010507</v>
      </c>
      <c r="B57" s="37" t="s">
        <v>996</v>
      </c>
      <c r="C57" s="39">
        <v>715</v>
      </c>
    </row>
    <row r="58" spans="1:3" ht="17.100000000000001" customHeight="1">
      <c r="A58" s="37">
        <v>2010508</v>
      </c>
      <c r="B58" s="37" t="s">
        <v>997</v>
      </c>
      <c r="C58" s="39">
        <v>3</v>
      </c>
    </row>
    <row r="59" spans="1:3" ht="17.100000000000001" customHeight="1">
      <c r="A59" s="37">
        <v>2010550</v>
      </c>
      <c r="B59" s="37" t="s">
        <v>971</v>
      </c>
      <c r="C59" s="39">
        <v>0</v>
      </c>
    </row>
    <row r="60" spans="1:3" ht="17.100000000000001" customHeight="1">
      <c r="A60" s="37">
        <v>2010599</v>
      </c>
      <c r="B60" s="37" t="s">
        <v>998</v>
      </c>
      <c r="C60" s="39">
        <v>0</v>
      </c>
    </row>
    <row r="61" spans="1:3" ht="17.100000000000001" customHeight="1">
      <c r="A61" s="37">
        <v>20106</v>
      </c>
      <c r="B61" s="60" t="s">
        <v>999</v>
      </c>
      <c r="C61" s="39">
        <f>SUM(C62:C71)</f>
        <v>2906</v>
      </c>
    </row>
    <row r="62" spans="1:3" ht="17.100000000000001" customHeight="1">
      <c r="A62" s="37">
        <v>2010601</v>
      </c>
      <c r="B62" s="37" t="s">
        <v>962</v>
      </c>
      <c r="C62" s="39">
        <v>1647</v>
      </c>
    </row>
    <row r="63" spans="1:3" ht="17.100000000000001" customHeight="1">
      <c r="A63" s="37">
        <v>2010602</v>
      </c>
      <c r="B63" s="37" t="s">
        <v>963</v>
      </c>
      <c r="C63" s="39">
        <v>673</v>
      </c>
    </row>
    <row r="64" spans="1:3" ht="17.100000000000001" customHeight="1">
      <c r="A64" s="37">
        <v>2010603</v>
      </c>
      <c r="B64" s="37" t="s">
        <v>964</v>
      </c>
      <c r="C64" s="39">
        <v>0</v>
      </c>
    </row>
    <row r="65" spans="1:3" ht="17.100000000000001" customHeight="1">
      <c r="A65" s="37">
        <v>2010604</v>
      </c>
      <c r="B65" s="37" t="s">
        <v>1000</v>
      </c>
      <c r="C65" s="39">
        <v>0</v>
      </c>
    </row>
    <row r="66" spans="1:3" ht="17.100000000000001" customHeight="1">
      <c r="A66" s="37">
        <v>2010605</v>
      </c>
      <c r="B66" s="37" t="s">
        <v>1001</v>
      </c>
      <c r="C66" s="39">
        <v>0</v>
      </c>
    </row>
    <row r="67" spans="1:3" ht="17.100000000000001" customHeight="1">
      <c r="A67" s="37">
        <v>2010606</v>
      </c>
      <c r="B67" s="37" t="s">
        <v>1002</v>
      </c>
      <c r="C67" s="39">
        <v>6</v>
      </c>
    </row>
    <row r="68" spans="1:3" ht="17.100000000000001" customHeight="1">
      <c r="A68" s="37">
        <v>2010607</v>
      </c>
      <c r="B68" s="37" t="s">
        <v>1003</v>
      </c>
      <c r="C68" s="39">
        <v>300</v>
      </c>
    </row>
    <row r="69" spans="1:3" ht="17.100000000000001" customHeight="1">
      <c r="A69" s="37">
        <v>2010608</v>
      </c>
      <c r="B69" s="37" t="s">
        <v>1004</v>
      </c>
      <c r="C69" s="39">
        <v>0</v>
      </c>
    </row>
    <row r="70" spans="1:3" ht="17.100000000000001" customHeight="1">
      <c r="A70" s="37">
        <v>2010650</v>
      </c>
      <c r="B70" s="37" t="s">
        <v>971</v>
      </c>
      <c r="C70" s="39">
        <v>0</v>
      </c>
    </row>
    <row r="71" spans="1:3" ht="17.100000000000001" customHeight="1">
      <c r="A71" s="37">
        <v>2010699</v>
      </c>
      <c r="B71" s="37" t="s">
        <v>1005</v>
      </c>
      <c r="C71" s="39">
        <v>280</v>
      </c>
    </row>
    <row r="72" spans="1:3" ht="17.100000000000001" customHeight="1">
      <c r="A72" s="37">
        <v>20107</v>
      </c>
      <c r="B72" s="60" t="s">
        <v>1006</v>
      </c>
      <c r="C72" s="39">
        <f>SUM(C73:C83)</f>
        <v>0</v>
      </c>
    </row>
    <row r="73" spans="1:3" ht="17.100000000000001" customHeight="1">
      <c r="A73" s="37">
        <v>2010701</v>
      </c>
      <c r="B73" s="37" t="s">
        <v>962</v>
      </c>
      <c r="C73" s="39">
        <v>0</v>
      </c>
    </row>
    <row r="74" spans="1:3" ht="17.100000000000001" customHeight="1">
      <c r="A74" s="37">
        <v>2010702</v>
      </c>
      <c r="B74" s="37" t="s">
        <v>963</v>
      </c>
      <c r="C74" s="39">
        <v>0</v>
      </c>
    </row>
    <row r="75" spans="1:3" ht="17.100000000000001" customHeight="1">
      <c r="A75" s="37">
        <v>2010703</v>
      </c>
      <c r="B75" s="37" t="s">
        <v>964</v>
      </c>
      <c r="C75" s="39">
        <v>0</v>
      </c>
    </row>
    <row r="76" spans="1:3" ht="17.100000000000001" customHeight="1">
      <c r="A76" s="37">
        <v>2010704</v>
      </c>
      <c r="B76" s="37" t="s">
        <v>1007</v>
      </c>
      <c r="C76" s="39">
        <v>0</v>
      </c>
    </row>
    <row r="77" spans="1:3" ht="17.100000000000001" customHeight="1">
      <c r="A77" s="37">
        <v>2010705</v>
      </c>
      <c r="B77" s="37" t="s">
        <v>1008</v>
      </c>
      <c r="C77" s="39">
        <v>0</v>
      </c>
    </row>
    <row r="78" spans="1:3" ht="17.100000000000001" customHeight="1">
      <c r="A78" s="37">
        <v>2010706</v>
      </c>
      <c r="B78" s="37" t="s">
        <v>1009</v>
      </c>
      <c r="C78" s="39">
        <v>0</v>
      </c>
    </row>
    <row r="79" spans="1:3" ht="17.100000000000001" customHeight="1">
      <c r="A79" s="37">
        <v>2010707</v>
      </c>
      <c r="B79" s="37" t="s">
        <v>1010</v>
      </c>
      <c r="C79" s="39">
        <v>0</v>
      </c>
    </row>
    <row r="80" spans="1:3" ht="17.100000000000001" customHeight="1">
      <c r="A80" s="37">
        <v>2010708</v>
      </c>
      <c r="B80" s="37" t="s">
        <v>1011</v>
      </c>
      <c r="C80" s="39">
        <v>0</v>
      </c>
    </row>
    <row r="81" spans="1:3" ht="17.100000000000001" customHeight="1">
      <c r="A81" s="37">
        <v>2010709</v>
      </c>
      <c r="B81" s="37" t="s">
        <v>1003</v>
      </c>
      <c r="C81" s="39">
        <v>0</v>
      </c>
    </row>
    <row r="82" spans="1:3" ht="17.100000000000001" customHeight="1">
      <c r="A82" s="37">
        <v>2010750</v>
      </c>
      <c r="B82" s="37" t="s">
        <v>971</v>
      </c>
      <c r="C82" s="39">
        <v>0</v>
      </c>
    </row>
    <row r="83" spans="1:3" ht="17.100000000000001" customHeight="1">
      <c r="A83" s="37">
        <v>2010799</v>
      </c>
      <c r="B83" s="37" t="s">
        <v>1012</v>
      </c>
      <c r="C83" s="39">
        <v>0</v>
      </c>
    </row>
    <row r="84" spans="1:3" ht="17.100000000000001" customHeight="1">
      <c r="A84" s="37">
        <v>20108</v>
      </c>
      <c r="B84" s="60" t="s">
        <v>1013</v>
      </c>
      <c r="C84" s="39">
        <f>SUM(C85:C92)</f>
        <v>782</v>
      </c>
    </row>
    <row r="85" spans="1:3" ht="17.100000000000001" customHeight="1">
      <c r="A85" s="37">
        <v>2010801</v>
      </c>
      <c r="B85" s="37" t="s">
        <v>962</v>
      </c>
      <c r="C85" s="39">
        <v>662</v>
      </c>
    </row>
    <row r="86" spans="1:3" ht="17.100000000000001" customHeight="1">
      <c r="A86" s="37">
        <v>2010802</v>
      </c>
      <c r="B86" s="37" t="s">
        <v>963</v>
      </c>
      <c r="C86" s="39">
        <v>6</v>
      </c>
    </row>
    <row r="87" spans="1:3" ht="17.100000000000001" customHeight="1">
      <c r="A87" s="37">
        <v>2010803</v>
      </c>
      <c r="B87" s="37" t="s">
        <v>964</v>
      </c>
      <c r="C87" s="39">
        <v>0</v>
      </c>
    </row>
    <row r="88" spans="1:3" ht="17.100000000000001" customHeight="1">
      <c r="A88" s="37">
        <v>2010804</v>
      </c>
      <c r="B88" s="37" t="s">
        <v>1014</v>
      </c>
      <c r="C88" s="39">
        <v>107</v>
      </c>
    </row>
    <row r="89" spans="1:3" ht="17.100000000000001" customHeight="1">
      <c r="A89" s="37">
        <v>2010805</v>
      </c>
      <c r="B89" s="37" t="s">
        <v>1015</v>
      </c>
      <c r="C89" s="39">
        <v>7</v>
      </c>
    </row>
    <row r="90" spans="1:3" ht="17.100000000000001" customHeight="1">
      <c r="A90" s="37">
        <v>2010806</v>
      </c>
      <c r="B90" s="37" t="s">
        <v>1003</v>
      </c>
      <c r="C90" s="39">
        <v>0</v>
      </c>
    </row>
    <row r="91" spans="1:3" ht="17.100000000000001" customHeight="1">
      <c r="A91" s="37">
        <v>2010850</v>
      </c>
      <c r="B91" s="37" t="s">
        <v>971</v>
      </c>
      <c r="C91" s="39">
        <v>0</v>
      </c>
    </row>
    <row r="92" spans="1:3" ht="17.100000000000001" customHeight="1">
      <c r="A92" s="37">
        <v>2010899</v>
      </c>
      <c r="B92" s="37" t="s">
        <v>1016</v>
      </c>
      <c r="C92" s="39">
        <v>0</v>
      </c>
    </row>
    <row r="93" spans="1:3" ht="17.100000000000001" customHeight="1">
      <c r="A93" s="37">
        <v>20109</v>
      </c>
      <c r="B93" s="60" t="s">
        <v>1017</v>
      </c>
      <c r="C93" s="39">
        <f>SUM(C94:C105)</f>
        <v>0</v>
      </c>
    </row>
    <row r="94" spans="1:3" ht="17.100000000000001" customHeight="1">
      <c r="A94" s="37">
        <v>2010901</v>
      </c>
      <c r="B94" s="37" t="s">
        <v>962</v>
      </c>
      <c r="C94" s="39">
        <v>0</v>
      </c>
    </row>
    <row r="95" spans="1:3" ht="17.100000000000001" customHeight="1">
      <c r="A95" s="37">
        <v>2010902</v>
      </c>
      <c r="B95" s="37" t="s">
        <v>963</v>
      </c>
      <c r="C95" s="39">
        <v>0</v>
      </c>
    </row>
    <row r="96" spans="1:3" ht="17.100000000000001" customHeight="1">
      <c r="A96" s="37">
        <v>2010903</v>
      </c>
      <c r="B96" s="37" t="s">
        <v>964</v>
      </c>
      <c r="C96" s="39">
        <v>0</v>
      </c>
    </row>
    <row r="97" spans="1:3" ht="17.100000000000001" customHeight="1">
      <c r="A97" s="37">
        <v>2010905</v>
      </c>
      <c r="B97" s="37" t="s">
        <v>1018</v>
      </c>
      <c r="C97" s="39">
        <v>0</v>
      </c>
    </row>
    <row r="98" spans="1:3" ht="17.100000000000001" customHeight="1">
      <c r="A98" s="37">
        <v>2010907</v>
      </c>
      <c r="B98" s="37" t="s">
        <v>1019</v>
      </c>
      <c r="C98" s="39">
        <v>0</v>
      </c>
    </row>
    <row r="99" spans="1:3" ht="17.100000000000001" customHeight="1">
      <c r="A99" s="37">
        <v>2010908</v>
      </c>
      <c r="B99" s="37" t="s">
        <v>1003</v>
      </c>
      <c r="C99" s="39">
        <v>0</v>
      </c>
    </row>
    <row r="100" spans="1:3" ht="17.100000000000001" customHeight="1">
      <c r="A100" s="37">
        <v>2010909</v>
      </c>
      <c r="B100" s="37" t="s">
        <v>1020</v>
      </c>
      <c r="C100" s="39">
        <v>0</v>
      </c>
    </row>
    <row r="101" spans="1:3" ht="17.100000000000001" customHeight="1">
      <c r="A101" s="37">
        <v>2010910</v>
      </c>
      <c r="B101" s="37" t="s">
        <v>1021</v>
      </c>
      <c r="C101" s="39">
        <v>0</v>
      </c>
    </row>
    <row r="102" spans="1:3" ht="17.100000000000001" customHeight="1">
      <c r="A102" s="37">
        <v>2010911</v>
      </c>
      <c r="B102" s="37" t="s">
        <v>1022</v>
      </c>
      <c r="C102" s="39">
        <v>0</v>
      </c>
    </row>
    <row r="103" spans="1:3" ht="17.100000000000001" customHeight="1">
      <c r="A103" s="37">
        <v>2010912</v>
      </c>
      <c r="B103" s="37" t="s">
        <v>1023</v>
      </c>
      <c r="C103" s="39">
        <v>0</v>
      </c>
    </row>
    <row r="104" spans="1:3" ht="17.100000000000001" customHeight="1">
      <c r="A104" s="37">
        <v>2010950</v>
      </c>
      <c r="B104" s="37" t="s">
        <v>971</v>
      </c>
      <c r="C104" s="39">
        <v>0</v>
      </c>
    </row>
    <row r="105" spans="1:3" ht="17.100000000000001" customHeight="1">
      <c r="A105" s="37">
        <v>2010999</v>
      </c>
      <c r="B105" s="37" t="s">
        <v>1024</v>
      </c>
      <c r="C105" s="39">
        <v>0</v>
      </c>
    </row>
    <row r="106" spans="1:3" ht="17.100000000000001" customHeight="1">
      <c r="A106" s="37">
        <v>20110</v>
      </c>
      <c r="B106" s="60" t="s">
        <v>1025</v>
      </c>
      <c r="C106" s="39">
        <f>SUM(C107:C115)</f>
        <v>165</v>
      </c>
    </row>
    <row r="107" spans="1:3" ht="17.100000000000001" customHeight="1">
      <c r="A107" s="37">
        <v>2011001</v>
      </c>
      <c r="B107" s="37" t="s">
        <v>962</v>
      </c>
      <c r="C107" s="39">
        <v>113</v>
      </c>
    </row>
    <row r="108" spans="1:3" ht="17.100000000000001" customHeight="1">
      <c r="A108" s="37">
        <v>2011002</v>
      </c>
      <c r="B108" s="37" t="s">
        <v>963</v>
      </c>
      <c r="C108" s="39">
        <v>35</v>
      </c>
    </row>
    <row r="109" spans="1:3" ht="17.100000000000001" customHeight="1">
      <c r="A109" s="37">
        <v>2011003</v>
      </c>
      <c r="B109" s="37" t="s">
        <v>964</v>
      </c>
      <c r="C109" s="39">
        <v>0</v>
      </c>
    </row>
    <row r="110" spans="1:3" ht="17.100000000000001" customHeight="1">
      <c r="A110" s="37">
        <v>2011004</v>
      </c>
      <c r="B110" s="37" t="s">
        <v>1026</v>
      </c>
      <c r="C110" s="39">
        <v>0</v>
      </c>
    </row>
    <row r="111" spans="1:3" ht="17.100000000000001" customHeight="1">
      <c r="A111" s="37">
        <v>2011005</v>
      </c>
      <c r="B111" s="37" t="s">
        <v>1027</v>
      </c>
      <c r="C111" s="39">
        <v>10</v>
      </c>
    </row>
    <row r="112" spans="1:3" ht="17.100000000000001" customHeight="1">
      <c r="A112" s="37">
        <v>2011007</v>
      </c>
      <c r="B112" s="37" t="s">
        <v>1028</v>
      </c>
      <c r="C112" s="39">
        <v>0</v>
      </c>
    </row>
    <row r="113" spans="1:3" ht="17.100000000000001" customHeight="1">
      <c r="A113" s="37">
        <v>2011008</v>
      </c>
      <c r="B113" s="37" t="s">
        <v>1029</v>
      </c>
      <c r="C113" s="39">
        <v>3</v>
      </c>
    </row>
    <row r="114" spans="1:3" ht="17.100000000000001" customHeight="1">
      <c r="A114" s="37">
        <v>2011050</v>
      </c>
      <c r="B114" s="37" t="s">
        <v>971</v>
      </c>
      <c r="C114" s="39">
        <v>0</v>
      </c>
    </row>
    <row r="115" spans="1:3" ht="17.100000000000001" customHeight="1">
      <c r="A115" s="37">
        <v>2011099</v>
      </c>
      <c r="B115" s="37" t="s">
        <v>1030</v>
      </c>
      <c r="C115" s="39">
        <v>4</v>
      </c>
    </row>
    <row r="116" spans="1:3" ht="17.100000000000001" customHeight="1">
      <c r="A116" s="37">
        <v>20111</v>
      </c>
      <c r="B116" s="60" t="s">
        <v>1031</v>
      </c>
      <c r="C116" s="39">
        <f>SUM(C117:C124)</f>
        <v>2394</v>
      </c>
    </row>
    <row r="117" spans="1:3" ht="17.100000000000001" customHeight="1">
      <c r="A117" s="37">
        <v>2011101</v>
      </c>
      <c r="B117" s="37" t="s">
        <v>962</v>
      </c>
      <c r="C117" s="39">
        <v>2020</v>
      </c>
    </row>
    <row r="118" spans="1:3" ht="17.100000000000001" customHeight="1">
      <c r="A118" s="37">
        <v>2011102</v>
      </c>
      <c r="B118" s="37" t="s">
        <v>963</v>
      </c>
      <c r="C118" s="39">
        <v>234</v>
      </c>
    </row>
    <row r="119" spans="1:3" ht="17.100000000000001" customHeight="1">
      <c r="A119" s="37">
        <v>2011103</v>
      </c>
      <c r="B119" s="37" t="s">
        <v>964</v>
      </c>
      <c r="C119" s="39">
        <v>0</v>
      </c>
    </row>
    <row r="120" spans="1:3" ht="17.100000000000001" customHeight="1">
      <c r="A120" s="37">
        <v>2011104</v>
      </c>
      <c r="B120" s="37" t="s">
        <v>1032</v>
      </c>
      <c r="C120" s="39">
        <v>140</v>
      </c>
    </row>
    <row r="121" spans="1:3" ht="17.100000000000001" customHeight="1">
      <c r="A121" s="37">
        <v>2011105</v>
      </c>
      <c r="B121" s="37" t="s">
        <v>1033</v>
      </c>
      <c r="C121" s="39">
        <v>0</v>
      </c>
    </row>
    <row r="122" spans="1:3" ht="17.100000000000001" customHeight="1">
      <c r="A122" s="37">
        <v>2011106</v>
      </c>
      <c r="B122" s="37" t="s">
        <v>1034</v>
      </c>
      <c r="C122" s="39">
        <v>0</v>
      </c>
    </row>
    <row r="123" spans="1:3" ht="17.100000000000001" customHeight="1">
      <c r="A123" s="37">
        <v>2011150</v>
      </c>
      <c r="B123" s="37" t="s">
        <v>971</v>
      </c>
      <c r="C123" s="39">
        <v>0</v>
      </c>
    </row>
    <row r="124" spans="1:3" ht="17.100000000000001" customHeight="1">
      <c r="A124" s="37">
        <v>2011199</v>
      </c>
      <c r="B124" s="37" t="s">
        <v>1035</v>
      </c>
      <c r="C124" s="39">
        <v>0</v>
      </c>
    </row>
    <row r="125" spans="1:3" ht="17.100000000000001" customHeight="1">
      <c r="A125" s="37">
        <v>20113</v>
      </c>
      <c r="B125" s="60" t="s">
        <v>1036</v>
      </c>
      <c r="C125" s="39">
        <f>SUM(C126:C135)</f>
        <v>3190</v>
      </c>
    </row>
    <row r="126" spans="1:3" ht="17.100000000000001" customHeight="1">
      <c r="A126" s="37">
        <v>2011301</v>
      </c>
      <c r="B126" s="37" t="s">
        <v>962</v>
      </c>
      <c r="C126" s="39">
        <v>643</v>
      </c>
    </row>
    <row r="127" spans="1:3" ht="17.100000000000001" customHeight="1">
      <c r="A127" s="37">
        <v>2011302</v>
      </c>
      <c r="B127" s="37" t="s">
        <v>963</v>
      </c>
      <c r="C127" s="39">
        <v>1033</v>
      </c>
    </row>
    <row r="128" spans="1:3" ht="17.100000000000001" customHeight="1">
      <c r="A128" s="37">
        <v>2011303</v>
      </c>
      <c r="B128" s="37" t="s">
        <v>964</v>
      </c>
      <c r="C128" s="39">
        <v>0</v>
      </c>
    </row>
    <row r="129" spans="1:3" ht="17.100000000000001" customHeight="1">
      <c r="A129" s="37">
        <v>2011304</v>
      </c>
      <c r="B129" s="37" t="s">
        <v>1037</v>
      </c>
      <c r="C129" s="39">
        <v>0</v>
      </c>
    </row>
    <row r="130" spans="1:3" ht="17.100000000000001" customHeight="1">
      <c r="A130" s="37">
        <v>2011305</v>
      </c>
      <c r="B130" s="37" t="s">
        <v>1038</v>
      </c>
      <c r="C130" s="39">
        <v>0</v>
      </c>
    </row>
    <row r="131" spans="1:3" ht="17.100000000000001" customHeight="1">
      <c r="A131" s="37">
        <v>2011306</v>
      </c>
      <c r="B131" s="37" t="s">
        <v>1039</v>
      </c>
      <c r="C131" s="39">
        <v>0</v>
      </c>
    </row>
    <row r="132" spans="1:3" ht="17.100000000000001" customHeight="1">
      <c r="A132" s="37">
        <v>2011307</v>
      </c>
      <c r="B132" s="37" t="s">
        <v>1040</v>
      </c>
      <c r="C132" s="39">
        <v>0</v>
      </c>
    </row>
    <row r="133" spans="1:3" ht="17.100000000000001" customHeight="1">
      <c r="A133" s="37">
        <v>2011308</v>
      </c>
      <c r="B133" s="37" t="s">
        <v>1041</v>
      </c>
      <c r="C133" s="39">
        <v>1300</v>
      </c>
    </row>
    <row r="134" spans="1:3" ht="17.100000000000001" customHeight="1">
      <c r="A134" s="37">
        <v>2011350</v>
      </c>
      <c r="B134" s="37" t="s">
        <v>971</v>
      </c>
      <c r="C134" s="39">
        <v>166</v>
      </c>
    </row>
    <row r="135" spans="1:3" ht="17.100000000000001" customHeight="1">
      <c r="A135" s="37">
        <v>2011399</v>
      </c>
      <c r="B135" s="37" t="s">
        <v>1042</v>
      </c>
      <c r="C135" s="39">
        <v>48</v>
      </c>
    </row>
    <row r="136" spans="1:3" ht="17.100000000000001" customHeight="1">
      <c r="A136" s="37">
        <v>20114</v>
      </c>
      <c r="B136" s="60" t="s">
        <v>1043</v>
      </c>
      <c r="C136" s="39">
        <f>SUM(C137:C148)</f>
        <v>41</v>
      </c>
    </row>
    <row r="137" spans="1:3" ht="17.100000000000001" customHeight="1">
      <c r="A137" s="37">
        <v>2011401</v>
      </c>
      <c r="B137" s="37" t="s">
        <v>962</v>
      </c>
      <c r="C137" s="39">
        <v>0</v>
      </c>
    </row>
    <row r="138" spans="1:3" ht="17.100000000000001" customHeight="1">
      <c r="A138" s="37">
        <v>2011402</v>
      </c>
      <c r="B138" s="37" t="s">
        <v>963</v>
      </c>
      <c r="C138" s="39">
        <v>0</v>
      </c>
    </row>
    <row r="139" spans="1:3" ht="17.100000000000001" customHeight="1">
      <c r="A139" s="37">
        <v>2011403</v>
      </c>
      <c r="B139" s="37" t="s">
        <v>964</v>
      </c>
      <c r="C139" s="39">
        <v>0</v>
      </c>
    </row>
    <row r="140" spans="1:3" ht="17.100000000000001" customHeight="1">
      <c r="A140" s="37">
        <v>2011404</v>
      </c>
      <c r="B140" s="37" t="s">
        <v>1044</v>
      </c>
      <c r="C140" s="39">
        <v>0</v>
      </c>
    </row>
    <row r="141" spans="1:3" ht="17.100000000000001" customHeight="1">
      <c r="A141" s="37">
        <v>2011405</v>
      </c>
      <c r="B141" s="37" t="s">
        <v>1045</v>
      </c>
      <c r="C141" s="39">
        <v>37</v>
      </c>
    </row>
    <row r="142" spans="1:3" ht="17.100000000000001" customHeight="1">
      <c r="A142" s="37">
        <v>2011406</v>
      </c>
      <c r="B142" s="37" t="s">
        <v>1046</v>
      </c>
      <c r="C142" s="39">
        <v>0</v>
      </c>
    </row>
    <row r="143" spans="1:3" ht="17.100000000000001" customHeight="1">
      <c r="A143" s="37">
        <v>2011408</v>
      </c>
      <c r="B143" s="37" t="s">
        <v>1047</v>
      </c>
      <c r="C143" s="39">
        <v>0</v>
      </c>
    </row>
    <row r="144" spans="1:3" ht="17.100000000000001" customHeight="1">
      <c r="A144" s="37">
        <v>2011409</v>
      </c>
      <c r="B144" s="37" t="s">
        <v>1048</v>
      </c>
      <c r="C144" s="39">
        <v>0</v>
      </c>
    </row>
    <row r="145" spans="1:3" ht="17.100000000000001" customHeight="1">
      <c r="A145" s="37">
        <v>2011410</v>
      </c>
      <c r="B145" s="37" t="s">
        <v>1049</v>
      </c>
      <c r="C145" s="39">
        <v>0</v>
      </c>
    </row>
    <row r="146" spans="1:3" ht="17.100000000000001" customHeight="1">
      <c r="A146" s="37">
        <v>2011411</v>
      </c>
      <c r="B146" s="37" t="s">
        <v>1050</v>
      </c>
      <c r="C146" s="39">
        <v>0</v>
      </c>
    </row>
    <row r="147" spans="1:3" ht="17.100000000000001" customHeight="1">
      <c r="A147" s="37">
        <v>2011450</v>
      </c>
      <c r="B147" s="37" t="s">
        <v>971</v>
      </c>
      <c r="C147" s="39">
        <v>0</v>
      </c>
    </row>
    <row r="148" spans="1:3" ht="17.100000000000001" customHeight="1">
      <c r="A148" s="37">
        <v>2011499</v>
      </c>
      <c r="B148" s="37" t="s">
        <v>1051</v>
      </c>
      <c r="C148" s="39">
        <v>4</v>
      </c>
    </row>
    <row r="149" spans="1:3" ht="17.100000000000001" customHeight="1">
      <c r="A149" s="37">
        <v>20123</v>
      </c>
      <c r="B149" s="60" t="s">
        <v>1052</v>
      </c>
      <c r="C149" s="39">
        <f>SUM(C150:C155)</f>
        <v>262</v>
      </c>
    </row>
    <row r="150" spans="1:3" ht="17.100000000000001" customHeight="1">
      <c r="A150" s="37">
        <v>2012301</v>
      </c>
      <c r="B150" s="37" t="s">
        <v>962</v>
      </c>
      <c r="C150" s="39">
        <v>213</v>
      </c>
    </row>
    <row r="151" spans="1:3" ht="17.100000000000001" customHeight="1">
      <c r="A151" s="37">
        <v>2012302</v>
      </c>
      <c r="B151" s="37" t="s">
        <v>963</v>
      </c>
      <c r="C151" s="39">
        <v>36</v>
      </c>
    </row>
    <row r="152" spans="1:3" ht="17.100000000000001" customHeight="1">
      <c r="A152" s="37">
        <v>2012303</v>
      </c>
      <c r="B152" s="37" t="s">
        <v>964</v>
      </c>
      <c r="C152" s="39">
        <v>0</v>
      </c>
    </row>
    <row r="153" spans="1:3" ht="17.100000000000001" customHeight="1">
      <c r="A153" s="37">
        <v>2012304</v>
      </c>
      <c r="B153" s="37" t="s">
        <v>1053</v>
      </c>
      <c r="C153" s="39">
        <v>13</v>
      </c>
    </row>
    <row r="154" spans="1:3" ht="17.100000000000001" customHeight="1">
      <c r="A154" s="37">
        <v>2012350</v>
      </c>
      <c r="B154" s="37" t="s">
        <v>971</v>
      </c>
      <c r="C154" s="39">
        <v>0</v>
      </c>
    </row>
    <row r="155" spans="1:3" ht="17.100000000000001" customHeight="1">
      <c r="A155" s="37">
        <v>2012399</v>
      </c>
      <c r="B155" s="37" t="s">
        <v>1054</v>
      </c>
      <c r="C155" s="39">
        <v>0</v>
      </c>
    </row>
    <row r="156" spans="1:3" ht="17.100000000000001" customHeight="1">
      <c r="A156" s="37">
        <v>20125</v>
      </c>
      <c r="B156" s="60" t="s">
        <v>1055</v>
      </c>
      <c r="C156" s="39">
        <f>SUM(C157:C163)</f>
        <v>7</v>
      </c>
    </row>
    <row r="157" spans="1:3" ht="17.100000000000001" customHeight="1">
      <c r="A157" s="37">
        <v>2012501</v>
      </c>
      <c r="B157" s="37" t="s">
        <v>962</v>
      </c>
      <c r="C157" s="39">
        <v>0</v>
      </c>
    </row>
    <row r="158" spans="1:3" ht="17.100000000000001" customHeight="1">
      <c r="A158" s="37">
        <v>2012502</v>
      </c>
      <c r="B158" s="37" t="s">
        <v>963</v>
      </c>
      <c r="C158" s="39">
        <v>0</v>
      </c>
    </row>
    <row r="159" spans="1:3" ht="17.100000000000001" customHeight="1">
      <c r="A159" s="37">
        <v>2012503</v>
      </c>
      <c r="B159" s="37" t="s">
        <v>964</v>
      </c>
      <c r="C159" s="39">
        <v>0</v>
      </c>
    </row>
    <row r="160" spans="1:3" ht="17.100000000000001" customHeight="1">
      <c r="A160" s="37">
        <v>2012504</v>
      </c>
      <c r="B160" s="37" t="s">
        <v>1056</v>
      </c>
      <c r="C160" s="39">
        <v>0</v>
      </c>
    </row>
    <row r="161" spans="1:3" ht="17.100000000000001" customHeight="1">
      <c r="A161" s="37">
        <v>2012505</v>
      </c>
      <c r="B161" s="37" t="s">
        <v>1057</v>
      </c>
      <c r="C161" s="39">
        <v>7</v>
      </c>
    </row>
    <row r="162" spans="1:3" ht="17.100000000000001" customHeight="1">
      <c r="A162" s="37">
        <v>2012550</v>
      </c>
      <c r="B162" s="37" t="s">
        <v>971</v>
      </c>
      <c r="C162" s="39">
        <v>0</v>
      </c>
    </row>
    <row r="163" spans="1:3" ht="17.100000000000001" customHeight="1">
      <c r="A163" s="37">
        <v>2012599</v>
      </c>
      <c r="B163" s="37" t="s">
        <v>1058</v>
      </c>
      <c r="C163" s="39">
        <v>0</v>
      </c>
    </row>
    <row r="164" spans="1:3" ht="17.100000000000001" customHeight="1">
      <c r="A164" s="37">
        <v>20126</v>
      </c>
      <c r="B164" s="60" t="s">
        <v>1059</v>
      </c>
      <c r="C164" s="39">
        <f>SUM(C165:C169)</f>
        <v>256</v>
      </c>
    </row>
    <row r="165" spans="1:3" ht="17.100000000000001" customHeight="1">
      <c r="A165" s="37">
        <v>2012601</v>
      </c>
      <c r="B165" s="37" t="s">
        <v>962</v>
      </c>
      <c r="C165" s="39">
        <v>197</v>
      </c>
    </row>
    <row r="166" spans="1:3" ht="17.100000000000001" customHeight="1">
      <c r="A166" s="37">
        <v>2012602</v>
      </c>
      <c r="B166" s="37" t="s">
        <v>963</v>
      </c>
      <c r="C166" s="39">
        <v>59</v>
      </c>
    </row>
    <row r="167" spans="1:3" ht="17.100000000000001" customHeight="1">
      <c r="A167" s="37">
        <v>2012603</v>
      </c>
      <c r="B167" s="37" t="s">
        <v>964</v>
      </c>
      <c r="C167" s="39">
        <v>0</v>
      </c>
    </row>
    <row r="168" spans="1:3" ht="17.100000000000001" customHeight="1">
      <c r="A168" s="37">
        <v>2012604</v>
      </c>
      <c r="B168" s="37" t="s">
        <v>1060</v>
      </c>
      <c r="C168" s="39">
        <v>0</v>
      </c>
    </row>
    <row r="169" spans="1:3" ht="17.100000000000001" customHeight="1">
      <c r="A169" s="37">
        <v>2012699</v>
      </c>
      <c r="B169" s="37" t="s">
        <v>1061</v>
      </c>
      <c r="C169" s="39">
        <v>0</v>
      </c>
    </row>
    <row r="170" spans="1:3" ht="17.100000000000001" customHeight="1">
      <c r="A170" s="37">
        <v>20128</v>
      </c>
      <c r="B170" s="60" t="s">
        <v>1062</v>
      </c>
      <c r="C170" s="39">
        <f>SUM(C171:C176)</f>
        <v>183</v>
      </c>
    </row>
    <row r="171" spans="1:3" ht="17.100000000000001" customHeight="1">
      <c r="A171" s="37">
        <v>2012801</v>
      </c>
      <c r="B171" s="37" t="s">
        <v>962</v>
      </c>
      <c r="C171" s="39">
        <v>163</v>
      </c>
    </row>
    <row r="172" spans="1:3" ht="17.100000000000001" customHeight="1">
      <c r="A172" s="37">
        <v>2012802</v>
      </c>
      <c r="B172" s="37" t="s">
        <v>963</v>
      </c>
      <c r="C172" s="39">
        <v>20</v>
      </c>
    </row>
    <row r="173" spans="1:3" ht="17.100000000000001" customHeight="1">
      <c r="A173" s="37">
        <v>2012803</v>
      </c>
      <c r="B173" s="37" t="s">
        <v>964</v>
      </c>
      <c r="C173" s="39">
        <v>0</v>
      </c>
    </row>
    <row r="174" spans="1:3" ht="17.100000000000001" customHeight="1">
      <c r="A174" s="37">
        <v>2012804</v>
      </c>
      <c r="B174" s="37" t="s">
        <v>976</v>
      </c>
      <c r="C174" s="39">
        <v>0</v>
      </c>
    </row>
    <row r="175" spans="1:3" ht="17.100000000000001" customHeight="1">
      <c r="A175" s="37">
        <v>2012850</v>
      </c>
      <c r="B175" s="37" t="s">
        <v>971</v>
      </c>
      <c r="C175" s="39">
        <v>0</v>
      </c>
    </row>
    <row r="176" spans="1:3" ht="17.100000000000001" customHeight="1">
      <c r="A176" s="37">
        <v>2012899</v>
      </c>
      <c r="B176" s="37" t="s">
        <v>1063</v>
      </c>
      <c r="C176" s="39">
        <v>0</v>
      </c>
    </row>
    <row r="177" spans="1:3" ht="17.100000000000001" customHeight="1">
      <c r="A177" s="37">
        <v>20129</v>
      </c>
      <c r="B177" s="60" t="s">
        <v>1064</v>
      </c>
      <c r="C177" s="39">
        <f>SUM(C178:C183)</f>
        <v>819</v>
      </c>
    </row>
    <row r="178" spans="1:3" ht="17.100000000000001" customHeight="1">
      <c r="A178" s="37">
        <v>2012901</v>
      </c>
      <c r="B178" s="37" t="s">
        <v>962</v>
      </c>
      <c r="C178" s="39">
        <v>442</v>
      </c>
    </row>
    <row r="179" spans="1:3" ht="17.100000000000001" customHeight="1">
      <c r="A179" s="37">
        <v>2012902</v>
      </c>
      <c r="B179" s="37" t="s">
        <v>963</v>
      </c>
      <c r="C179" s="39">
        <v>373</v>
      </c>
    </row>
    <row r="180" spans="1:3" ht="17.100000000000001" customHeight="1">
      <c r="A180" s="37">
        <v>2012903</v>
      </c>
      <c r="B180" s="37" t="s">
        <v>964</v>
      </c>
      <c r="C180" s="39">
        <v>0</v>
      </c>
    </row>
    <row r="181" spans="1:3" ht="17.100000000000001" customHeight="1">
      <c r="A181" s="37">
        <v>2012906</v>
      </c>
      <c r="B181" s="37" t="s">
        <v>1065</v>
      </c>
      <c r="C181" s="39">
        <v>2</v>
      </c>
    </row>
    <row r="182" spans="1:3" ht="17.100000000000001" customHeight="1">
      <c r="A182" s="37">
        <v>2012950</v>
      </c>
      <c r="B182" s="37" t="s">
        <v>971</v>
      </c>
      <c r="C182" s="39">
        <v>0</v>
      </c>
    </row>
    <row r="183" spans="1:3" ht="17.100000000000001" customHeight="1">
      <c r="A183" s="37">
        <v>2012999</v>
      </c>
      <c r="B183" s="37" t="s">
        <v>1066</v>
      </c>
      <c r="C183" s="39">
        <v>2</v>
      </c>
    </row>
    <row r="184" spans="1:3" ht="17.100000000000001" customHeight="1">
      <c r="A184" s="37">
        <v>20131</v>
      </c>
      <c r="B184" s="60" t="s">
        <v>1067</v>
      </c>
      <c r="C184" s="39">
        <f>SUM(C185:C190)</f>
        <v>6707</v>
      </c>
    </row>
    <row r="185" spans="1:3" ht="17.100000000000001" customHeight="1">
      <c r="A185" s="37">
        <v>2013101</v>
      </c>
      <c r="B185" s="37" t="s">
        <v>962</v>
      </c>
      <c r="C185" s="39">
        <v>2909</v>
      </c>
    </row>
    <row r="186" spans="1:3" ht="17.100000000000001" customHeight="1">
      <c r="A186" s="37">
        <v>2013102</v>
      </c>
      <c r="B186" s="37" t="s">
        <v>963</v>
      </c>
      <c r="C186" s="39">
        <v>3505</v>
      </c>
    </row>
    <row r="187" spans="1:3" ht="17.100000000000001" customHeight="1">
      <c r="A187" s="37">
        <v>2013103</v>
      </c>
      <c r="B187" s="37" t="s">
        <v>964</v>
      </c>
      <c r="C187" s="39">
        <v>0</v>
      </c>
    </row>
    <row r="188" spans="1:3" ht="17.100000000000001" customHeight="1">
      <c r="A188" s="37">
        <v>2013105</v>
      </c>
      <c r="B188" s="37" t="s">
        <v>1068</v>
      </c>
      <c r="C188" s="39">
        <v>150</v>
      </c>
    </row>
    <row r="189" spans="1:3" ht="17.100000000000001" customHeight="1">
      <c r="A189" s="37">
        <v>2013150</v>
      </c>
      <c r="B189" s="37" t="s">
        <v>971</v>
      </c>
      <c r="C189" s="39">
        <v>143</v>
      </c>
    </row>
    <row r="190" spans="1:3" ht="17.100000000000001" customHeight="1">
      <c r="A190" s="37">
        <v>2013199</v>
      </c>
      <c r="B190" s="37" t="s">
        <v>1069</v>
      </c>
      <c r="C190" s="39">
        <v>0</v>
      </c>
    </row>
    <row r="191" spans="1:3" ht="17.100000000000001" customHeight="1">
      <c r="A191" s="37">
        <v>20132</v>
      </c>
      <c r="B191" s="60" t="s">
        <v>1070</v>
      </c>
      <c r="C191" s="39">
        <f>SUM(C192:C197)</f>
        <v>2995</v>
      </c>
    </row>
    <row r="192" spans="1:3" ht="17.100000000000001" customHeight="1">
      <c r="A192" s="37">
        <v>2013201</v>
      </c>
      <c r="B192" s="37" t="s">
        <v>962</v>
      </c>
      <c r="C192" s="39">
        <v>2091</v>
      </c>
    </row>
    <row r="193" spans="1:3" ht="17.100000000000001" customHeight="1">
      <c r="A193" s="37">
        <v>2013202</v>
      </c>
      <c r="B193" s="37" t="s">
        <v>963</v>
      </c>
      <c r="C193" s="39">
        <v>810</v>
      </c>
    </row>
    <row r="194" spans="1:3" ht="17.100000000000001" customHeight="1">
      <c r="A194" s="37">
        <v>2013203</v>
      </c>
      <c r="B194" s="37" t="s">
        <v>964</v>
      </c>
      <c r="C194" s="39">
        <v>0</v>
      </c>
    </row>
    <row r="195" spans="1:3" ht="17.100000000000001" customHeight="1">
      <c r="A195" s="37">
        <v>2013204</v>
      </c>
      <c r="B195" s="37" t="s">
        <v>1071</v>
      </c>
      <c r="C195" s="39">
        <v>0</v>
      </c>
    </row>
    <row r="196" spans="1:3" ht="17.100000000000001" customHeight="1">
      <c r="A196" s="37">
        <v>2013250</v>
      </c>
      <c r="B196" s="37" t="s">
        <v>971</v>
      </c>
      <c r="C196" s="39">
        <v>20</v>
      </c>
    </row>
    <row r="197" spans="1:3" ht="17.100000000000001" customHeight="1">
      <c r="A197" s="37">
        <v>2013299</v>
      </c>
      <c r="B197" s="37" t="s">
        <v>1072</v>
      </c>
      <c r="C197" s="39">
        <v>74</v>
      </c>
    </row>
    <row r="198" spans="1:3" ht="17.100000000000001" customHeight="1">
      <c r="A198" s="37">
        <v>20133</v>
      </c>
      <c r="B198" s="60" t="s">
        <v>1073</v>
      </c>
      <c r="C198" s="39">
        <f>SUM(C199:C204)</f>
        <v>1834</v>
      </c>
    </row>
    <row r="199" spans="1:3" ht="17.100000000000001" customHeight="1">
      <c r="A199" s="37">
        <v>2013301</v>
      </c>
      <c r="B199" s="37" t="s">
        <v>962</v>
      </c>
      <c r="C199" s="39">
        <v>460</v>
      </c>
    </row>
    <row r="200" spans="1:3" ht="17.100000000000001" customHeight="1">
      <c r="A200" s="37">
        <v>2013302</v>
      </c>
      <c r="B200" s="37" t="s">
        <v>963</v>
      </c>
      <c r="C200" s="39">
        <v>1365</v>
      </c>
    </row>
    <row r="201" spans="1:3" ht="17.100000000000001" customHeight="1">
      <c r="A201" s="37">
        <v>2013303</v>
      </c>
      <c r="B201" s="37" t="s">
        <v>964</v>
      </c>
      <c r="C201" s="39">
        <v>0</v>
      </c>
    </row>
    <row r="202" spans="1:3" ht="17.100000000000001" customHeight="1">
      <c r="A202" s="37">
        <v>2013304</v>
      </c>
      <c r="B202" s="37" t="s">
        <v>1074</v>
      </c>
      <c r="C202" s="39">
        <v>0</v>
      </c>
    </row>
    <row r="203" spans="1:3" ht="17.100000000000001" customHeight="1">
      <c r="A203" s="37">
        <v>2013350</v>
      </c>
      <c r="B203" s="37" t="s">
        <v>971</v>
      </c>
      <c r="C203" s="39">
        <v>0</v>
      </c>
    </row>
    <row r="204" spans="1:3" ht="17.100000000000001" customHeight="1">
      <c r="A204" s="37">
        <v>2013399</v>
      </c>
      <c r="B204" s="37" t="s">
        <v>1075</v>
      </c>
      <c r="C204" s="39">
        <v>9</v>
      </c>
    </row>
    <row r="205" spans="1:3" ht="17.100000000000001" customHeight="1">
      <c r="A205" s="37">
        <v>20134</v>
      </c>
      <c r="B205" s="60" t="s">
        <v>1076</v>
      </c>
      <c r="C205" s="39">
        <f>SUM(C206:C212)</f>
        <v>559</v>
      </c>
    </row>
    <row r="206" spans="1:3" ht="17.100000000000001" customHeight="1">
      <c r="A206" s="37">
        <v>2013401</v>
      </c>
      <c r="B206" s="37" t="s">
        <v>962</v>
      </c>
      <c r="C206" s="39">
        <v>389</v>
      </c>
    </row>
    <row r="207" spans="1:3" ht="17.100000000000001" customHeight="1">
      <c r="A207" s="37">
        <v>2013402</v>
      </c>
      <c r="B207" s="37" t="s">
        <v>963</v>
      </c>
      <c r="C207" s="39">
        <v>118</v>
      </c>
    </row>
    <row r="208" spans="1:3" ht="17.100000000000001" customHeight="1">
      <c r="A208" s="37">
        <v>2013403</v>
      </c>
      <c r="B208" s="37" t="s">
        <v>964</v>
      </c>
      <c r="C208" s="39">
        <v>0</v>
      </c>
    </row>
    <row r="209" spans="1:3" ht="17.100000000000001" customHeight="1">
      <c r="A209" s="37">
        <v>2013404</v>
      </c>
      <c r="B209" s="37" t="s">
        <v>1077</v>
      </c>
      <c r="C209" s="39">
        <v>4</v>
      </c>
    </row>
    <row r="210" spans="1:3" ht="17.100000000000001" customHeight="1">
      <c r="A210" s="37">
        <v>2013405</v>
      </c>
      <c r="B210" s="37" t="s">
        <v>1078</v>
      </c>
      <c r="C210" s="39">
        <v>0</v>
      </c>
    </row>
    <row r="211" spans="1:3" ht="17.100000000000001" customHeight="1">
      <c r="A211" s="37">
        <v>2013450</v>
      </c>
      <c r="B211" s="37" t="s">
        <v>971</v>
      </c>
      <c r="C211" s="39">
        <v>0</v>
      </c>
    </row>
    <row r="212" spans="1:3" ht="17.100000000000001" customHeight="1">
      <c r="A212" s="37">
        <v>2013499</v>
      </c>
      <c r="B212" s="37" t="s">
        <v>1079</v>
      </c>
      <c r="C212" s="39">
        <v>48</v>
      </c>
    </row>
    <row r="213" spans="1:3" ht="17.100000000000001" customHeight="1">
      <c r="A213" s="37">
        <v>20135</v>
      </c>
      <c r="B213" s="60" t="s">
        <v>1080</v>
      </c>
      <c r="C213" s="39">
        <f>SUM(C214:C218)</f>
        <v>0</v>
      </c>
    </row>
    <row r="214" spans="1:3" ht="17.100000000000001" customHeight="1">
      <c r="A214" s="37">
        <v>2013501</v>
      </c>
      <c r="B214" s="37" t="s">
        <v>962</v>
      </c>
      <c r="C214" s="39">
        <v>0</v>
      </c>
    </row>
    <row r="215" spans="1:3" ht="17.100000000000001" customHeight="1">
      <c r="A215" s="37">
        <v>2013502</v>
      </c>
      <c r="B215" s="37" t="s">
        <v>963</v>
      </c>
      <c r="C215" s="39">
        <v>0</v>
      </c>
    </row>
    <row r="216" spans="1:3" ht="17.100000000000001" customHeight="1">
      <c r="A216" s="37">
        <v>2013503</v>
      </c>
      <c r="B216" s="37" t="s">
        <v>964</v>
      </c>
      <c r="C216" s="39">
        <v>0</v>
      </c>
    </row>
    <row r="217" spans="1:3" ht="17.100000000000001" customHeight="1">
      <c r="A217" s="37">
        <v>2013550</v>
      </c>
      <c r="B217" s="37" t="s">
        <v>971</v>
      </c>
      <c r="C217" s="39">
        <v>0</v>
      </c>
    </row>
    <row r="218" spans="1:3" ht="17.100000000000001" customHeight="1">
      <c r="A218" s="37">
        <v>2013599</v>
      </c>
      <c r="B218" s="37" t="s">
        <v>1081</v>
      </c>
      <c r="C218" s="39">
        <v>0</v>
      </c>
    </row>
    <row r="219" spans="1:3" ht="17.100000000000001" customHeight="1">
      <c r="A219" s="37">
        <v>20136</v>
      </c>
      <c r="B219" s="60" t="s">
        <v>1082</v>
      </c>
      <c r="C219" s="39">
        <f>SUM(C220:C224)</f>
        <v>8</v>
      </c>
    </row>
    <row r="220" spans="1:3" ht="17.100000000000001" customHeight="1">
      <c r="A220" s="37">
        <v>2013601</v>
      </c>
      <c r="B220" s="37" t="s">
        <v>962</v>
      </c>
      <c r="C220" s="39">
        <v>0</v>
      </c>
    </row>
    <row r="221" spans="1:3" ht="17.100000000000001" customHeight="1">
      <c r="A221" s="37">
        <v>2013602</v>
      </c>
      <c r="B221" s="37" t="s">
        <v>963</v>
      </c>
      <c r="C221" s="39">
        <v>8</v>
      </c>
    </row>
    <row r="222" spans="1:3" ht="17.100000000000001" customHeight="1">
      <c r="A222" s="37">
        <v>2013603</v>
      </c>
      <c r="B222" s="37" t="s">
        <v>964</v>
      </c>
      <c r="C222" s="39">
        <v>0</v>
      </c>
    </row>
    <row r="223" spans="1:3" ht="17.100000000000001" customHeight="1">
      <c r="A223" s="37">
        <v>2013650</v>
      </c>
      <c r="B223" s="37" t="s">
        <v>971</v>
      </c>
      <c r="C223" s="39">
        <v>0</v>
      </c>
    </row>
    <row r="224" spans="1:3" ht="17.100000000000001" customHeight="1">
      <c r="A224" s="37">
        <v>2013699</v>
      </c>
      <c r="B224" s="37" t="s">
        <v>1083</v>
      </c>
      <c r="C224" s="39">
        <v>0</v>
      </c>
    </row>
    <row r="225" spans="1:3" ht="17.100000000000001" customHeight="1">
      <c r="A225" s="37">
        <v>20137</v>
      </c>
      <c r="B225" s="60" t="s">
        <v>1084</v>
      </c>
      <c r="C225" s="39">
        <f>SUM(C226:C231)</f>
        <v>349</v>
      </c>
    </row>
    <row r="226" spans="1:3" ht="17.100000000000001" customHeight="1">
      <c r="A226" s="37">
        <v>2013701</v>
      </c>
      <c r="B226" s="37" t="s">
        <v>962</v>
      </c>
      <c r="C226" s="39">
        <v>149</v>
      </c>
    </row>
    <row r="227" spans="1:3" ht="17.100000000000001" customHeight="1">
      <c r="A227" s="37">
        <v>2013702</v>
      </c>
      <c r="B227" s="37" t="s">
        <v>963</v>
      </c>
      <c r="C227" s="39">
        <v>200</v>
      </c>
    </row>
    <row r="228" spans="1:3" ht="17.100000000000001" customHeight="1">
      <c r="A228" s="37">
        <v>2013703</v>
      </c>
      <c r="B228" s="37" t="s">
        <v>964</v>
      </c>
      <c r="C228" s="39">
        <v>0</v>
      </c>
    </row>
    <row r="229" spans="1:3" ht="17.100000000000001" customHeight="1">
      <c r="A229" s="37">
        <v>2013704</v>
      </c>
      <c r="B229" s="37" t="s">
        <v>1085</v>
      </c>
      <c r="C229" s="39">
        <v>0</v>
      </c>
    </row>
    <row r="230" spans="1:3" ht="17.100000000000001" customHeight="1">
      <c r="A230" s="37">
        <v>2013750</v>
      </c>
      <c r="B230" s="37" t="s">
        <v>971</v>
      </c>
      <c r="C230" s="39">
        <v>0</v>
      </c>
    </row>
    <row r="231" spans="1:3" ht="17.100000000000001" customHeight="1">
      <c r="A231" s="37">
        <v>2013799</v>
      </c>
      <c r="B231" s="37" t="s">
        <v>1086</v>
      </c>
      <c r="C231" s="39">
        <v>0</v>
      </c>
    </row>
    <row r="232" spans="1:3" ht="17.100000000000001" customHeight="1">
      <c r="A232" s="37">
        <v>20138</v>
      </c>
      <c r="B232" s="60" t="s">
        <v>1087</v>
      </c>
      <c r="C232" s="39">
        <f>SUM(C233:C246)</f>
        <v>7209</v>
      </c>
    </row>
    <row r="233" spans="1:3" ht="17.100000000000001" customHeight="1">
      <c r="A233" s="37">
        <v>2013801</v>
      </c>
      <c r="B233" s="37" t="s">
        <v>962</v>
      </c>
      <c r="C233" s="39">
        <v>5489</v>
      </c>
    </row>
    <row r="234" spans="1:3" ht="17.100000000000001" customHeight="1">
      <c r="A234" s="37">
        <v>2013802</v>
      </c>
      <c r="B234" s="37" t="s">
        <v>963</v>
      </c>
      <c r="C234" s="39">
        <v>765</v>
      </c>
    </row>
    <row r="235" spans="1:3" ht="17.100000000000001" customHeight="1">
      <c r="A235" s="37">
        <v>2013803</v>
      </c>
      <c r="B235" s="37" t="s">
        <v>964</v>
      </c>
      <c r="C235" s="39">
        <v>0</v>
      </c>
    </row>
    <row r="236" spans="1:3" ht="17.100000000000001" customHeight="1">
      <c r="A236" s="37">
        <v>2013804</v>
      </c>
      <c r="B236" s="37" t="s">
        <v>1088</v>
      </c>
      <c r="C236" s="39">
        <v>0</v>
      </c>
    </row>
    <row r="237" spans="1:3" ht="17.100000000000001" customHeight="1">
      <c r="A237" s="37">
        <v>2013805</v>
      </c>
      <c r="B237" s="37" t="s">
        <v>1089</v>
      </c>
      <c r="C237" s="39">
        <v>95</v>
      </c>
    </row>
    <row r="238" spans="1:3" ht="17.100000000000001" customHeight="1">
      <c r="A238" s="37">
        <v>2013808</v>
      </c>
      <c r="B238" s="37" t="s">
        <v>1003</v>
      </c>
      <c r="C238" s="39">
        <v>75</v>
      </c>
    </row>
    <row r="239" spans="1:3" ht="17.100000000000001" customHeight="1">
      <c r="A239" s="37">
        <v>2013810</v>
      </c>
      <c r="B239" s="37" t="s">
        <v>1090</v>
      </c>
      <c r="C239" s="39">
        <v>20</v>
      </c>
    </row>
    <row r="240" spans="1:3" ht="17.100000000000001" customHeight="1">
      <c r="A240" s="37">
        <v>2013812</v>
      </c>
      <c r="B240" s="37" t="s">
        <v>1091</v>
      </c>
      <c r="C240" s="39">
        <v>1</v>
      </c>
    </row>
    <row r="241" spans="1:3" ht="17.100000000000001" customHeight="1">
      <c r="A241" s="37">
        <v>2013813</v>
      </c>
      <c r="B241" s="37" t="s">
        <v>1092</v>
      </c>
      <c r="C241" s="39">
        <v>0</v>
      </c>
    </row>
    <row r="242" spans="1:3" ht="17.100000000000001" customHeight="1">
      <c r="A242" s="37">
        <v>2013814</v>
      </c>
      <c r="B242" s="37" t="s">
        <v>1093</v>
      </c>
      <c r="C242" s="39">
        <v>0</v>
      </c>
    </row>
    <row r="243" spans="1:3" ht="17.100000000000001" customHeight="1">
      <c r="A243" s="37">
        <v>2013815</v>
      </c>
      <c r="B243" s="37" t="s">
        <v>1094</v>
      </c>
      <c r="C243" s="39">
        <v>0</v>
      </c>
    </row>
    <row r="244" spans="1:3" ht="17.100000000000001" customHeight="1">
      <c r="A244" s="37">
        <v>2013816</v>
      </c>
      <c r="B244" s="37" t="s">
        <v>1095</v>
      </c>
      <c r="C244" s="39">
        <v>625</v>
      </c>
    </row>
    <row r="245" spans="1:3" ht="17.100000000000001" customHeight="1">
      <c r="A245" s="37">
        <v>2013850</v>
      </c>
      <c r="B245" s="37" t="s">
        <v>971</v>
      </c>
      <c r="C245" s="39">
        <v>0</v>
      </c>
    </row>
    <row r="246" spans="1:3" ht="17.100000000000001" customHeight="1">
      <c r="A246" s="37">
        <v>2013899</v>
      </c>
      <c r="B246" s="37" t="s">
        <v>1096</v>
      </c>
      <c r="C246" s="39">
        <v>139</v>
      </c>
    </row>
    <row r="247" spans="1:3" ht="17.100000000000001" customHeight="1">
      <c r="A247" s="37">
        <v>20199</v>
      </c>
      <c r="B247" s="60" t="s">
        <v>1097</v>
      </c>
      <c r="C247" s="39">
        <f>SUM(C248:C249)</f>
        <v>150</v>
      </c>
    </row>
    <row r="248" spans="1:3" ht="17.100000000000001" customHeight="1">
      <c r="A248" s="37">
        <v>2019901</v>
      </c>
      <c r="B248" s="37" t="s">
        <v>1098</v>
      </c>
      <c r="C248" s="39">
        <v>0</v>
      </c>
    </row>
    <row r="249" spans="1:3" ht="17.100000000000001" customHeight="1">
      <c r="A249" s="37">
        <v>2019999</v>
      </c>
      <c r="B249" s="37" t="s">
        <v>1099</v>
      </c>
      <c r="C249" s="39">
        <v>150</v>
      </c>
    </row>
    <row r="250" spans="1:3" ht="17.100000000000001" customHeight="1">
      <c r="A250" s="37">
        <v>202</v>
      </c>
      <c r="B250" s="60" t="s">
        <v>1100</v>
      </c>
      <c r="C250" s="39">
        <f>SUM(C251,C258,C261,C264,C270,C275,C277,C282,C288)</f>
        <v>0</v>
      </c>
    </row>
    <row r="251" spans="1:3" ht="17.100000000000001" customHeight="1">
      <c r="A251" s="37">
        <v>20201</v>
      </c>
      <c r="B251" s="60" t="s">
        <v>1101</v>
      </c>
      <c r="C251" s="39">
        <f>SUM(C252:C257)</f>
        <v>0</v>
      </c>
    </row>
    <row r="252" spans="1:3" ht="17.100000000000001" customHeight="1">
      <c r="A252" s="37">
        <v>2020101</v>
      </c>
      <c r="B252" s="37" t="s">
        <v>962</v>
      </c>
      <c r="C252" s="39">
        <v>0</v>
      </c>
    </row>
    <row r="253" spans="1:3" ht="17.100000000000001" customHeight="1">
      <c r="A253" s="37">
        <v>2020102</v>
      </c>
      <c r="B253" s="37" t="s">
        <v>963</v>
      </c>
      <c r="C253" s="39">
        <v>0</v>
      </c>
    </row>
    <row r="254" spans="1:3" ht="17.100000000000001" customHeight="1">
      <c r="A254" s="37">
        <v>2020103</v>
      </c>
      <c r="B254" s="37" t="s">
        <v>964</v>
      </c>
      <c r="C254" s="39">
        <v>0</v>
      </c>
    </row>
    <row r="255" spans="1:3" ht="17.100000000000001" customHeight="1">
      <c r="A255" s="37">
        <v>2020104</v>
      </c>
      <c r="B255" s="37" t="s">
        <v>1068</v>
      </c>
      <c r="C255" s="39">
        <v>0</v>
      </c>
    </row>
    <row r="256" spans="1:3" ht="17.100000000000001" customHeight="1">
      <c r="A256" s="37">
        <v>2020150</v>
      </c>
      <c r="B256" s="37" t="s">
        <v>971</v>
      </c>
      <c r="C256" s="39">
        <v>0</v>
      </c>
    </row>
    <row r="257" spans="1:3" ht="17.100000000000001" customHeight="1">
      <c r="A257" s="37">
        <v>2020199</v>
      </c>
      <c r="B257" s="37" t="s">
        <v>1102</v>
      </c>
      <c r="C257" s="39">
        <v>0</v>
      </c>
    </row>
    <row r="258" spans="1:3" ht="17.100000000000001" customHeight="1">
      <c r="A258" s="37">
        <v>20202</v>
      </c>
      <c r="B258" s="60" t="s">
        <v>1103</v>
      </c>
      <c r="C258" s="39">
        <f>SUM(C259:C260)</f>
        <v>0</v>
      </c>
    </row>
    <row r="259" spans="1:3" ht="17.100000000000001" customHeight="1">
      <c r="A259" s="37">
        <v>2020201</v>
      </c>
      <c r="B259" s="37" t="s">
        <v>1104</v>
      </c>
      <c r="C259" s="39">
        <v>0</v>
      </c>
    </row>
    <row r="260" spans="1:3" ht="17.100000000000001" customHeight="1">
      <c r="A260" s="37">
        <v>2020202</v>
      </c>
      <c r="B260" s="37" t="s">
        <v>1105</v>
      </c>
      <c r="C260" s="39">
        <v>0</v>
      </c>
    </row>
    <row r="261" spans="1:3" ht="17.100000000000001" customHeight="1">
      <c r="A261" s="37">
        <v>20203</v>
      </c>
      <c r="B261" s="60" t="s">
        <v>1106</v>
      </c>
      <c r="C261" s="39">
        <f>SUM(C262:C263)</f>
        <v>0</v>
      </c>
    </row>
    <row r="262" spans="1:3" ht="17.100000000000001" customHeight="1">
      <c r="A262" s="37">
        <v>2020304</v>
      </c>
      <c r="B262" s="37" t="s">
        <v>1107</v>
      </c>
      <c r="C262" s="39">
        <v>0</v>
      </c>
    </row>
    <row r="263" spans="1:3" ht="17.100000000000001" customHeight="1">
      <c r="A263" s="37">
        <v>2020306</v>
      </c>
      <c r="B263" s="37" t="s">
        <v>1108</v>
      </c>
      <c r="C263" s="39">
        <v>0</v>
      </c>
    </row>
    <row r="264" spans="1:3" ht="17.100000000000001" customHeight="1">
      <c r="A264" s="37">
        <v>20204</v>
      </c>
      <c r="B264" s="60" t="s">
        <v>1109</v>
      </c>
      <c r="C264" s="39">
        <f>SUM(C265:C269)</f>
        <v>0</v>
      </c>
    </row>
    <row r="265" spans="1:3" ht="17.100000000000001" customHeight="1">
      <c r="A265" s="37">
        <v>2020401</v>
      </c>
      <c r="B265" s="37" t="s">
        <v>1110</v>
      </c>
      <c r="C265" s="39">
        <v>0</v>
      </c>
    </row>
    <row r="266" spans="1:3" ht="17.100000000000001" customHeight="1">
      <c r="A266" s="37">
        <v>2020402</v>
      </c>
      <c r="B266" s="37" t="s">
        <v>1111</v>
      </c>
      <c r="C266" s="39">
        <v>0</v>
      </c>
    </row>
    <row r="267" spans="1:3" ht="17.100000000000001" customHeight="1">
      <c r="A267" s="37">
        <v>2020403</v>
      </c>
      <c r="B267" s="37" t="s">
        <v>1112</v>
      </c>
      <c r="C267" s="39">
        <v>0</v>
      </c>
    </row>
    <row r="268" spans="1:3" ht="17.100000000000001" customHeight="1">
      <c r="A268" s="37">
        <v>2020404</v>
      </c>
      <c r="B268" s="37" t="s">
        <v>1113</v>
      </c>
      <c r="C268" s="39">
        <v>0</v>
      </c>
    </row>
    <row r="269" spans="1:3" ht="17.100000000000001" customHeight="1">
      <c r="A269" s="37">
        <v>2020499</v>
      </c>
      <c r="B269" s="37" t="s">
        <v>1114</v>
      </c>
      <c r="C269" s="39">
        <v>0</v>
      </c>
    </row>
    <row r="270" spans="1:3" ht="17.100000000000001" customHeight="1">
      <c r="A270" s="37">
        <v>20205</v>
      </c>
      <c r="B270" s="60" t="s">
        <v>1115</v>
      </c>
      <c r="C270" s="39">
        <f>SUM(C271:C274)</f>
        <v>0</v>
      </c>
    </row>
    <row r="271" spans="1:3" ht="17.100000000000001" customHeight="1">
      <c r="A271" s="37">
        <v>2020503</v>
      </c>
      <c r="B271" s="37" t="s">
        <v>1116</v>
      </c>
      <c r="C271" s="39">
        <v>0</v>
      </c>
    </row>
    <row r="272" spans="1:3" ht="17.100000000000001" customHeight="1">
      <c r="A272" s="37">
        <v>2020504</v>
      </c>
      <c r="B272" s="37" t="s">
        <v>1117</v>
      </c>
      <c r="C272" s="39">
        <v>0</v>
      </c>
    </row>
    <row r="273" spans="1:3" ht="17.100000000000001" customHeight="1">
      <c r="A273" s="37">
        <v>2020505</v>
      </c>
      <c r="B273" s="37" t="s">
        <v>1118</v>
      </c>
      <c r="C273" s="39">
        <v>0</v>
      </c>
    </row>
    <row r="274" spans="1:3" ht="17.100000000000001" customHeight="1">
      <c r="A274" s="37">
        <v>2020599</v>
      </c>
      <c r="B274" s="37" t="s">
        <v>1119</v>
      </c>
      <c r="C274" s="39">
        <v>0</v>
      </c>
    </row>
    <row r="275" spans="1:3" ht="17.100000000000001" customHeight="1">
      <c r="A275" s="37">
        <v>20206</v>
      </c>
      <c r="B275" s="60" t="s">
        <v>1120</v>
      </c>
      <c r="C275" s="39">
        <f>C276</f>
        <v>0</v>
      </c>
    </row>
    <row r="276" spans="1:3" ht="17.100000000000001" customHeight="1">
      <c r="A276" s="37">
        <v>2020601</v>
      </c>
      <c r="B276" s="37" t="s">
        <v>1121</v>
      </c>
      <c r="C276" s="39">
        <v>0</v>
      </c>
    </row>
    <row r="277" spans="1:3" ht="17.100000000000001" customHeight="1">
      <c r="A277" s="37">
        <v>20207</v>
      </c>
      <c r="B277" s="60" t="s">
        <v>1122</v>
      </c>
      <c r="C277" s="39">
        <f>SUM(C278:C281)</f>
        <v>0</v>
      </c>
    </row>
    <row r="278" spans="1:3" ht="17.100000000000001" customHeight="1">
      <c r="A278" s="37">
        <v>2020701</v>
      </c>
      <c r="B278" s="37" t="s">
        <v>1123</v>
      </c>
      <c r="C278" s="39">
        <v>0</v>
      </c>
    </row>
    <row r="279" spans="1:3" ht="17.100000000000001" customHeight="1">
      <c r="A279" s="37">
        <v>2020702</v>
      </c>
      <c r="B279" s="37" t="s">
        <v>1124</v>
      </c>
      <c r="C279" s="39">
        <v>0</v>
      </c>
    </row>
    <row r="280" spans="1:3" ht="17.100000000000001" customHeight="1">
      <c r="A280" s="37">
        <v>2020703</v>
      </c>
      <c r="B280" s="37" t="s">
        <v>1125</v>
      </c>
      <c r="C280" s="39">
        <v>0</v>
      </c>
    </row>
    <row r="281" spans="1:3" ht="17.100000000000001" customHeight="1">
      <c r="A281" s="37">
        <v>2020799</v>
      </c>
      <c r="B281" s="37" t="s">
        <v>1126</v>
      </c>
      <c r="C281" s="39">
        <v>0</v>
      </c>
    </row>
    <row r="282" spans="1:3" ht="17.100000000000001" customHeight="1">
      <c r="A282" s="37">
        <v>20208</v>
      </c>
      <c r="B282" s="60" t="s">
        <v>1127</v>
      </c>
      <c r="C282" s="39">
        <f>SUM(C283:C287)</f>
        <v>0</v>
      </c>
    </row>
    <row r="283" spans="1:3" ht="17.100000000000001" customHeight="1">
      <c r="A283" s="37">
        <v>2020801</v>
      </c>
      <c r="B283" s="37" t="s">
        <v>962</v>
      </c>
      <c r="C283" s="39">
        <v>0</v>
      </c>
    </row>
    <row r="284" spans="1:3" ht="17.100000000000001" customHeight="1">
      <c r="A284" s="37">
        <v>2020802</v>
      </c>
      <c r="B284" s="37" t="s">
        <v>963</v>
      </c>
      <c r="C284" s="39">
        <v>0</v>
      </c>
    </row>
    <row r="285" spans="1:3" ht="17.100000000000001" customHeight="1">
      <c r="A285" s="37">
        <v>2020803</v>
      </c>
      <c r="B285" s="37" t="s">
        <v>964</v>
      </c>
      <c r="C285" s="39">
        <v>0</v>
      </c>
    </row>
    <row r="286" spans="1:3" ht="17.100000000000001" customHeight="1">
      <c r="A286" s="37">
        <v>2020850</v>
      </c>
      <c r="B286" s="37" t="s">
        <v>971</v>
      </c>
      <c r="C286" s="39">
        <v>0</v>
      </c>
    </row>
    <row r="287" spans="1:3" ht="17.100000000000001" customHeight="1">
      <c r="A287" s="37">
        <v>2020899</v>
      </c>
      <c r="B287" s="37" t="s">
        <v>1128</v>
      </c>
      <c r="C287" s="39">
        <v>0</v>
      </c>
    </row>
    <row r="288" spans="1:3" ht="17.100000000000001" customHeight="1">
      <c r="A288" s="37">
        <v>20299</v>
      </c>
      <c r="B288" s="60" t="s">
        <v>1129</v>
      </c>
      <c r="C288" s="39">
        <f t="shared" ref="C288:C293" si="0">C289</f>
        <v>0</v>
      </c>
    </row>
    <row r="289" spans="1:3" ht="17.100000000000001" customHeight="1">
      <c r="A289" s="37">
        <v>2029901</v>
      </c>
      <c r="B289" s="37" t="s">
        <v>1130</v>
      </c>
      <c r="C289" s="39">
        <v>0</v>
      </c>
    </row>
    <row r="290" spans="1:3" ht="17.100000000000001" customHeight="1">
      <c r="A290" s="37">
        <v>203</v>
      </c>
      <c r="B290" s="60" t="s">
        <v>92</v>
      </c>
      <c r="C290" s="39">
        <f>SUM(C291,C293,C295,C297,C307)</f>
        <v>420</v>
      </c>
    </row>
    <row r="291" spans="1:3" ht="17.100000000000001" customHeight="1">
      <c r="A291" s="37">
        <v>20301</v>
      </c>
      <c r="B291" s="60" t="s">
        <v>1131</v>
      </c>
      <c r="C291" s="39">
        <f t="shared" si="0"/>
        <v>0</v>
      </c>
    </row>
    <row r="292" spans="1:3" ht="17.100000000000001" customHeight="1">
      <c r="A292" s="37">
        <v>2030101</v>
      </c>
      <c r="B292" s="37" t="s">
        <v>1132</v>
      </c>
      <c r="C292" s="39">
        <v>0</v>
      </c>
    </row>
    <row r="293" spans="1:3" ht="17.100000000000001" customHeight="1">
      <c r="A293" s="37">
        <v>20304</v>
      </c>
      <c r="B293" s="60" t="s">
        <v>1133</v>
      </c>
      <c r="C293" s="39">
        <f t="shared" si="0"/>
        <v>0</v>
      </c>
    </row>
    <row r="294" spans="1:3" ht="17.100000000000001" customHeight="1">
      <c r="A294" s="37">
        <v>2030401</v>
      </c>
      <c r="B294" s="37" t="s">
        <v>1134</v>
      </c>
      <c r="C294" s="39">
        <v>0</v>
      </c>
    </row>
    <row r="295" spans="1:3" ht="17.100000000000001" customHeight="1">
      <c r="A295" s="37">
        <v>20305</v>
      </c>
      <c r="B295" s="60" t="s">
        <v>1135</v>
      </c>
      <c r="C295" s="39">
        <f>C296</f>
        <v>0</v>
      </c>
    </row>
    <row r="296" spans="1:3" ht="17.100000000000001" customHeight="1">
      <c r="A296" s="37">
        <v>2030501</v>
      </c>
      <c r="B296" s="37" t="s">
        <v>1136</v>
      </c>
      <c r="C296" s="39">
        <v>0</v>
      </c>
    </row>
    <row r="297" spans="1:3" ht="17.100000000000001" customHeight="1">
      <c r="A297" s="37">
        <v>20306</v>
      </c>
      <c r="B297" s="60" t="s">
        <v>1137</v>
      </c>
      <c r="C297" s="39">
        <f>SUM(C298:C306)</f>
        <v>420</v>
      </c>
    </row>
    <row r="298" spans="1:3" ht="17.100000000000001" customHeight="1">
      <c r="A298" s="37">
        <v>2030601</v>
      </c>
      <c r="B298" s="37" t="s">
        <v>1138</v>
      </c>
      <c r="C298" s="39">
        <v>0</v>
      </c>
    </row>
    <row r="299" spans="1:3" ht="17.100000000000001" customHeight="1">
      <c r="A299" s="37">
        <v>2030602</v>
      </c>
      <c r="B299" s="37" t="s">
        <v>1139</v>
      </c>
      <c r="C299" s="39">
        <v>0</v>
      </c>
    </row>
    <row r="300" spans="1:3" ht="17.100000000000001" customHeight="1">
      <c r="A300" s="37">
        <v>2030603</v>
      </c>
      <c r="B300" s="37" t="s">
        <v>1140</v>
      </c>
      <c r="C300" s="39">
        <v>20</v>
      </c>
    </row>
    <row r="301" spans="1:3" ht="17.100000000000001" customHeight="1">
      <c r="A301" s="37">
        <v>2030604</v>
      </c>
      <c r="B301" s="37" t="s">
        <v>1141</v>
      </c>
      <c r="C301" s="39">
        <v>0</v>
      </c>
    </row>
    <row r="302" spans="1:3" ht="17.100000000000001" customHeight="1">
      <c r="A302" s="37">
        <v>2030605</v>
      </c>
      <c r="B302" s="37" t="s">
        <v>1142</v>
      </c>
      <c r="C302" s="39">
        <v>0</v>
      </c>
    </row>
    <row r="303" spans="1:3" ht="17.100000000000001" customHeight="1">
      <c r="A303" s="37">
        <v>2030606</v>
      </c>
      <c r="B303" s="37" t="s">
        <v>1143</v>
      </c>
      <c r="C303" s="39">
        <v>0</v>
      </c>
    </row>
    <row r="304" spans="1:3" ht="17.100000000000001" customHeight="1">
      <c r="A304" s="37">
        <v>2030607</v>
      </c>
      <c r="B304" s="37" t="s">
        <v>1144</v>
      </c>
      <c r="C304" s="39">
        <v>0</v>
      </c>
    </row>
    <row r="305" spans="1:3" ht="17.100000000000001" customHeight="1">
      <c r="A305" s="37">
        <v>2030608</v>
      </c>
      <c r="B305" s="37" t="s">
        <v>1145</v>
      </c>
      <c r="C305" s="39">
        <v>0</v>
      </c>
    </row>
    <row r="306" spans="1:3" ht="17.100000000000001" customHeight="1">
      <c r="A306" s="37">
        <v>2030699</v>
      </c>
      <c r="B306" s="37" t="s">
        <v>1146</v>
      </c>
      <c r="C306" s="39">
        <v>400</v>
      </c>
    </row>
    <row r="307" spans="1:3" ht="17.100000000000001" customHeight="1">
      <c r="A307" s="37">
        <v>20399</v>
      </c>
      <c r="B307" s="60" t="s">
        <v>1147</v>
      </c>
      <c r="C307" s="39">
        <f>C308</f>
        <v>0</v>
      </c>
    </row>
    <row r="308" spans="1:3" ht="17.100000000000001" customHeight="1">
      <c r="A308" s="37">
        <v>2039901</v>
      </c>
      <c r="B308" s="37" t="s">
        <v>1148</v>
      </c>
      <c r="C308" s="39">
        <v>0</v>
      </c>
    </row>
    <row r="309" spans="1:3" ht="17.100000000000001" customHeight="1">
      <c r="A309" s="37">
        <v>204</v>
      </c>
      <c r="B309" s="60" t="s">
        <v>94</v>
      </c>
      <c r="C309" s="39">
        <f>SUM(C310,C313,C324,C331,C339,C348,C364,C374,C384,C392,C398)</f>
        <v>13272</v>
      </c>
    </row>
    <row r="310" spans="1:3" ht="17.100000000000001" customHeight="1">
      <c r="A310" s="37">
        <v>20401</v>
      </c>
      <c r="B310" s="60" t="s">
        <v>1149</v>
      </c>
      <c r="C310" s="39">
        <f>SUM(C311:C312)</f>
        <v>0</v>
      </c>
    </row>
    <row r="311" spans="1:3" ht="17.100000000000001" customHeight="1">
      <c r="A311" s="37">
        <v>2040101</v>
      </c>
      <c r="B311" s="37" t="s">
        <v>1150</v>
      </c>
      <c r="C311" s="39">
        <v>0</v>
      </c>
    </row>
    <row r="312" spans="1:3" ht="17.100000000000001" customHeight="1">
      <c r="A312" s="37">
        <v>2040199</v>
      </c>
      <c r="B312" s="37" t="s">
        <v>1151</v>
      </c>
      <c r="C312" s="39">
        <v>0</v>
      </c>
    </row>
    <row r="313" spans="1:3" ht="17.100000000000001" customHeight="1">
      <c r="A313" s="37">
        <v>20402</v>
      </c>
      <c r="B313" s="60" t="s">
        <v>1152</v>
      </c>
      <c r="C313" s="39">
        <f>SUM(C314:C323)</f>
        <v>6226</v>
      </c>
    </row>
    <row r="314" spans="1:3" ht="17.100000000000001" customHeight="1">
      <c r="A314" s="37">
        <v>2040201</v>
      </c>
      <c r="B314" s="37" t="s">
        <v>962</v>
      </c>
      <c r="C314" s="39">
        <v>0</v>
      </c>
    </row>
    <row r="315" spans="1:3" ht="17.100000000000001" customHeight="1">
      <c r="A315" s="37">
        <v>2040202</v>
      </c>
      <c r="B315" s="37" t="s">
        <v>963</v>
      </c>
      <c r="C315" s="39">
        <v>1457</v>
      </c>
    </row>
    <row r="316" spans="1:3" ht="17.100000000000001" customHeight="1">
      <c r="A316" s="37">
        <v>2040203</v>
      </c>
      <c r="B316" s="37" t="s">
        <v>964</v>
      </c>
      <c r="C316" s="39">
        <v>0</v>
      </c>
    </row>
    <row r="317" spans="1:3" ht="17.100000000000001" customHeight="1">
      <c r="A317" s="37">
        <v>2040219</v>
      </c>
      <c r="B317" s="37" t="s">
        <v>1003</v>
      </c>
      <c r="C317" s="39">
        <v>0</v>
      </c>
    </row>
    <row r="318" spans="1:3" ht="17.100000000000001" customHeight="1">
      <c r="A318" s="37">
        <v>2040220</v>
      </c>
      <c r="B318" s="37" t="s">
        <v>1153</v>
      </c>
      <c r="C318" s="39">
        <v>100</v>
      </c>
    </row>
    <row r="319" spans="1:3" ht="17.100000000000001" customHeight="1">
      <c r="A319" s="37">
        <v>2040221</v>
      </c>
      <c r="B319" s="37" t="s">
        <v>1154</v>
      </c>
      <c r="C319" s="39">
        <v>3493</v>
      </c>
    </row>
    <row r="320" spans="1:3" ht="17.100000000000001" customHeight="1">
      <c r="A320" s="37">
        <v>2040222</v>
      </c>
      <c r="B320" s="37" t="s">
        <v>1155</v>
      </c>
      <c r="C320" s="39">
        <v>0</v>
      </c>
    </row>
    <row r="321" spans="1:3" ht="17.100000000000001" customHeight="1">
      <c r="A321" s="37">
        <v>2040223</v>
      </c>
      <c r="B321" s="37" t="s">
        <v>1156</v>
      </c>
      <c r="C321" s="39">
        <v>0</v>
      </c>
    </row>
    <row r="322" spans="1:3" ht="17.100000000000001" customHeight="1">
      <c r="A322" s="37">
        <v>2040250</v>
      </c>
      <c r="B322" s="37" t="s">
        <v>971</v>
      </c>
      <c r="C322" s="39">
        <v>0</v>
      </c>
    </row>
    <row r="323" spans="1:3" ht="17.100000000000001" customHeight="1">
      <c r="A323" s="37">
        <v>2040299</v>
      </c>
      <c r="B323" s="37" t="s">
        <v>1157</v>
      </c>
      <c r="C323" s="39">
        <v>1176</v>
      </c>
    </row>
    <row r="324" spans="1:3" ht="17.100000000000001" customHeight="1">
      <c r="A324" s="37">
        <v>20403</v>
      </c>
      <c r="B324" s="60" t="s">
        <v>1158</v>
      </c>
      <c r="C324" s="39">
        <f>SUM(C325:C330)</f>
        <v>0</v>
      </c>
    </row>
    <row r="325" spans="1:3" ht="17.100000000000001" customHeight="1">
      <c r="A325" s="37">
        <v>2040301</v>
      </c>
      <c r="B325" s="37" t="s">
        <v>962</v>
      </c>
      <c r="C325" s="39">
        <v>0</v>
      </c>
    </row>
    <row r="326" spans="1:3" ht="17.100000000000001" customHeight="1">
      <c r="A326" s="37">
        <v>2040302</v>
      </c>
      <c r="B326" s="37" t="s">
        <v>963</v>
      </c>
      <c r="C326" s="39">
        <v>0</v>
      </c>
    </row>
    <row r="327" spans="1:3" ht="17.100000000000001" customHeight="1">
      <c r="A327" s="37">
        <v>2040303</v>
      </c>
      <c r="B327" s="37" t="s">
        <v>964</v>
      </c>
      <c r="C327" s="39">
        <v>0</v>
      </c>
    </row>
    <row r="328" spans="1:3" ht="17.100000000000001" customHeight="1">
      <c r="A328" s="37">
        <v>2040304</v>
      </c>
      <c r="B328" s="37" t="s">
        <v>1159</v>
      </c>
      <c r="C328" s="39">
        <v>0</v>
      </c>
    </row>
    <row r="329" spans="1:3" ht="17.100000000000001" customHeight="1">
      <c r="A329" s="37">
        <v>2040350</v>
      </c>
      <c r="B329" s="37" t="s">
        <v>971</v>
      </c>
      <c r="C329" s="39">
        <v>0</v>
      </c>
    </row>
    <row r="330" spans="1:3" ht="17.100000000000001" customHeight="1">
      <c r="A330" s="37">
        <v>2040399</v>
      </c>
      <c r="B330" s="37" t="s">
        <v>1160</v>
      </c>
      <c r="C330" s="39">
        <v>0</v>
      </c>
    </row>
    <row r="331" spans="1:3" ht="17.100000000000001" customHeight="1">
      <c r="A331" s="37">
        <v>20404</v>
      </c>
      <c r="B331" s="60" t="s">
        <v>1161</v>
      </c>
      <c r="C331" s="39">
        <f>SUM(C332:C338)</f>
        <v>1554</v>
      </c>
    </row>
    <row r="332" spans="1:3" ht="17.100000000000001" customHeight="1">
      <c r="A332" s="37">
        <v>2040401</v>
      </c>
      <c r="B332" s="37" t="s">
        <v>962</v>
      </c>
      <c r="C332" s="39">
        <v>1256</v>
      </c>
    </row>
    <row r="333" spans="1:3" ht="17.100000000000001" customHeight="1">
      <c r="A333" s="37">
        <v>2040402</v>
      </c>
      <c r="B333" s="37" t="s">
        <v>963</v>
      </c>
      <c r="C333" s="39">
        <v>298</v>
      </c>
    </row>
    <row r="334" spans="1:3" ht="17.100000000000001" customHeight="1">
      <c r="A334" s="37">
        <v>2040403</v>
      </c>
      <c r="B334" s="37" t="s">
        <v>964</v>
      </c>
      <c r="C334" s="39">
        <v>0</v>
      </c>
    </row>
    <row r="335" spans="1:3" ht="17.100000000000001" customHeight="1">
      <c r="A335" s="37">
        <v>2040409</v>
      </c>
      <c r="B335" s="37" t="s">
        <v>1162</v>
      </c>
      <c r="C335" s="39">
        <v>0</v>
      </c>
    </row>
    <row r="336" spans="1:3" ht="17.100000000000001" customHeight="1">
      <c r="A336" s="37">
        <v>2040410</v>
      </c>
      <c r="B336" s="37" t="s">
        <v>1163</v>
      </c>
      <c r="C336" s="39">
        <v>0</v>
      </c>
    </row>
    <row r="337" spans="1:3" ht="17.100000000000001" customHeight="1">
      <c r="A337" s="37">
        <v>2040450</v>
      </c>
      <c r="B337" s="37" t="s">
        <v>971</v>
      </c>
      <c r="C337" s="39">
        <v>0</v>
      </c>
    </row>
    <row r="338" spans="1:3" ht="17.100000000000001" customHeight="1">
      <c r="A338" s="37">
        <v>2040499</v>
      </c>
      <c r="B338" s="37" t="s">
        <v>1164</v>
      </c>
      <c r="C338" s="39">
        <v>0</v>
      </c>
    </row>
    <row r="339" spans="1:3" ht="17.100000000000001" customHeight="1">
      <c r="A339" s="37">
        <v>20405</v>
      </c>
      <c r="B339" s="60" t="s">
        <v>1165</v>
      </c>
      <c r="C339" s="39">
        <f>SUM(C340:C347)</f>
        <v>2238</v>
      </c>
    </row>
    <row r="340" spans="1:3" ht="17.100000000000001" customHeight="1">
      <c r="A340" s="37">
        <v>2040501</v>
      </c>
      <c r="B340" s="37" t="s">
        <v>962</v>
      </c>
      <c r="C340" s="39">
        <v>2205</v>
      </c>
    </row>
    <row r="341" spans="1:3" ht="17.100000000000001" customHeight="1">
      <c r="A341" s="37">
        <v>2040502</v>
      </c>
      <c r="B341" s="37" t="s">
        <v>963</v>
      </c>
      <c r="C341" s="39">
        <v>33</v>
      </c>
    </row>
    <row r="342" spans="1:3" ht="17.100000000000001" customHeight="1">
      <c r="A342" s="37">
        <v>2040503</v>
      </c>
      <c r="B342" s="37" t="s">
        <v>964</v>
      </c>
      <c r="C342" s="39">
        <v>0</v>
      </c>
    </row>
    <row r="343" spans="1:3" ht="17.100000000000001" customHeight="1">
      <c r="A343" s="37">
        <v>2040504</v>
      </c>
      <c r="B343" s="37" t="s">
        <v>1166</v>
      </c>
      <c r="C343" s="39">
        <v>0</v>
      </c>
    </row>
    <row r="344" spans="1:3" ht="17.100000000000001" customHeight="1">
      <c r="A344" s="37">
        <v>2040505</v>
      </c>
      <c r="B344" s="37" t="s">
        <v>1167</v>
      </c>
      <c r="C344" s="39">
        <v>0</v>
      </c>
    </row>
    <row r="345" spans="1:3" ht="17.100000000000001" customHeight="1">
      <c r="A345" s="37">
        <v>2040506</v>
      </c>
      <c r="B345" s="37" t="s">
        <v>1168</v>
      </c>
      <c r="C345" s="39">
        <v>0</v>
      </c>
    </row>
    <row r="346" spans="1:3" ht="17.100000000000001" customHeight="1">
      <c r="A346" s="37">
        <v>2040550</v>
      </c>
      <c r="B346" s="37" t="s">
        <v>971</v>
      </c>
      <c r="C346" s="39">
        <v>0</v>
      </c>
    </row>
    <row r="347" spans="1:3" ht="17.100000000000001" customHeight="1">
      <c r="A347" s="37">
        <v>2040599</v>
      </c>
      <c r="B347" s="37" t="s">
        <v>1169</v>
      </c>
      <c r="C347" s="39">
        <v>0</v>
      </c>
    </row>
    <row r="348" spans="1:3" ht="17.100000000000001" customHeight="1">
      <c r="A348" s="37">
        <v>20406</v>
      </c>
      <c r="B348" s="60" t="s">
        <v>1170</v>
      </c>
      <c r="C348" s="39">
        <f>SUM(C349:C363)</f>
        <v>2429</v>
      </c>
    </row>
    <row r="349" spans="1:3" ht="17.100000000000001" customHeight="1">
      <c r="A349" s="37">
        <v>2040601</v>
      </c>
      <c r="B349" s="37" t="s">
        <v>962</v>
      </c>
      <c r="C349" s="39">
        <v>833</v>
      </c>
    </row>
    <row r="350" spans="1:3" ht="17.100000000000001" customHeight="1">
      <c r="A350" s="37">
        <v>2040602</v>
      </c>
      <c r="B350" s="37" t="s">
        <v>963</v>
      </c>
      <c r="C350" s="39">
        <v>688</v>
      </c>
    </row>
    <row r="351" spans="1:3" ht="17.100000000000001" customHeight="1">
      <c r="A351" s="37">
        <v>2040603</v>
      </c>
      <c r="B351" s="37" t="s">
        <v>964</v>
      </c>
      <c r="C351" s="39">
        <v>0</v>
      </c>
    </row>
    <row r="352" spans="1:3" ht="17.100000000000001" customHeight="1">
      <c r="A352" s="37">
        <v>2040604</v>
      </c>
      <c r="B352" s="37" t="s">
        <v>1171</v>
      </c>
      <c r="C352" s="39">
        <v>763</v>
      </c>
    </row>
    <row r="353" spans="1:3" ht="17.100000000000001" customHeight="1">
      <c r="A353" s="37">
        <v>2040605</v>
      </c>
      <c r="B353" s="37" t="s">
        <v>1172</v>
      </c>
      <c r="C353" s="39">
        <v>0</v>
      </c>
    </row>
    <row r="354" spans="1:3" ht="17.100000000000001" customHeight="1">
      <c r="A354" s="37">
        <v>2040606</v>
      </c>
      <c r="B354" s="37" t="s">
        <v>1173</v>
      </c>
      <c r="C354" s="39">
        <v>0</v>
      </c>
    </row>
    <row r="355" spans="1:3" ht="17.100000000000001" customHeight="1">
      <c r="A355" s="37">
        <v>2040607</v>
      </c>
      <c r="B355" s="37" t="s">
        <v>1174</v>
      </c>
      <c r="C355" s="39">
        <v>99</v>
      </c>
    </row>
    <row r="356" spans="1:3" ht="17.100000000000001" customHeight="1">
      <c r="A356" s="37">
        <v>2040608</v>
      </c>
      <c r="B356" s="37" t="s">
        <v>1175</v>
      </c>
      <c r="C356" s="39">
        <v>0</v>
      </c>
    </row>
    <row r="357" spans="1:3" ht="17.100000000000001" customHeight="1">
      <c r="A357" s="37">
        <v>2040609</v>
      </c>
      <c r="B357" s="37" t="s">
        <v>1176</v>
      </c>
      <c r="C357" s="39">
        <v>0</v>
      </c>
    </row>
    <row r="358" spans="1:3" ht="17.100000000000001" customHeight="1">
      <c r="A358" s="37">
        <v>2040610</v>
      </c>
      <c r="B358" s="37" t="s">
        <v>1177</v>
      </c>
      <c r="C358" s="39">
        <v>0</v>
      </c>
    </row>
    <row r="359" spans="1:3" ht="17.100000000000001" customHeight="1">
      <c r="A359" s="37">
        <v>2040611</v>
      </c>
      <c r="B359" s="37" t="s">
        <v>1178</v>
      </c>
      <c r="C359" s="39">
        <v>0</v>
      </c>
    </row>
    <row r="360" spans="1:3" ht="17.100000000000001" customHeight="1">
      <c r="A360" s="37">
        <v>2040612</v>
      </c>
      <c r="B360" s="37" t="s">
        <v>1179</v>
      </c>
      <c r="C360" s="39">
        <v>0</v>
      </c>
    </row>
    <row r="361" spans="1:3" ht="17.100000000000001" customHeight="1">
      <c r="A361" s="37">
        <v>2040613</v>
      </c>
      <c r="B361" s="37" t="s">
        <v>1003</v>
      </c>
      <c r="C361" s="39">
        <v>0</v>
      </c>
    </row>
    <row r="362" spans="1:3" ht="17.100000000000001" customHeight="1">
      <c r="A362" s="37">
        <v>2040650</v>
      </c>
      <c r="B362" s="37" t="s">
        <v>971</v>
      </c>
      <c r="C362" s="39">
        <v>0</v>
      </c>
    </row>
    <row r="363" spans="1:3" ht="17.100000000000001" customHeight="1">
      <c r="A363" s="37">
        <v>2040699</v>
      </c>
      <c r="B363" s="37" t="s">
        <v>1180</v>
      </c>
      <c r="C363" s="39">
        <v>46</v>
      </c>
    </row>
    <row r="364" spans="1:3" ht="17.100000000000001" customHeight="1">
      <c r="A364" s="37">
        <v>20407</v>
      </c>
      <c r="B364" s="60" t="s">
        <v>1181</v>
      </c>
      <c r="C364" s="39">
        <f>SUM(C365:C373)</f>
        <v>0</v>
      </c>
    </row>
    <row r="365" spans="1:3" ht="17.100000000000001" customHeight="1">
      <c r="A365" s="37">
        <v>2040701</v>
      </c>
      <c r="B365" s="37" t="s">
        <v>962</v>
      </c>
      <c r="C365" s="39">
        <v>0</v>
      </c>
    </row>
    <row r="366" spans="1:3" ht="17.100000000000001" customHeight="1">
      <c r="A366" s="37">
        <v>2040702</v>
      </c>
      <c r="B366" s="37" t="s">
        <v>963</v>
      </c>
      <c r="C366" s="39">
        <v>0</v>
      </c>
    </row>
    <row r="367" spans="1:3" ht="17.100000000000001" customHeight="1">
      <c r="A367" s="37">
        <v>2040703</v>
      </c>
      <c r="B367" s="37" t="s">
        <v>964</v>
      </c>
      <c r="C367" s="39">
        <v>0</v>
      </c>
    </row>
    <row r="368" spans="1:3" ht="17.100000000000001" customHeight="1">
      <c r="A368" s="37">
        <v>2040704</v>
      </c>
      <c r="B368" s="37" t="s">
        <v>1182</v>
      </c>
      <c r="C368" s="39">
        <v>0</v>
      </c>
    </row>
    <row r="369" spans="1:3" ht="17.100000000000001" customHeight="1">
      <c r="A369" s="37">
        <v>2040705</v>
      </c>
      <c r="B369" s="37" t="s">
        <v>1183</v>
      </c>
      <c r="C369" s="39">
        <v>0</v>
      </c>
    </row>
    <row r="370" spans="1:3" ht="17.100000000000001" customHeight="1">
      <c r="A370" s="37">
        <v>2040706</v>
      </c>
      <c r="B370" s="37" t="s">
        <v>1184</v>
      </c>
      <c r="C370" s="39">
        <v>0</v>
      </c>
    </row>
    <row r="371" spans="1:3" ht="17.100000000000001" customHeight="1">
      <c r="A371" s="37">
        <v>2040707</v>
      </c>
      <c r="B371" s="37" t="s">
        <v>1003</v>
      </c>
      <c r="C371" s="39">
        <v>0</v>
      </c>
    </row>
    <row r="372" spans="1:3" ht="17.100000000000001" customHeight="1">
      <c r="A372" s="37">
        <v>2040750</v>
      </c>
      <c r="B372" s="37" t="s">
        <v>971</v>
      </c>
      <c r="C372" s="39">
        <v>0</v>
      </c>
    </row>
    <row r="373" spans="1:3" ht="17.100000000000001" customHeight="1">
      <c r="A373" s="37">
        <v>2040799</v>
      </c>
      <c r="B373" s="37" t="s">
        <v>1185</v>
      </c>
      <c r="C373" s="39">
        <v>0</v>
      </c>
    </row>
    <row r="374" spans="1:3" ht="17.100000000000001" customHeight="1">
      <c r="A374" s="37">
        <v>20408</v>
      </c>
      <c r="B374" s="60" t="s">
        <v>1186</v>
      </c>
      <c r="C374" s="39">
        <f>SUM(C375:C383)</f>
        <v>0</v>
      </c>
    </row>
    <row r="375" spans="1:3" ht="17.100000000000001" customHeight="1">
      <c r="A375" s="37">
        <v>2040801</v>
      </c>
      <c r="B375" s="37" t="s">
        <v>962</v>
      </c>
      <c r="C375" s="39">
        <v>0</v>
      </c>
    </row>
    <row r="376" spans="1:3" ht="17.100000000000001" customHeight="1">
      <c r="A376" s="37">
        <v>2040802</v>
      </c>
      <c r="B376" s="37" t="s">
        <v>963</v>
      </c>
      <c r="C376" s="39">
        <v>0</v>
      </c>
    </row>
    <row r="377" spans="1:3" ht="17.100000000000001" customHeight="1">
      <c r="A377" s="37">
        <v>2040803</v>
      </c>
      <c r="B377" s="37" t="s">
        <v>964</v>
      </c>
      <c r="C377" s="39">
        <v>0</v>
      </c>
    </row>
    <row r="378" spans="1:3" ht="17.100000000000001" customHeight="1">
      <c r="A378" s="37">
        <v>2040804</v>
      </c>
      <c r="B378" s="37" t="s">
        <v>1187</v>
      </c>
      <c r="C378" s="39">
        <v>0</v>
      </c>
    </row>
    <row r="379" spans="1:3" ht="17.100000000000001" customHeight="1">
      <c r="A379" s="37">
        <v>2040805</v>
      </c>
      <c r="B379" s="37" t="s">
        <v>1188</v>
      </c>
      <c r="C379" s="39">
        <v>0</v>
      </c>
    </row>
    <row r="380" spans="1:3" ht="17.100000000000001" customHeight="1">
      <c r="A380" s="37">
        <v>2040806</v>
      </c>
      <c r="B380" s="37" t="s">
        <v>1189</v>
      </c>
      <c r="C380" s="39">
        <v>0</v>
      </c>
    </row>
    <row r="381" spans="1:3" ht="17.100000000000001" customHeight="1">
      <c r="A381" s="37">
        <v>2040807</v>
      </c>
      <c r="B381" s="37" t="s">
        <v>1003</v>
      </c>
      <c r="C381" s="39">
        <v>0</v>
      </c>
    </row>
    <row r="382" spans="1:3" ht="17.100000000000001" customHeight="1">
      <c r="A382" s="37">
        <v>2040850</v>
      </c>
      <c r="B382" s="37" t="s">
        <v>971</v>
      </c>
      <c r="C382" s="39">
        <v>0</v>
      </c>
    </row>
    <row r="383" spans="1:3" ht="17.100000000000001" customHeight="1">
      <c r="A383" s="37">
        <v>2040899</v>
      </c>
      <c r="B383" s="37" t="s">
        <v>1190</v>
      </c>
      <c r="C383" s="39">
        <v>0</v>
      </c>
    </row>
    <row r="384" spans="1:3" ht="17.100000000000001" customHeight="1">
      <c r="A384" s="37">
        <v>20409</v>
      </c>
      <c r="B384" s="60" t="s">
        <v>1191</v>
      </c>
      <c r="C384" s="39">
        <f>SUM(C385:C391)</f>
        <v>0</v>
      </c>
    </row>
    <row r="385" spans="1:3" ht="17.100000000000001" customHeight="1">
      <c r="A385" s="37">
        <v>2040901</v>
      </c>
      <c r="B385" s="37" t="s">
        <v>962</v>
      </c>
      <c r="C385" s="39">
        <v>0</v>
      </c>
    </row>
    <row r="386" spans="1:3" ht="17.100000000000001" customHeight="1">
      <c r="A386" s="37">
        <v>2040902</v>
      </c>
      <c r="B386" s="37" t="s">
        <v>963</v>
      </c>
      <c r="C386" s="39">
        <v>0</v>
      </c>
    </row>
    <row r="387" spans="1:3" ht="17.100000000000001" customHeight="1">
      <c r="A387" s="37">
        <v>2040903</v>
      </c>
      <c r="B387" s="37" t="s">
        <v>964</v>
      </c>
      <c r="C387" s="39">
        <v>0</v>
      </c>
    </row>
    <row r="388" spans="1:3" ht="17.100000000000001" customHeight="1">
      <c r="A388" s="37">
        <v>2040904</v>
      </c>
      <c r="B388" s="37" t="s">
        <v>1192</v>
      </c>
      <c r="C388" s="39">
        <v>0</v>
      </c>
    </row>
    <row r="389" spans="1:3" ht="17.100000000000001" customHeight="1">
      <c r="A389" s="37">
        <v>2040905</v>
      </c>
      <c r="B389" s="37" t="s">
        <v>1193</v>
      </c>
      <c r="C389" s="39">
        <v>0</v>
      </c>
    </row>
    <row r="390" spans="1:3" ht="17.100000000000001" customHeight="1">
      <c r="A390" s="37">
        <v>2040950</v>
      </c>
      <c r="B390" s="37" t="s">
        <v>971</v>
      </c>
      <c r="C390" s="39">
        <v>0</v>
      </c>
    </row>
    <row r="391" spans="1:3" ht="17.100000000000001" customHeight="1">
      <c r="A391" s="37">
        <v>2040999</v>
      </c>
      <c r="B391" s="37" t="s">
        <v>1194</v>
      </c>
      <c r="C391" s="39">
        <v>0</v>
      </c>
    </row>
    <row r="392" spans="1:3" ht="17.100000000000001" customHeight="1">
      <c r="A392" s="37">
        <v>20410</v>
      </c>
      <c r="B392" s="60" t="s">
        <v>1195</v>
      </c>
      <c r="C392" s="39">
        <f>SUM(C393:C397)</f>
        <v>0</v>
      </c>
    </row>
    <row r="393" spans="1:3" ht="17.100000000000001" customHeight="1">
      <c r="A393" s="37">
        <v>2041001</v>
      </c>
      <c r="B393" s="37" t="s">
        <v>962</v>
      </c>
      <c r="C393" s="39">
        <v>0</v>
      </c>
    </row>
    <row r="394" spans="1:3" ht="17.100000000000001" customHeight="1">
      <c r="A394" s="37">
        <v>2041002</v>
      </c>
      <c r="B394" s="37" t="s">
        <v>963</v>
      </c>
      <c r="C394" s="39">
        <v>0</v>
      </c>
    </row>
    <row r="395" spans="1:3" ht="17.100000000000001" customHeight="1">
      <c r="A395" s="37">
        <v>2041006</v>
      </c>
      <c r="B395" s="37" t="s">
        <v>1003</v>
      </c>
      <c r="C395" s="39">
        <v>0</v>
      </c>
    </row>
    <row r="396" spans="1:3" ht="17.100000000000001" customHeight="1">
      <c r="A396" s="37">
        <v>2041007</v>
      </c>
      <c r="B396" s="37" t="s">
        <v>1196</v>
      </c>
      <c r="C396" s="39">
        <v>0</v>
      </c>
    </row>
    <row r="397" spans="1:3" ht="17.100000000000001" customHeight="1">
      <c r="A397" s="37">
        <v>2041099</v>
      </c>
      <c r="B397" s="37" t="s">
        <v>1197</v>
      </c>
      <c r="C397" s="39">
        <v>0</v>
      </c>
    </row>
    <row r="398" spans="1:3" ht="17.100000000000001" customHeight="1">
      <c r="A398" s="37">
        <v>20499</v>
      </c>
      <c r="B398" s="60" t="s">
        <v>1198</v>
      </c>
      <c r="C398" s="39">
        <f>C399</f>
        <v>825</v>
      </c>
    </row>
    <row r="399" spans="1:3" ht="17.100000000000001" customHeight="1">
      <c r="A399" s="37">
        <v>2049901</v>
      </c>
      <c r="B399" s="37" t="s">
        <v>1199</v>
      </c>
      <c r="C399" s="39">
        <v>825</v>
      </c>
    </row>
    <row r="400" spans="1:3" ht="17.100000000000001" customHeight="1">
      <c r="A400" s="37">
        <v>205</v>
      </c>
      <c r="B400" s="60" t="s">
        <v>95</v>
      </c>
      <c r="C400" s="39">
        <f>SUM(C401,C406,C415,C421,C427,C431,C435,C439,C445,C452)</f>
        <v>133226</v>
      </c>
    </row>
    <row r="401" spans="1:3" ht="17.100000000000001" customHeight="1">
      <c r="A401" s="37">
        <v>20501</v>
      </c>
      <c r="B401" s="60" t="s">
        <v>1200</v>
      </c>
      <c r="C401" s="39">
        <f>SUM(C402:C405)</f>
        <v>36824</v>
      </c>
    </row>
    <row r="402" spans="1:3" ht="17.100000000000001" customHeight="1">
      <c r="A402" s="37">
        <v>2050101</v>
      </c>
      <c r="B402" s="37" t="s">
        <v>962</v>
      </c>
      <c r="C402" s="39">
        <v>26492</v>
      </c>
    </row>
    <row r="403" spans="1:3" ht="17.100000000000001" customHeight="1">
      <c r="A403" s="37">
        <v>2050102</v>
      </c>
      <c r="B403" s="37" t="s">
        <v>963</v>
      </c>
      <c r="C403" s="39">
        <v>3023</v>
      </c>
    </row>
    <row r="404" spans="1:3" ht="17.100000000000001" customHeight="1">
      <c r="A404" s="37">
        <v>2050103</v>
      </c>
      <c r="B404" s="37" t="s">
        <v>964</v>
      </c>
      <c r="C404" s="39">
        <v>0</v>
      </c>
    </row>
    <row r="405" spans="1:3" ht="17.100000000000001" customHeight="1">
      <c r="A405" s="37">
        <v>2050199</v>
      </c>
      <c r="B405" s="37" t="s">
        <v>1201</v>
      </c>
      <c r="C405" s="39">
        <v>7309</v>
      </c>
    </row>
    <row r="406" spans="1:3" ht="17.100000000000001" customHeight="1">
      <c r="A406" s="37">
        <v>20502</v>
      </c>
      <c r="B406" s="60" t="s">
        <v>1202</v>
      </c>
      <c r="C406" s="39">
        <f>SUM(C407:C414)</f>
        <v>86607</v>
      </c>
    </row>
    <row r="407" spans="1:3" ht="17.100000000000001" customHeight="1">
      <c r="A407" s="37">
        <v>2050201</v>
      </c>
      <c r="B407" s="37" t="s">
        <v>1203</v>
      </c>
      <c r="C407" s="39">
        <v>8785</v>
      </c>
    </row>
    <row r="408" spans="1:3" ht="17.100000000000001" customHeight="1">
      <c r="A408" s="37">
        <v>2050202</v>
      </c>
      <c r="B408" s="37" t="s">
        <v>1204</v>
      </c>
      <c r="C408" s="39">
        <v>43365</v>
      </c>
    </row>
    <row r="409" spans="1:3" ht="17.100000000000001" customHeight="1">
      <c r="A409" s="37">
        <v>2050203</v>
      </c>
      <c r="B409" s="37" t="s">
        <v>1205</v>
      </c>
      <c r="C409" s="39">
        <v>19180</v>
      </c>
    </row>
    <row r="410" spans="1:3" ht="17.100000000000001" customHeight="1">
      <c r="A410" s="37">
        <v>2050204</v>
      </c>
      <c r="B410" s="37" t="s">
        <v>1206</v>
      </c>
      <c r="C410" s="39">
        <v>9364</v>
      </c>
    </row>
    <row r="411" spans="1:3" ht="17.100000000000001" customHeight="1">
      <c r="A411" s="37">
        <v>2050205</v>
      </c>
      <c r="B411" s="37" t="s">
        <v>1207</v>
      </c>
      <c r="C411" s="39">
        <v>0</v>
      </c>
    </row>
    <row r="412" spans="1:3" ht="17.100000000000001" customHeight="1">
      <c r="A412" s="37">
        <v>2050206</v>
      </c>
      <c r="B412" s="37" t="s">
        <v>1208</v>
      </c>
      <c r="C412" s="39">
        <v>0</v>
      </c>
    </row>
    <row r="413" spans="1:3" ht="17.100000000000001" customHeight="1">
      <c r="A413" s="37">
        <v>2050207</v>
      </c>
      <c r="B413" s="37" t="s">
        <v>1209</v>
      </c>
      <c r="C413" s="39">
        <v>0</v>
      </c>
    </row>
    <row r="414" spans="1:3" ht="17.100000000000001" customHeight="1">
      <c r="A414" s="37">
        <v>2050299</v>
      </c>
      <c r="B414" s="37" t="s">
        <v>1210</v>
      </c>
      <c r="C414" s="39">
        <v>5913</v>
      </c>
    </row>
    <row r="415" spans="1:3" ht="17.100000000000001" customHeight="1">
      <c r="A415" s="37">
        <v>20503</v>
      </c>
      <c r="B415" s="60" t="s">
        <v>1211</v>
      </c>
      <c r="C415" s="39">
        <f>SUM(C416:C420)</f>
        <v>0</v>
      </c>
    </row>
    <row r="416" spans="1:3" ht="17.100000000000001" customHeight="1">
      <c r="A416" s="37">
        <v>2050301</v>
      </c>
      <c r="B416" s="37" t="s">
        <v>1212</v>
      </c>
      <c r="C416" s="39">
        <v>0</v>
      </c>
    </row>
    <row r="417" spans="1:3" ht="17.100000000000001" customHeight="1">
      <c r="A417" s="37">
        <v>2050302</v>
      </c>
      <c r="B417" s="37" t="s">
        <v>1213</v>
      </c>
      <c r="C417" s="39">
        <v>0</v>
      </c>
    </row>
    <row r="418" spans="1:3" ht="17.100000000000001" customHeight="1">
      <c r="A418" s="37">
        <v>2050303</v>
      </c>
      <c r="B418" s="37" t="s">
        <v>1214</v>
      </c>
      <c r="C418" s="39">
        <v>0</v>
      </c>
    </row>
    <row r="419" spans="1:3" ht="17.100000000000001" customHeight="1">
      <c r="A419" s="37">
        <v>2050305</v>
      </c>
      <c r="B419" s="37" t="s">
        <v>1215</v>
      </c>
      <c r="C419" s="39">
        <v>0</v>
      </c>
    </row>
    <row r="420" spans="1:3" ht="17.100000000000001" customHeight="1">
      <c r="A420" s="37">
        <v>2050399</v>
      </c>
      <c r="B420" s="37" t="s">
        <v>1216</v>
      </c>
      <c r="C420" s="39">
        <v>0</v>
      </c>
    </row>
    <row r="421" spans="1:3" ht="17.100000000000001" customHeight="1">
      <c r="A421" s="37">
        <v>20504</v>
      </c>
      <c r="B421" s="60" t="s">
        <v>1217</v>
      </c>
      <c r="C421" s="39">
        <f>SUM(C422:C426)</f>
        <v>0</v>
      </c>
    </row>
    <row r="422" spans="1:3" ht="17.100000000000001" customHeight="1">
      <c r="A422" s="37">
        <v>2050401</v>
      </c>
      <c r="B422" s="37" t="s">
        <v>1218</v>
      </c>
      <c r="C422" s="39">
        <v>0</v>
      </c>
    </row>
    <row r="423" spans="1:3" ht="17.100000000000001" customHeight="1">
      <c r="A423" s="37">
        <v>2050402</v>
      </c>
      <c r="B423" s="37" t="s">
        <v>1219</v>
      </c>
      <c r="C423" s="39">
        <v>0</v>
      </c>
    </row>
    <row r="424" spans="1:3" ht="17.100000000000001" customHeight="1">
      <c r="A424" s="37">
        <v>2050403</v>
      </c>
      <c r="B424" s="37" t="s">
        <v>1220</v>
      </c>
      <c r="C424" s="39">
        <v>0</v>
      </c>
    </row>
    <row r="425" spans="1:3" ht="17.100000000000001" customHeight="1">
      <c r="A425" s="37">
        <v>2050404</v>
      </c>
      <c r="B425" s="37" t="s">
        <v>1221</v>
      </c>
      <c r="C425" s="39">
        <v>0</v>
      </c>
    </row>
    <row r="426" spans="1:3" ht="17.100000000000001" customHeight="1">
      <c r="A426" s="37">
        <v>2050499</v>
      </c>
      <c r="B426" s="37" t="s">
        <v>1222</v>
      </c>
      <c r="C426" s="39">
        <v>0</v>
      </c>
    </row>
    <row r="427" spans="1:3" ht="17.100000000000001" customHeight="1">
      <c r="A427" s="37">
        <v>20505</v>
      </c>
      <c r="B427" s="60" t="s">
        <v>1223</v>
      </c>
      <c r="C427" s="39">
        <f>SUM(C428:C430)</f>
        <v>0</v>
      </c>
    </row>
    <row r="428" spans="1:3" ht="17.100000000000001" customHeight="1">
      <c r="A428" s="37">
        <v>2050501</v>
      </c>
      <c r="B428" s="37" t="s">
        <v>1224</v>
      </c>
      <c r="C428" s="39">
        <v>0</v>
      </c>
    </row>
    <row r="429" spans="1:3" ht="17.100000000000001" customHeight="1">
      <c r="A429" s="37">
        <v>2050502</v>
      </c>
      <c r="B429" s="37" t="s">
        <v>1225</v>
      </c>
      <c r="C429" s="39">
        <v>0</v>
      </c>
    </row>
    <row r="430" spans="1:3" ht="17.100000000000001" customHeight="1">
      <c r="A430" s="37">
        <v>2050599</v>
      </c>
      <c r="B430" s="37" t="s">
        <v>1226</v>
      </c>
      <c r="C430" s="39">
        <v>0</v>
      </c>
    </row>
    <row r="431" spans="1:3" ht="17.100000000000001" customHeight="1">
      <c r="A431" s="37">
        <v>20506</v>
      </c>
      <c r="B431" s="60" t="s">
        <v>1227</v>
      </c>
      <c r="C431" s="39">
        <f>SUM(C432:C434)</f>
        <v>0</v>
      </c>
    </row>
    <row r="432" spans="1:3" ht="17.100000000000001" customHeight="1">
      <c r="A432" s="37">
        <v>2050601</v>
      </c>
      <c r="B432" s="37" t="s">
        <v>1228</v>
      </c>
      <c r="C432" s="39">
        <v>0</v>
      </c>
    </row>
    <row r="433" spans="1:3" ht="17.100000000000001" customHeight="1">
      <c r="A433" s="37">
        <v>2050602</v>
      </c>
      <c r="B433" s="37" t="s">
        <v>1229</v>
      </c>
      <c r="C433" s="39">
        <v>0</v>
      </c>
    </row>
    <row r="434" spans="1:3" ht="17.100000000000001" customHeight="1">
      <c r="A434" s="37">
        <v>2050699</v>
      </c>
      <c r="B434" s="37" t="s">
        <v>1230</v>
      </c>
      <c r="C434" s="39">
        <v>0</v>
      </c>
    </row>
    <row r="435" spans="1:3" ht="17.100000000000001" customHeight="1">
      <c r="A435" s="37">
        <v>20507</v>
      </c>
      <c r="B435" s="60" t="s">
        <v>1231</v>
      </c>
      <c r="C435" s="39">
        <f>SUM(C436:C438)</f>
        <v>0</v>
      </c>
    </row>
    <row r="436" spans="1:3" ht="17.100000000000001" customHeight="1">
      <c r="A436" s="37">
        <v>2050701</v>
      </c>
      <c r="B436" s="37" t="s">
        <v>1232</v>
      </c>
      <c r="C436" s="39">
        <v>0</v>
      </c>
    </row>
    <row r="437" spans="1:3" ht="17.100000000000001" customHeight="1">
      <c r="A437" s="37">
        <v>2050702</v>
      </c>
      <c r="B437" s="37" t="s">
        <v>1233</v>
      </c>
      <c r="C437" s="39">
        <v>0</v>
      </c>
    </row>
    <row r="438" spans="1:3" ht="17.100000000000001" customHeight="1">
      <c r="A438" s="37">
        <v>2050799</v>
      </c>
      <c r="B438" s="37" t="s">
        <v>1234</v>
      </c>
      <c r="C438" s="39">
        <v>0</v>
      </c>
    </row>
    <row r="439" spans="1:3" ht="17.100000000000001" customHeight="1">
      <c r="A439" s="37">
        <v>20508</v>
      </c>
      <c r="B439" s="60" t="s">
        <v>1235</v>
      </c>
      <c r="C439" s="39">
        <f>SUM(C440:C444)</f>
        <v>570</v>
      </c>
    </row>
    <row r="440" spans="1:3" ht="17.100000000000001" customHeight="1">
      <c r="A440" s="37">
        <v>2050801</v>
      </c>
      <c r="B440" s="37" t="s">
        <v>1236</v>
      </c>
      <c r="C440" s="39">
        <v>0</v>
      </c>
    </row>
    <row r="441" spans="1:3" ht="17.100000000000001" customHeight="1">
      <c r="A441" s="37">
        <v>2050802</v>
      </c>
      <c r="B441" s="37" t="s">
        <v>1237</v>
      </c>
      <c r="C441" s="39">
        <v>560</v>
      </c>
    </row>
    <row r="442" spans="1:3" ht="17.100000000000001" customHeight="1">
      <c r="A442" s="37">
        <v>2050803</v>
      </c>
      <c r="B442" s="37" t="s">
        <v>1238</v>
      </c>
      <c r="C442" s="39">
        <v>10</v>
      </c>
    </row>
    <row r="443" spans="1:3" ht="17.100000000000001" customHeight="1">
      <c r="A443" s="37">
        <v>2050804</v>
      </c>
      <c r="B443" s="37" t="s">
        <v>1239</v>
      </c>
      <c r="C443" s="39">
        <v>0</v>
      </c>
    </row>
    <row r="444" spans="1:3" ht="17.100000000000001" customHeight="1">
      <c r="A444" s="37">
        <v>2050899</v>
      </c>
      <c r="B444" s="37" t="s">
        <v>1240</v>
      </c>
      <c r="C444" s="39">
        <v>0</v>
      </c>
    </row>
    <row r="445" spans="1:3" ht="17.100000000000001" customHeight="1">
      <c r="A445" s="37">
        <v>20509</v>
      </c>
      <c r="B445" s="60" t="s">
        <v>1241</v>
      </c>
      <c r="C445" s="39">
        <f>SUM(C446:C451)</f>
        <v>9046</v>
      </c>
    </row>
    <row r="446" spans="1:3" ht="17.100000000000001" customHeight="1">
      <c r="A446" s="37">
        <v>2050901</v>
      </c>
      <c r="B446" s="37" t="s">
        <v>1242</v>
      </c>
      <c r="C446" s="39">
        <v>0</v>
      </c>
    </row>
    <row r="447" spans="1:3" ht="17.100000000000001" customHeight="1">
      <c r="A447" s="37">
        <v>2050902</v>
      </c>
      <c r="B447" s="37" t="s">
        <v>1243</v>
      </c>
      <c r="C447" s="39">
        <v>0</v>
      </c>
    </row>
    <row r="448" spans="1:3" ht="17.100000000000001" customHeight="1">
      <c r="A448" s="37">
        <v>2050903</v>
      </c>
      <c r="B448" s="37" t="s">
        <v>1244</v>
      </c>
      <c r="C448" s="39">
        <v>0</v>
      </c>
    </row>
    <row r="449" spans="1:3" ht="17.100000000000001" customHeight="1">
      <c r="A449" s="37">
        <v>2050904</v>
      </c>
      <c r="B449" s="37" t="s">
        <v>1245</v>
      </c>
      <c r="C449" s="39">
        <v>0</v>
      </c>
    </row>
    <row r="450" spans="1:3" ht="17.100000000000001" customHeight="1">
      <c r="A450" s="37">
        <v>2050905</v>
      </c>
      <c r="B450" s="37" t="s">
        <v>1246</v>
      </c>
      <c r="C450" s="39">
        <v>0</v>
      </c>
    </row>
    <row r="451" spans="1:3" ht="17.100000000000001" customHeight="1">
      <c r="A451" s="37">
        <v>2050999</v>
      </c>
      <c r="B451" s="37" t="s">
        <v>1247</v>
      </c>
      <c r="C451" s="39">
        <v>9046</v>
      </c>
    </row>
    <row r="452" spans="1:3" ht="17.100000000000001" customHeight="1">
      <c r="A452" s="37">
        <v>20599</v>
      </c>
      <c r="B452" s="60" t="s">
        <v>1248</v>
      </c>
      <c r="C452" s="39">
        <f>C453</f>
        <v>179</v>
      </c>
    </row>
    <row r="453" spans="1:3" ht="17.100000000000001" customHeight="1">
      <c r="A453" s="37">
        <v>2059999</v>
      </c>
      <c r="B453" s="37" t="s">
        <v>1249</v>
      </c>
      <c r="C453" s="39">
        <v>179</v>
      </c>
    </row>
    <row r="454" spans="1:3" ht="17.100000000000001" customHeight="1">
      <c r="A454" s="37">
        <v>206</v>
      </c>
      <c r="B454" s="60" t="s">
        <v>96</v>
      </c>
      <c r="C454" s="39">
        <f>SUM(C455,C460,C468,C474,C478,C483,C488,C495,C499,C503)</f>
        <v>10682</v>
      </c>
    </row>
    <row r="455" spans="1:3" ht="17.100000000000001" customHeight="1">
      <c r="A455" s="37">
        <v>20601</v>
      </c>
      <c r="B455" s="60" t="s">
        <v>1250</v>
      </c>
      <c r="C455" s="39">
        <f>SUM(C456:C459)</f>
        <v>386</v>
      </c>
    </row>
    <row r="456" spans="1:3" ht="17.100000000000001" customHeight="1">
      <c r="A456" s="37">
        <v>2060101</v>
      </c>
      <c r="B456" s="37" t="s">
        <v>962</v>
      </c>
      <c r="C456" s="39">
        <v>375</v>
      </c>
    </row>
    <row r="457" spans="1:3" ht="17.100000000000001" customHeight="1">
      <c r="A457" s="37">
        <v>2060102</v>
      </c>
      <c r="B457" s="37" t="s">
        <v>963</v>
      </c>
      <c r="C457" s="39">
        <v>5</v>
      </c>
    </row>
    <row r="458" spans="1:3" ht="17.100000000000001" customHeight="1">
      <c r="A458" s="37">
        <v>2060103</v>
      </c>
      <c r="B458" s="37" t="s">
        <v>964</v>
      </c>
      <c r="C458" s="39">
        <v>0</v>
      </c>
    </row>
    <row r="459" spans="1:3" ht="17.100000000000001" customHeight="1">
      <c r="A459" s="37">
        <v>2060199</v>
      </c>
      <c r="B459" s="37" t="s">
        <v>1251</v>
      </c>
      <c r="C459" s="39">
        <v>6</v>
      </c>
    </row>
    <row r="460" spans="1:3" ht="17.100000000000001" customHeight="1">
      <c r="A460" s="37">
        <v>20602</v>
      </c>
      <c r="B460" s="60" t="s">
        <v>1252</v>
      </c>
      <c r="C460" s="39">
        <f>SUM(C461:C467)</f>
        <v>50</v>
      </c>
    </row>
    <row r="461" spans="1:3" ht="17.100000000000001" customHeight="1">
      <c r="A461" s="37">
        <v>2060201</v>
      </c>
      <c r="B461" s="37" t="s">
        <v>1253</v>
      </c>
      <c r="C461" s="39">
        <v>0</v>
      </c>
    </row>
    <row r="462" spans="1:3" ht="17.100000000000001" customHeight="1">
      <c r="A462" s="37">
        <v>2060203</v>
      </c>
      <c r="B462" s="37" t="s">
        <v>1254</v>
      </c>
      <c r="C462" s="39">
        <v>0</v>
      </c>
    </row>
    <row r="463" spans="1:3" ht="17.100000000000001" customHeight="1">
      <c r="A463" s="37">
        <v>2060204</v>
      </c>
      <c r="B463" s="37" t="s">
        <v>1255</v>
      </c>
      <c r="C463" s="39">
        <v>50</v>
      </c>
    </row>
    <row r="464" spans="1:3" ht="17.100000000000001" customHeight="1">
      <c r="A464" s="37">
        <v>2060205</v>
      </c>
      <c r="B464" s="37" t="s">
        <v>1256</v>
      </c>
      <c r="C464" s="39">
        <v>0</v>
      </c>
    </row>
    <row r="465" spans="1:3" ht="17.100000000000001" customHeight="1">
      <c r="A465" s="37">
        <v>2060206</v>
      </c>
      <c r="B465" s="37" t="s">
        <v>1257</v>
      </c>
      <c r="C465" s="39">
        <v>0</v>
      </c>
    </row>
    <row r="466" spans="1:3" ht="17.100000000000001" customHeight="1">
      <c r="A466" s="37">
        <v>2060207</v>
      </c>
      <c r="B466" s="37" t="s">
        <v>1258</v>
      </c>
      <c r="C466" s="39">
        <v>0</v>
      </c>
    </row>
    <row r="467" spans="1:3" ht="17.100000000000001" customHeight="1">
      <c r="A467" s="37">
        <v>2060299</v>
      </c>
      <c r="B467" s="37" t="s">
        <v>1259</v>
      </c>
      <c r="C467" s="39">
        <v>0</v>
      </c>
    </row>
    <row r="468" spans="1:3" ht="17.100000000000001" customHeight="1">
      <c r="A468" s="37">
        <v>20603</v>
      </c>
      <c r="B468" s="60" t="s">
        <v>1260</v>
      </c>
      <c r="C468" s="39">
        <f>SUM(C469:C473)</f>
        <v>60</v>
      </c>
    </row>
    <row r="469" spans="1:3" ht="17.100000000000001" customHeight="1">
      <c r="A469" s="37">
        <v>2060301</v>
      </c>
      <c r="B469" s="37" t="s">
        <v>1253</v>
      </c>
      <c r="C469" s="39">
        <v>0</v>
      </c>
    </row>
    <row r="470" spans="1:3" ht="17.100000000000001" customHeight="1">
      <c r="A470" s="37">
        <v>2060302</v>
      </c>
      <c r="B470" s="37" t="s">
        <v>1261</v>
      </c>
      <c r="C470" s="39">
        <v>60</v>
      </c>
    </row>
    <row r="471" spans="1:3" ht="17.100000000000001" customHeight="1">
      <c r="A471" s="37">
        <v>2060303</v>
      </c>
      <c r="B471" s="37" t="s">
        <v>1262</v>
      </c>
      <c r="C471" s="39">
        <v>0</v>
      </c>
    </row>
    <row r="472" spans="1:3" ht="17.100000000000001" customHeight="1">
      <c r="A472" s="37">
        <v>2060304</v>
      </c>
      <c r="B472" s="37" t="s">
        <v>1263</v>
      </c>
      <c r="C472" s="39">
        <v>0</v>
      </c>
    </row>
    <row r="473" spans="1:3" ht="17.100000000000001" customHeight="1">
      <c r="A473" s="37">
        <v>2060399</v>
      </c>
      <c r="B473" s="37" t="s">
        <v>1264</v>
      </c>
      <c r="C473" s="39">
        <v>0</v>
      </c>
    </row>
    <row r="474" spans="1:3" ht="17.100000000000001" customHeight="1">
      <c r="A474" s="37">
        <v>20604</v>
      </c>
      <c r="B474" s="60" t="s">
        <v>1265</v>
      </c>
      <c r="C474" s="39">
        <f>SUM(C475:C477)</f>
        <v>9360</v>
      </c>
    </row>
    <row r="475" spans="1:3" ht="17.100000000000001" customHeight="1">
      <c r="A475" s="37">
        <v>2060401</v>
      </c>
      <c r="B475" s="37" t="s">
        <v>1253</v>
      </c>
      <c r="C475" s="39">
        <v>0</v>
      </c>
    </row>
    <row r="476" spans="1:3" ht="17.100000000000001" customHeight="1">
      <c r="A476" s="37">
        <v>2060404</v>
      </c>
      <c r="B476" s="37" t="s">
        <v>1266</v>
      </c>
      <c r="C476" s="39">
        <v>7860</v>
      </c>
    </row>
    <row r="477" spans="1:3" ht="17.100000000000001" customHeight="1">
      <c r="A477" s="37">
        <v>2060499</v>
      </c>
      <c r="B477" s="37" t="s">
        <v>1267</v>
      </c>
      <c r="C477" s="39">
        <v>1500</v>
      </c>
    </row>
    <row r="478" spans="1:3" ht="17.100000000000001" customHeight="1">
      <c r="A478" s="37">
        <v>20605</v>
      </c>
      <c r="B478" s="60" t="s">
        <v>1268</v>
      </c>
      <c r="C478" s="39">
        <f>SUM(C479:C482)</f>
        <v>55</v>
      </c>
    </row>
    <row r="479" spans="1:3" ht="17.100000000000001" customHeight="1">
      <c r="A479" s="37">
        <v>2060501</v>
      </c>
      <c r="B479" s="37" t="s">
        <v>1253</v>
      </c>
      <c r="C479" s="39">
        <v>0</v>
      </c>
    </row>
    <row r="480" spans="1:3" ht="17.100000000000001" customHeight="1">
      <c r="A480" s="37">
        <v>2060502</v>
      </c>
      <c r="B480" s="37" t="s">
        <v>1269</v>
      </c>
      <c r="C480" s="39">
        <v>0</v>
      </c>
    </row>
    <row r="481" spans="1:3" ht="17.100000000000001" customHeight="1">
      <c r="A481" s="37">
        <v>2060503</v>
      </c>
      <c r="B481" s="37" t="s">
        <v>1270</v>
      </c>
      <c r="C481" s="39">
        <v>5</v>
      </c>
    </row>
    <row r="482" spans="1:3" ht="17.100000000000001" customHeight="1">
      <c r="A482" s="37">
        <v>2060599</v>
      </c>
      <c r="B482" s="37" t="s">
        <v>1271</v>
      </c>
      <c r="C482" s="39">
        <v>50</v>
      </c>
    </row>
    <row r="483" spans="1:3" ht="17.100000000000001" customHeight="1">
      <c r="A483" s="37">
        <v>20606</v>
      </c>
      <c r="B483" s="60" t="s">
        <v>1272</v>
      </c>
      <c r="C483" s="39">
        <f>SUM(C484:C487)</f>
        <v>7</v>
      </c>
    </row>
    <row r="484" spans="1:3" ht="17.100000000000001" customHeight="1">
      <c r="A484" s="37">
        <v>2060601</v>
      </c>
      <c r="B484" s="37" t="s">
        <v>1273</v>
      </c>
      <c r="C484" s="39">
        <v>0</v>
      </c>
    </row>
    <row r="485" spans="1:3" ht="17.100000000000001" customHeight="1">
      <c r="A485" s="37">
        <v>2060602</v>
      </c>
      <c r="B485" s="37" t="s">
        <v>1274</v>
      </c>
      <c r="C485" s="39">
        <v>7</v>
      </c>
    </row>
    <row r="486" spans="1:3" ht="17.100000000000001" customHeight="1">
      <c r="A486" s="37">
        <v>2060603</v>
      </c>
      <c r="B486" s="37" t="s">
        <v>1275</v>
      </c>
      <c r="C486" s="39">
        <v>0</v>
      </c>
    </row>
    <row r="487" spans="1:3" ht="17.100000000000001" customHeight="1">
      <c r="A487" s="37">
        <v>2060699</v>
      </c>
      <c r="B487" s="37" t="s">
        <v>1276</v>
      </c>
      <c r="C487" s="39">
        <v>0</v>
      </c>
    </row>
    <row r="488" spans="1:3" ht="17.100000000000001" customHeight="1">
      <c r="A488" s="37">
        <v>20607</v>
      </c>
      <c r="B488" s="60" t="s">
        <v>1277</v>
      </c>
      <c r="C488" s="39">
        <f>SUM(C489:C494)</f>
        <v>134</v>
      </c>
    </row>
    <row r="489" spans="1:3" ht="17.100000000000001" customHeight="1">
      <c r="A489" s="37">
        <v>2060701</v>
      </c>
      <c r="B489" s="37" t="s">
        <v>1253</v>
      </c>
      <c r="C489" s="39">
        <v>0</v>
      </c>
    </row>
    <row r="490" spans="1:3" ht="17.100000000000001" customHeight="1">
      <c r="A490" s="37">
        <v>2060702</v>
      </c>
      <c r="B490" s="37" t="s">
        <v>1278</v>
      </c>
      <c r="C490" s="39">
        <v>134</v>
      </c>
    </row>
    <row r="491" spans="1:3" ht="17.100000000000001" customHeight="1">
      <c r="A491" s="37">
        <v>2060703</v>
      </c>
      <c r="B491" s="37" t="s">
        <v>1279</v>
      </c>
      <c r="C491" s="39">
        <v>0</v>
      </c>
    </row>
    <row r="492" spans="1:3" ht="17.100000000000001" customHeight="1">
      <c r="A492" s="37">
        <v>2060704</v>
      </c>
      <c r="B492" s="37" t="s">
        <v>1280</v>
      </c>
      <c r="C492" s="39">
        <v>0</v>
      </c>
    </row>
    <row r="493" spans="1:3" ht="17.100000000000001" customHeight="1">
      <c r="A493" s="37">
        <v>2060705</v>
      </c>
      <c r="B493" s="37" t="s">
        <v>1281</v>
      </c>
      <c r="C493" s="39">
        <v>0</v>
      </c>
    </row>
    <row r="494" spans="1:3" ht="17.100000000000001" customHeight="1">
      <c r="A494" s="37">
        <v>2060799</v>
      </c>
      <c r="B494" s="37" t="s">
        <v>1282</v>
      </c>
      <c r="C494" s="39">
        <v>0</v>
      </c>
    </row>
    <row r="495" spans="1:3" ht="17.100000000000001" customHeight="1">
      <c r="A495" s="37">
        <v>20608</v>
      </c>
      <c r="B495" s="60" t="s">
        <v>1283</v>
      </c>
      <c r="C495" s="39">
        <f>SUM(C496:C498)</f>
        <v>75</v>
      </c>
    </row>
    <row r="496" spans="1:3" ht="17.100000000000001" customHeight="1">
      <c r="A496" s="37">
        <v>2060801</v>
      </c>
      <c r="B496" s="37" t="s">
        <v>1284</v>
      </c>
      <c r="C496" s="39">
        <v>75</v>
      </c>
    </row>
    <row r="497" spans="1:3" ht="17.100000000000001" customHeight="1">
      <c r="A497" s="37">
        <v>2060802</v>
      </c>
      <c r="B497" s="37" t="s">
        <v>1285</v>
      </c>
      <c r="C497" s="39">
        <v>0</v>
      </c>
    </row>
    <row r="498" spans="1:3" ht="17.100000000000001" customHeight="1">
      <c r="A498" s="37">
        <v>2060899</v>
      </c>
      <c r="B498" s="37" t="s">
        <v>1286</v>
      </c>
      <c r="C498" s="39">
        <v>0</v>
      </c>
    </row>
    <row r="499" spans="1:3" ht="17.100000000000001" customHeight="1">
      <c r="A499" s="37">
        <v>20609</v>
      </c>
      <c r="B499" s="60" t="s">
        <v>1287</v>
      </c>
      <c r="C499" s="39">
        <f>SUM(C500:C502)</f>
        <v>240</v>
      </c>
    </row>
    <row r="500" spans="1:3" ht="17.100000000000001" customHeight="1">
      <c r="A500" s="37">
        <v>2060901</v>
      </c>
      <c r="B500" s="37" t="s">
        <v>1288</v>
      </c>
      <c r="C500" s="39">
        <v>0</v>
      </c>
    </row>
    <row r="501" spans="1:3" ht="17.100000000000001" customHeight="1">
      <c r="A501" s="37">
        <v>2060902</v>
      </c>
      <c r="B501" s="37" t="s">
        <v>1289</v>
      </c>
      <c r="C501" s="39">
        <v>240</v>
      </c>
    </row>
    <row r="502" spans="1:3" ht="17.100000000000001" customHeight="1">
      <c r="A502" s="37">
        <v>2060999</v>
      </c>
      <c r="B502" s="37" t="s">
        <v>1290</v>
      </c>
      <c r="C502" s="39">
        <v>0</v>
      </c>
    </row>
    <row r="503" spans="1:3" ht="17.100000000000001" customHeight="1">
      <c r="A503" s="37">
        <v>20699</v>
      </c>
      <c r="B503" s="60" t="s">
        <v>1291</v>
      </c>
      <c r="C503" s="39">
        <f>SUM(C504:C507)</f>
        <v>315</v>
      </c>
    </row>
    <row r="504" spans="1:3" ht="17.100000000000001" customHeight="1">
      <c r="A504" s="37">
        <v>2069901</v>
      </c>
      <c r="B504" s="37" t="s">
        <v>1292</v>
      </c>
      <c r="C504" s="39">
        <v>0</v>
      </c>
    </row>
    <row r="505" spans="1:3" ht="17.100000000000001" customHeight="1">
      <c r="A505" s="37">
        <v>2069902</v>
      </c>
      <c r="B505" s="37" t="s">
        <v>1293</v>
      </c>
      <c r="C505" s="39">
        <v>0</v>
      </c>
    </row>
    <row r="506" spans="1:3" ht="17.100000000000001" customHeight="1">
      <c r="A506" s="37">
        <v>2069903</v>
      </c>
      <c r="B506" s="37" t="s">
        <v>1294</v>
      </c>
      <c r="C506" s="39">
        <v>0</v>
      </c>
    </row>
    <row r="507" spans="1:3" ht="17.100000000000001" customHeight="1">
      <c r="A507" s="37">
        <v>2069999</v>
      </c>
      <c r="B507" s="37" t="s">
        <v>1295</v>
      </c>
      <c r="C507" s="39">
        <v>315</v>
      </c>
    </row>
    <row r="508" spans="1:3" ht="17.100000000000001" customHeight="1">
      <c r="A508" s="37">
        <v>207</v>
      </c>
      <c r="B508" s="60" t="s">
        <v>97</v>
      </c>
      <c r="C508" s="39">
        <f>SUM(C509,C525,C533,C544,C553,C561)</f>
        <v>4349</v>
      </c>
    </row>
    <row r="509" spans="1:3" ht="17.100000000000001" customHeight="1">
      <c r="A509" s="37">
        <v>20701</v>
      </c>
      <c r="B509" s="60" t="s">
        <v>1296</v>
      </c>
      <c r="C509" s="39">
        <f>SUM(C510:C524)</f>
        <v>3462</v>
      </c>
    </row>
    <row r="510" spans="1:3" ht="17.100000000000001" customHeight="1">
      <c r="A510" s="37">
        <v>2070101</v>
      </c>
      <c r="B510" s="37" t="s">
        <v>962</v>
      </c>
      <c r="C510" s="39">
        <v>1531</v>
      </c>
    </row>
    <row r="511" spans="1:3" ht="17.100000000000001" customHeight="1">
      <c r="A511" s="37">
        <v>2070102</v>
      </c>
      <c r="B511" s="37" t="s">
        <v>963</v>
      </c>
      <c r="C511" s="39">
        <v>1018</v>
      </c>
    </row>
    <row r="512" spans="1:3" ht="17.100000000000001" customHeight="1">
      <c r="A512" s="37">
        <v>2070103</v>
      </c>
      <c r="B512" s="37" t="s">
        <v>964</v>
      </c>
      <c r="C512" s="39">
        <v>0</v>
      </c>
    </row>
    <row r="513" spans="1:3" ht="17.100000000000001" customHeight="1">
      <c r="A513" s="37">
        <v>2070104</v>
      </c>
      <c r="B513" s="37" t="s">
        <v>1297</v>
      </c>
      <c r="C513" s="39">
        <v>146</v>
      </c>
    </row>
    <row r="514" spans="1:3" ht="17.100000000000001" customHeight="1">
      <c r="A514" s="37">
        <v>2070105</v>
      </c>
      <c r="B514" s="37" t="s">
        <v>1298</v>
      </c>
      <c r="C514" s="39">
        <v>0</v>
      </c>
    </row>
    <row r="515" spans="1:3" ht="17.100000000000001" customHeight="1">
      <c r="A515" s="37">
        <v>2070106</v>
      </c>
      <c r="B515" s="37" t="s">
        <v>1299</v>
      </c>
      <c r="C515" s="39">
        <v>0</v>
      </c>
    </row>
    <row r="516" spans="1:3" ht="17.100000000000001" customHeight="1">
      <c r="A516" s="37">
        <v>2070107</v>
      </c>
      <c r="B516" s="37" t="s">
        <v>1300</v>
      </c>
      <c r="C516" s="39">
        <v>0</v>
      </c>
    </row>
    <row r="517" spans="1:3" ht="17.100000000000001" customHeight="1">
      <c r="A517" s="37">
        <v>2070108</v>
      </c>
      <c r="B517" s="37" t="s">
        <v>1301</v>
      </c>
      <c r="C517" s="39">
        <v>0</v>
      </c>
    </row>
    <row r="518" spans="1:3" ht="17.100000000000001" customHeight="1">
      <c r="A518" s="37">
        <v>2070109</v>
      </c>
      <c r="B518" s="37" t="s">
        <v>1302</v>
      </c>
      <c r="C518" s="39">
        <v>364</v>
      </c>
    </row>
    <row r="519" spans="1:3" ht="17.100000000000001" customHeight="1">
      <c r="A519" s="37">
        <v>2070110</v>
      </c>
      <c r="B519" s="37" t="s">
        <v>1303</v>
      </c>
      <c r="C519" s="39">
        <v>16</v>
      </c>
    </row>
    <row r="520" spans="1:3" ht="17.100000000000001" customHeight="1">
      <c r="A520" s="37">
        <v>2070111</v>
      </c>
      <c r="B520" s="37" t="s">
        <v>1304</v>
      </c>
      <c r="C520" s="39">
        <v>0</v>
      </c>
    </row>
    <row r="521" spans="1:3" ht="17.100000000000001" customHeight="1">
      <c r="A521" s="37">
        <v>2070112</v>
      </c>
      <c r="B521" s="37" t="s">
        <v>1305</v>
      </c>
      <c r="C521" s="39">
        <v>19</v>
      </c>
    </row>
    <row r="522" spans="1:3" ht="17.100000000000001" customHeight="1">
      <c r="A522" s="37">
        <v>2070113</v>
      </c>
      <c r="B522" s="37" t="s">
        <v>1306</v>
      </c>
      <c r="C522" s="39">
        <v>0</v>
      </c>
    </row>
    <row r="523" spans="1:3" ht="17.100000000000001" customHeight="1">
      <c r="A523" s="37">
        <v>2070114</v>
      </c>
      <c r="B523" s="37" t="s">
        <v>1307</v>
      </c>
      <c r="C523" s="39">
        <v>0</v>
      </c>
    </row>
    <row r="524" spans="1:3" ht="17.100000000000001" customHeight="1">
      <c r="A524" s="37">
        <v>2070199</v>
      </c>
      <c r="B524" s="37" t="s">
        <v>1308</v>
      </c>
      <c r="C524" s="39">
        <v>368</v>
      </c>
    </row>
    <row r="525" spans="1:3" ht="17.100000000000001" customHeight="1">
      <c r="A525" s="37">
        <v>20702</v>
      </c>
      <c r="B525" s="60" t="s">
        <v>1309</v>
      </c>
      <c r="C525" s="39">
        <f>SUM(C526:C532)</f>
        <v>155</v>
      </c>
    </row>
    <row r="526" spans="1:3" ht="17.100000000000001" customHeight="1">
      <c r="A526" s="37">
        <v>2070201</v>
      </c>
      <c r="B526" s="37" t="s">
        <v>962</v>
      </c>
      <c r="C526" s="39">
        <v>0</v>
      </c>
    </row>
    <row r="527" spans="1:3" ht="17.100000000000001" customHeight="1">
      <c r="A527" s="37">
        <v>2070202</v>
      </c>
      <c r="B527" s="37" t="s">
        <v>963</v>
      </c>
      <c r="C527" s="39">
        <v>0</v>
      </c>
    </row>
    <row r="528" spans="1:3" ht="17.100000000000001" customHeight="1">
      <c r="A528" s="37">
        <v>2070203</v>
      </c>
      <c r="B528" s="37" t="s">
        <v>964</v>
      </c>
      <c r="C528" s="39">
        <v>0</v>
      </c>
    </row>
    <row r="529" spans="1:3" ht="17.100000000000001" customHeight="1">
      <c r="A529" s="37">
        <v>2070204</v>
      </c>
      <c r="B529" s="37" t="s">
        <v>1310</v>
      </c>
      <c r="C529" s="39">
        <v>0</v>
      </c>
    </row>
    <row r="530" spans="1:3" ht="17.100000000000001" customHeight="1">
      <c r="A530" s="37">
        <v>2070205</v>
      </c>
      <c r="B530" s="37" t="s">
        <v>1311</v>
      </c>
      <c r="C530" s="39">
        <v>0</v>
      </c>
    </row>
    <row r="531" spans="1:3" ht="17.100000000000001" customHeight="1">
      <c r="A531" s="37">
        <v>2070206</v>
      </c>
      <c r="B531" s="37" t="s">
        <v>1312</v>
      </c>
      <c r="C531" s="39">
        <v>16</v>
      </c>
    </row>
    <row r="532" spans="1:3" ht="17.100000000000001" customHeight="1">
      <c r="A532" s="37">
        <v>2070299</v>
      </c>
      <c r="B532" s="37" t="s">
        <v>1313</v>
      </c>
      <c r="C532" s="39">
        <v>139</v>
      </c>
    </row>
    <row r="533" spans="1:3" ht="17.100000000000001" customHeight="1">
      <c r="A533" s="37">
        <v>20703</v>
      </c>
      <c r="B533" s="60" t="s">
        <v>1314</v>
      </c>
      <c r="C533" s="39">
        <f>SUM(C534:C543)</f>
        <v>164</v>
      </c>
    </row>
    <row r="534" spans="1:3" ht="17.100000000000001" customHeight="1">
      <c r="A534" s="37">
        <v>2070301</v>
      </c>
      <c r="B534" s="37" t="s">
        <v>962</v>
      </c>
      <c r="C534" s="39">
        <v>0</v>
      </c>
    </row>
    <row r="535" spans="1:3" ht="17.100000000000001" customHeight="1">
      <c r="A535" s="37">
        <v>2070302</v>
      </c>
      <c r="B535" s="37" t="s">
        <v>963</v>
      </c>
      <c r="C535" s="39">
        <v>0</v>
      </c>
    </row>
    <row r="536" spans="1:3" ht="17.100000000000001" customHeight="1">
      <c r="A536" s="37">
        <v>2070303</v>
      </c>
      <c r="B536" s="37" t="s">
        <v>964</v>
      </c>
      <c r="C536" s="39">
        <v>0</v>
      </c>
    </row>
    <row r="537" spans="1:3" ht="17.100000000000001" customHeight="1">
      <c r="A537" s="37">
        <v>2070304</v>
      </c>
      <c r="B537" s="37" t="s">
        <v>1315</v>
      </c>
      <c r="C537" s="39">
        <v>0</v>
      </c>
    </row>
    <row r="538" spans="1:3" ht="17.100000000000001" customHeight="1">
      <c r="A538" s="37">
        <v>2070305</v>
      </c>
      <c r="B538" s="37" t="s">
        <v>1316</v>
      </c>
      <c r="C538" s="39">
        <v>0</v>
      </c>
    </row>
    <row r="539" spans="1:3" ht="17.100000000000001" customHeight="1">
      <c r="A539" s="37">
        <v>2070306</v>
      </c>
      <c r="B539" s="37" t="s">
        <v>1317</v>
      </c>
      <c r="C539" s="39">
        <v>0</v>
      </c>
    </row>
    <row r="540" spans="1:3" ht="17.100000000000001" customHeight="1">
      <c r="A540" s="37">
        <v>2070307</v>
      </c>
      <c r="B540" s="37" t="s">
        <v>1318</v>
      </c>
      <c r="C540" s="39">
        <v>0</v>
      </c>
    </row>
    <row r="541" spans="1:3" ht="17.100000000000001" customHeight="1">
      <c r="A541" s="37">
        <v>2070308</v>
      </c>
      <c r="B541" s="37" t="s">
        <v>1319</v>
      </c>
      <c r="C541" s="39">
        <v>164</v>
      </c>
    </row>
    <row r="542" spans="1:3" ht="17.100000000000001" customHeight="1">
      <c r="A542" s="37">
        <v>2070309</v>
      </c>
      <c r="B542" s="37" t="s">
        <v>1320</v>
      </c>
      <c r="C542" s="39">
        <v>0</v>
      </c>
    </row>
    <row r="543" spans="1:3" ht="17.100000000000001" customHeight="1">
      <c r="A543" s="37">
        <v>2070399</v>
      </c>
      <c r="B543" s="37" t="s">
        <v>1321</v>
      </c>
      <c r="C543" s="39">
        <v>0</v>
      </c>
    </row>
    <row r="544" spans="1:3" ht="17.100000000000001" customHeight="1">
      <c r="A544" s="37">
        <v>20706</v>
      </c>
      <c r="B544" s="38" t="s">
        <v>1322</v>
      </c>
      <c r="C544" s="39">
        <f>SUM(C545:C552)</f>
        <v>2</v>
      </c>
    </row>
    <row r="545" spans="1:3" ht="17.100000000000001" customHeight="1">
      <c r="A545" s="37">
        <v>2070601</v>
      </c>
      <c r="B545" s="40" t="s">
        <v>962</v>
      </c>
      <c r="C545" s="39">
        <v>0</v>
      </c>
    </row>
    <row r="546" spans="1:3" ht="17.100000000000001" customHeight="1">
      <c r="A546" s="37">
        <v>2070602</v>
      </c>
      <c r="B546" s="40" t="s">
        <v>963</v>
      </c>
      <c r="C546" s="39">
        <v>0</v>
      </c>
    </row>
    <row r="547" spans="1:3" ht="17.100000000000001" customHeight="1">
      <c r="A547" s="37">
        <v>2070603</v>
      </c>
      <c r="B547" s="40" t="s">
        <v>964</v>
      </c>
      <c r="C547" s="39">
        <v>0</v>
      </c>
    </row>
    <row r="548" spans="1:3" ht="17.100000000000001" customHeight="1">
      <c r="A548" s="37">
        <v>2070604</v>
      </c>
      <c r="B548" s="40" t="s">
        <v>1323</v>
      </c>
      <c r="C548" s="39">
        <v>0</v>
      </c>
    </row>
    <row r="549" spans="1:3" ht="17.100000000000001" customHeight="1">
      <c r="A549" s="37">
        <v>2070605</v>
      </c>
      <c r="B549" s="40" t="s">
        <v>1324</v>
      </c>
      <c r="C549" s="39">
        <v>0</v>
      </c>
    </row>
    <row r="550" spans="1:3" ht="17.100000000000001" customHeight="1">
      <c r="A550" s="37">
        <v>2070606</v>
      </c>
      <c r="B550" s="40" t="s">
        <v>1325</v>
      </c>
      <c r="C550" s="39">
        <v>0</v>
      </c>
    </row>
    <row r="551" spans="1:3" ht="17.100000000000001" customHeight="1">
      <c r="A551" s="37">
        <v>2070607</v>
      </c>
      <c r="B551" s="40" t="s">
        <v>1326</v>
      </c>
      <c r="C551" s="39">
        <v>2</v>
      </c>
    </row>
    <row r="552" spans="1:3" ht="17.100000000000001" customHeight="1">
      <c r="A552" s="37">
        <v>2070699</v>
      </c>
      <c r="B552" s="40" t="s">
        <v>1327</v>
      </c>
      <c r="C552" s="39">
        <v>0</v>
      </c>
    </row>
    <row r="553" spans="1:3" ht="17.100000000000001" customHeight="1">
      <c r="A553" s="37">
        <v>20708</v>
      </c>
      <c r="B553" s="38" t="s">
        <v>1328</v>
      </c>
      <c r="C553" s="39">
        <f>SUM(C554:C560)</f>
        <v>0</v>
      </c>
    </row>
    <row r="554" spans="1:3" ht="17.100000000000001" customHeight="1">
      <c r="A554" s="37">
        <v>2070801</v>
      </c>
      <c r="B554" s="40" t="s">
        <v>962</v>
      </c>
      <c r="C554" s="39">
        <v>0</v>
      </c>
    </row>
    <row r="555" spans="1:3" ht="17.100000000000001" customHeight="1">
      <c r="A555" s="37">
        <v>2070802</v>
      </c>
      <c r="B555" s="40" t="s">
        <v>963</v>
      </c>
      <c r="C555" s="39">
        <v>0</v>
      </c>
    </row>
    <row r="556" spans="1:3" ht="17.100000000000001" customHeight="1">
      <c r="A556" s="37">
        <v>2070803</v>
      </c>
      <c r="B556" s="40" t="s">
        <v>964</v>
      </c>
      <c r="C556" s="39">
        <v>0</v>
      </c>
    </row>
    <row r="557" spans="1:3" ht="17.100000000000001" customHeight="1">
      <c r="A557" s="37">
        <v>2070804</v>
      </c>
      <c r="B557" s="40" t="s">
        <v>1329</v>
      </c>
      <c r="C557" s="39">
        <v>0</v>
      </c>
    </row>
    <row r="558" spans="1:3" ht="17.100000000000001" customHeight="1">
      <c r="A558" s="37">
        <v>2070805</v>
      </c>
      <c r="B558" s="40" t="s">
        <v>1330</v>
      </c>
      <c r="C558" s="39">
        <v>0</v>
      </c>
    </row>
    <row r="559" spans="1:3" ht="17.100000000000001" customHeight="1">
      <c r="A559" s="37">
        <v>2070806</v>
      </c>
      <c r="B559" s="40" t="s">
        <v>1331</v>
      </c>
      <c r="C559" s="39">
        <v>0</v>
      </c>
    </row>
    <row r="560" spans="1:3" ht="17.100000000000001" customHeight="1">
      <c r="A560" s="37">
        <v>2070899</v>
      </c>
      <c r="B560" s="40" t="s">
        <v>1332</v>
      </c>
      <c r="C560" s="39">
        <v>0</v>
      </c>
    </row>
    <row r="561" spans="1:3" ht="17.100000000000001" customHeight="1">
      <c r="A561" s="37">
        <v>20799</v>
      </c>
      <c r="B561" s="60" t="s">
        <v>1333</v>
      </c>
      <c r="C561" s="39">
        <f>SUM(C562:C564)</f>
        <v>566</v>
      </c>
    </row>
    <row r="562" spans="1:3" ht="17.100000000000001" customHeight="1">
      <c r="A562" s="37">
        <v>2079902</v>
      </c>
      <c r="B562" s="37" t="s">
        <v>1334</v>
      </c>
      <c r="C562" s="39">
        <v>224</v>
      </c>
    </row>
    <row r="563" spans="1:3" ht="17.100000000000001" customHeight="1">
      <c r="A563" s="37">
        <v>2079903</v>
      </c>
      <c r="B563" s="37" t="s">
        <v>1335</v>
      </c>
      <c r="C563" s="39">
        <v>0</v>
      </c>
    </row>
    <row r="564" spans="1:3" ht="17.100000000000001" customHeight="1">
      <c r="A564" s="37">
        <v>2079999</v>
      </c>
      <c r="B564" s="37" t="s">
        <v>1336</v>
      </c>
      <c r="C564" s="39">
        <v>342</v>
      </c>
    </row>
    <row r="565" spans="1:3" ht="17.100000000000001" customHeight="1">
      <c r="A565" s="37">
        <v>208</v>
      </c>
      <c r="B565" s="60" t="s">
        <v>98</v>
      </c>
      <c r="C565" s="39">
        <f>SUM(C566,C580,C588,C590,C598,C602,C612,C620,C627,C635,C644,C649,C652,C655,C658,C661,C664,C668,C673,C681,C684)</f>
        <v>56566</v>
      </c>
    </row>
    <row r="566" spans="1:3" ht="17.100000000000001" customHeight="1">
      <c r="A566" s="37">
        <v>20801</v>
      </c>
      <c r="B566" s="60" t="s">
        <v>1337</v>
      </c>
      <c r="C566" s="39">
        <f>SUM(C567:C579)</f>
        <v>2658</v>
      </c>
    </row>
    <row r="567" spans="1:3" ht="17.100000000000001" customHeight="1">
      <c r="A567" s="37">
        <v>2080101</v>
      </c>
      <c r="B567" s="37" t="s">
        <v>962</v>
      </c>
      <c r="C567" s="39">
        <v>1356</v>
      </c>
    </row>
    <row r="568" spans="1:3" ht="17.100000000000001" customHeight="1">
      <c r="A568" s="37">
        <v>2080102</v>
      </c>
      <c r="B568" s="37" t="s">
        <v>963</v>
      </c>
      <c r="C568" s="39">
        <v>487</v>
      </c>
    </row>
    <row r="569" spans="1:3" ht="17.100000000000001" customHeight="1">
      <c r="A569" s="37">
        <v>2080103</v>
      </c>
      <c r="B569" s="37" t="s">
        <v>964</v>
      </c>
      <c r="C569" s="39">
        <v>0</v>
      </c>
    </row>
    <row r="570" spans="1:3" ht="17.100000000000001" customHeight="1">
      <c r="A570" s="37">
        <v>2080104</v>
      </c>
      <c r="B570" s="37" t="s">
        <v>1338</v>
      </c>
      <c r="C570" s="39">
        <v>120</v>
      </c>
    </row>
    <row r="571" spans="1:3" ht="17.100000000000001" customHeight="1">
      <c r="A571" s="37">
        <v>2080105</v>
      </c>
      <c r="B571" s="37" t="s">
        <v>1339</v>
      </c>
      <c r="C571" s="39">
        <v>0</v>
      </c>
    </row>
    <row r="572" spans="1:3" ht="17.100000000000001" customHeight="1">
      <c r="A572" s="37">
        <v>2080106</v>
      </c>
      <c r="B572" s="37" t="s">
        <v>1340</v>
      </c>
      <c r="C572" s="39">
        <v>350</v>
      </c>
    </row>
    <row r="573" spans="1:3" ht="17.100000000000001" customHeight="1">
      <c r="A573" s="37">
        <v>2080107</v>
      </c>
      <c r="B573" s="37" t="s">
        <v>1341</v>
      </c>
      <c r="C573" s="39">
        <v>0</v>
      </c>
    </row>
    <row r="574" spans="1:3" ht="17.100000000000001" customHeight="1">
      <c r="A574" s="37">
        <v>2080108</v>
      </c>
      <c r="B574" s="37" t="s">
        <v>1003</v>
      </c>
      <c r="C574" s="39">
        <v>0</v>
      </c>
    </row>
    <row r="575" spans="1:3" ht="17.100000000000001" customHeight="1">
      <c r="A575" s="37">
        <v>2080109</v>
      </c>
      <c r="B575" s="37" t="s">
        <v>1342</v>
      </c>
      <c r="C575" s="39">
        <v>0</v>
      </c>
    </row>
    <row r="576" spans="1:3" ht="17.100000000000001" customHeight="1">
      <c r="A576" s="37">
        <v>2080110</v>
      </c>
      <c r="B576" s="37" t="s">
        <v>1343</v>
      </c>
      <c r="C576" s="39">
        <v>0</v>
      </c>
    </row>
    <row r="577" spans="1:3" ht="17.100000000000001" customHeight="1">
      <c r="A577" s="37">
        <v>2080111</v>
      </c>
      <c r="B577" s="37" t="s">
        <v>1344</v>
      </c>
      <c r="C577" s="39">
        <v>0</v>
      </c>
    </row>
    <row r="578" spans="1:3" ht="17.100000000000001" customHeight="1">
      <c r="A578" s="37">
        <v>2080112</v>
      </c>
      <c r="B578" s="37" t="s">
        <v>1345</v>
      </c>
      <c r="C578" s="39">
        <v>0</v>
      </c>
    </row>
    <row r="579" spans="1:3" ht="17.100000000000001" customHeight="1">
      <c r="A579" s="37">
        <v>2080199</v>
      </c>
      <c r="B579" s="37" t="s">
        <v>1346</v>
      </c>
      <c r="C579" s="39">
        <v>345</v>
      </c>
    </row>
    <row r="580" spans="1:3" ht="17.100000000000001" customHeight="1">
      <c r="A580" s="37">
        <v>20802</v>
      </c>
      <c r="B580" s="60" t="s">
        <v>1347</v>
      </c>
      <c r="C580" s="39">
        <f>SUM(C581:C587)</f>
        <v>10522</v>
      </c>
    </row>
    <row r="581" spans="1:3" ht="17.100000000000001" customHeight="1">
      <c r="A581" s="37">
        <v>2080201</v>
      </c>
      <c r="B581" s="37" t="s">
        <v>962</v>
      </c>
      <c r="C581" s="39">
        <v>625</v>
      </c>
    </row>
    <row r="582" spans="1:3" ht="17.100000000000001" customHeight="1">
      <c r="A582" s="37">
        <v>2080202</v>
      </c>
      <c r="B582" s="37" t="s">
        <v>963</v>
      </c>
      <c r="C582" s="39">
        <v>363</v>
      </c>
    </row>
    <row r="583" spans="1:3" ht="17.100000000000001" customHeight="1">
      <c r="A583" s="37">
        <v>2080203</v>
      </c>
      <c r="B583" s="37" t="s">
        <v>964</v>
      </c>
      <c r="C583" s="39">
        <v>0</v>
      </c>
    </row>
    <row r="584" spans="1:3" ht="17.100000000000001" customHeight="1">
      <c r="A584" s="37">
        <v>2080206</v>
      </c>
      <c r="B584" s="37" t="s">
        <v>1348</v>
      </c>
      <c r="C584" s="39">
        <v>0</v>
      </c>
    </row>
    <row r="585" spans="1:3" ht="17.100000000000001" customHeight="1">
      <c r="A585" s="37">
        <v>2080207</v>
      </c>
      <c r="B585" s="37" t="s">
        <v>1349</v>
      </c>
      <c r="C585" s="39">
        <v>0</v>
      </c>
    </row>
    <row r="586" spans="1:3" ht="17.100000000000001" customHeight="1">
      <c r="A586" s="37">
        <v>2080208</v>
      </c>
      <c r="B586" s="37" t="s">
        <v>1350</v>
      </c>
      <c r="C586" s="39">
        <v>9353</v>
      </c>
    </row>
    <row r="587" spans="1:3" ht="17.100000000000001" customHeight="1">
      <c r="A587" s="37">
        <v>2080299</v>
      </c>
      <c r="B587" s="37" t="s">
        <v>1351</v>
      </c>
      <c r="C587" s="39">
        <v>181</v>
      </c>
    </row>
    <row r="588" spans="1:3" ht="17.100000000000001" customHeight="1">
      <c r="A588" s="37">
        <v>20804</v>
      </c>
      <c r="B588" s="60" t="s">
        <v>1352</v>
      </c>
      <c r="C588" s="39">
        <f>C589</f>
        <v>0</v>
      </c>
    </row>
    <row r="589" spans="1:3" ht="17.100000000000001" customHeight="1">
      <c r="A589" s="37">
        <v>2080402</v>
      </c>
      <c r="B589" s="37" t="s">
        <v>1353</v>
      </c>
      <c r="C589" s="39">
        <v>0</v>
      </c>
    </row>
    <row r="590" spans="1:3" ht="17.100000000000001" customHeight="1">
      <c r="A590" s="37">
        <v>20805</v>
      </c>
      <c r="B590" s="60" t="s">
        <v>1354</v>
      </c>
      <c r="C590" s="39">
        <f>SUM(C591:C597)</f>
        <v>15526</v>
      </c>
    </row>
    <row r="591" spans="1:3" ht="17.100000000000001" customHeight="1">
      <c r="A591" s="37">
        <v>2080501</v>
      </c>
      <c r="B591" s="37" t="s">
        <v>1355</v>
      </c>
      <c r="C591" s="39">
        <v>0</v>
      </c>
    </row>
    <row r="592" spans="1:3" ht="17.100000000000001" customHeight="1">
      <c r="A592" s="37">
        <v>2080502</v>
      </c>
      <c r="B592" s="37" t="s">
        <v>1356</v>
      </c>
      <c r="C592" s="39">
        <v>3</v>
      </c>
    </row>
    <row r="593" spans="1:3" ht="17.100000000000001" customHeight="1">
      <c r="A593" s="37">
        <v>2080503</v>
      </c>
      <c r="B593" s="37" t="s">
        <v>1357</v>
      </c>
      <c r="C593" s="39">
        <v>660</v>
      </c>
    </row>
    <row r="594" spans="1:3" ht="17.100000000000001" customHeight="1">
      <c r="A594" s="37">
        <v>2080505</v>
      </c>
      <c r="B594" s="37" t="s">
        <v>1358</v>
      </c>
      <c r="C594" s="39">
        <v>2507</v>
      </c>
    </row>
    <row r="595" spans="1:3" ht="17.100000000000001" customHeight="1">
      <c r="A595" s="37">
        <v>2080506</v>
      </c>
      <c r="B595" s="37" t="s">
        <v>1359</v>
      </c>
      <c r="C595" s="39">
        <v>756</v>
      </c>
    </row>
    <row r="596" spans="1:3" ht="17.100000000000001" customHeight="1">
      <c r="A596" s="37">
        <v>2080507</v>
      </c>
      <c r="B596" s="37" t="s">
        <v>1360</v>
      </c>
      <c r="C596" s="39">
        <v>11600</v>
      </c>
    </row>
    <row r="597" spans="1:3" ht="17.100000000000001" customHeight="1">
      <c r="A597" s="37">
        <v>2080599</v>
      </c>
      <c r="B597" s="37" t="s">
        <v>1361</v>
      </c>
      <c r="C597" s="39">
        <v>0</v>
      </c>
    </row>
    <row r="598" spans="1:3" ht="17.100000000000001" customHeight="1">
      <c r="A598" s="37">
        <v>20806</v>
      </c>
      <c r="B598" s="60" t="s">
        <v>1362</v>
      </c>
      <c r="C598" s="39">
        <f>SUM(C599:C601)</f>
        <v>98</v>
      </c>
    </row>
    <row r="599" spans="1:3" ht="17.100000000000001" customHeight="1">
      <c r="A599" s="37">
        <v>2080601</v>
      </c>
      <c r="B599" s="37" t="s">
        <v>1363</v>
      </c>
      <c r="C599" s="39">
        <v>0</v>
      </c>
    </row>
    <row r="600" spans="1:3" ht="17.100000000000001" customHeight="1">
      <c r="A600" s="37">
        <v>2080602</v>
      </c>
      <c r="B600" s="37" t="s">
        <v>1364</v>
      </c>
      <c r="C600" s="39">
        <v>0</v>
      </c>
    </row>
    <row r="601" spans="1:3" ht="17.100000000000001" customHeight="1">
      <c r="A601" s="37">
        <v>2080699</v>
      </c>
      <c r="B601" s="37" t="s">
        <v>1365</v>
      </c>
      <c r="C601" s="39">
        <v>98</v>
      </c>
    </row>
    <row r="602" spans="1:3" ht="17.100000000000001" customHeight="1">
      <c r="A602" s="37">
        <v>20807</v>
      </c>
      <c r="B602" s="60" t="s">
        <v>1366</v>
      </c>
      <c r="C602" s="39">
        <f>SUM(C603:C611)</f>
        <v>1923</v>
      </c>
    </row>
    <row r="603" spans="1:3" ht="17.100000000000001" customHeight="1">
      <c r="A603" s="37">
        <v>2080701</v>
      </c>
      <c r="B603" s="37" t="s">
        <v>1367</v>
      </c>
      <c r="C603" s="39">
        <v>216</v>
      </c>
    </row>
    <row r="604" spans="1:3" ht="17.100000000000001" customHeight="1">
      <c r="A604" s="37">
        <v>2080702</v>
      </c>
      <c r="B604" s="37" t="s">
        <v>1368</v>
      </c>
      <c r="C604" s="39">
        <v>0</v>
      </c>
    </row>
    <row r="605" spans="1:3" ht="17.100000000000001" customHeight="1">
      <c r="A605" s="37">
        <v>2080704</v>
      </c>
      <c r="B605" s="37" t="s">
        <v>1369</v>
      </c>
      <c r="C605" s="39">
        <v>0</v>
      </c>
    </row>
    <row r="606" spans="1:3" ht="17.100000000000001" customHeight="1">
      <c r="A606" s="37">
        <v>2080705</v>
      </c>
      <c r="B606" s="37" t="s">
        <v>1370</v>
      </c>
      <c r="C606" s="39">
        <v>0</v>
      </c>
    </row>
    <row r="607" spans="1:3" ht="17.100000000000001" customHeight="1">
      <c r="A607" s="37">
        <v>2080709</v>
      </c>
      <c r="B607" s="37" t="s">
        <v>1371</v>
      </c>
      <c r="C607" s="39">
        <v>0</v>
      </c>
    </row>
    <row r="608" spans="1:3" ht="17.100000000000001" customHeight="1">
      <c r="A608" s="37">
        <v>2080711</v>
      </c>
      <c r="B608" s="37" t="s">
        <v>1372</v>
      </c>
      <c r="C608" s="39">
        <v>0</v>
      </c>
    </row>
    <row r="609" spans="1:3" ht="17.100000000000001" customHeight="1">
      <c r="A609" s="37">
        <v>2080712</v>
      </c>
      <c r="B609" s="37" t="s">
        <v>1373</v>
      </c>
      <c r="C609" s="39">
        <v>0</v>
      </c>
    </row>
    <row r="610" spans="1:3" ht="17.100000000000001" customHeight="1">
      <c r="A610" s="37">
        <v>2080713</v>
      </c>
      <c r="B610" s="37" t="s">
        <v>1374</v>
      </c>
      <c r="C610" s="39">
        <v>0</v>
      </c>
    </row>
    <row r="611" spans="1:3" ht="17.100000000000001" customHeight="1">
      <c r="A611" s="37">
        <v>2080799</v>
      </c>
      <c r="B611" s="37" t="s">
        <v>1375</v>
      </c>
      <c r="C611" s="39">
        <v>1707</v>
      </c>
    </row>
    <row r="612" spans="1:3" ht="17.100000000000001" customHeight="1">
      <c r="A612" s="37">
        <v>20808</v>
      </c>
      <c r="B612" s="60" t="s">
        <v>1376</v>
      </c>
      <c r="C612" s="39">
        <f>SUM(C613:C619)</f>
        <v>2229</v>
      </c>
    </row>
    <row r="613" spans="1:3" ht="17.100000000000001" customHeight="1">
      <c r="A613" s="37">
        <v>2080801</v>
      </c>
      <c r="B613" s="37" t="s">
        <v>1377</v>
      </c>
      <c r="C613" s="39">
        <v>337</v>
      </c>
    </row>
    <row r="614" spans="1:3" ht="17.100000000000001" customHeight="1">
      <c r="A614" s="37">
        <v>2080802</v>
      </c>
      <c r="B614" s="37" t="s">
        <v>1378</v>
      </c>
      <c r="C614" s="39">
        <v>0</v>
      </c>
    </row>
    <row r="615" spans="1:3" ht="17.100000000000001" customHeight="1">
      <c r="A615" s="37">
        <v>2080803</v>
      </c>
      <c r="B615" s="37" t="s">
        <v>1379</v>
      </c>
      <c r="C615" s="39">
        <v>0</v>
      </c>
    </row>
    <row r="616" spans="1:3" ht="17.100000000000001" customHeight="1">
      <c r="A616" s="37">
        <v>2080804</v>
      </c>
      <c r="B616" s="37" t="s">
        <v>1380</v>
      </c>
      <c r="C616" s="39">
        <v>0</v>
      </c>
    </row>
    <row r="617" spans="1:3" ht="17.100000000000001" customHeight="1">
      <c r="A617" s="37">
        <v>2080805</v>
      </c>
      <c r="B617" s="37" t="s">
        <v>1381</v>
      </c>
      <c r="C617" s="39">
        <v>482</v>
      </c>
    </row>
    <row r="618" spans="1:3" ht="17.100000000000001" customHeight="1">
      <c r="A618" s="37">
        <v>2080806</v>
      </c>
      <c r="B618" s="37" t="s">
        <v>1382</v>
      </c>
      <c r="C618" s="39">
        <v>0</v>
      </c>
    </row>
    <row r="619" spans="1:3" ht="17.100000000000001" customHeight="1">
      <c r="A619" s="37">
        <v>2080899</v>
      </c>
      <c r="B619" s="37" t="s">
        <v>1383</v>
      </c>
      <c r="C619" s="39">
        <v>1410</v>
      </c>
    </row>
    <row r="620" spans="1:3" ht="17.100000000000001" customHeight="1">
      <c r="A620" s="37">
        <v>20809</v>
      </c>
      <c r="B620" s="60" t="s">
        <v>1384</v>
      </c>
      <c r="C620" s="39">
        <f>SUM(C621:C626)</f>
        <v>6574</v>
      </c>
    </row>
    <row r="621" spans="1:3" ht="17.100000000000001" customHeight="1">
      <c r="A621" s="37">
        <v>2080901</v>
      </c>
      <c r="B621" s="37" t="s">
        <v>1385</v>
      </c>
      <c r="C621" s="39">
        <v>133</v>
      </c>
    </row>
    <row r="622" spans="1:3" ht="17.100000000000001" customHeight="1">
      <c r="A622" s="37">
        <v>2080902</v>
      </c>
      <c r="B622" s="37" t="s">
        <v>1386</v>
      </c>
      <c r="C622" s="39">
        <v>218</v>
      </c>
    </row>
    <row r="623" spans="1:3" ht="17.100000000000001" customHeight="1">
      <c r="A623" s="37">
        <v>2080903</v>
      </c>
      <c r="B623" s="37" t="s">
        <v>1387</v>
      </c>
      <c r="C623" s="39">
        <v>17</v>
      </c>
    </row>
    <row r="624" spans="1:3" ht="17.100000000000001" customHeight="1">
      <c r="A624" s="37">
        <v>2080904</v>
      </c>
      <c r="B624" s="37" t="s">
        <v>1388</v>
      </c>
      <c r="C624" s="39">
        <v>0</v>
      </c>
    </row>
    <row r="625" spans="1:3" ht="17.100000000000001" customHeight="1">
      <c r="A625" s="37">
        <v>2080905</v>
      </c>
      <c r="B625" s="37" t="s">
        <v>1389</v>
      </c>
      <c r="C625" s="39">
        <v>96</v>
      </c>
    </row>
    <row r="626" spans="1:3" ht="17.100000000000001" customHeight="1">
      <c r="A626" s="37">
        <v>2080999</v>
      </c>
      <c r="B626" s="37" t="s">
        <v>1390</v>
      </c>
      <c r="C626" s="39">
        <v>6110</v>
      </c>
    </row>
    <row r="627" spans="1:3" ht="17.100000000000001" customHeight="1">
      <c r="A627" s="37">
        <v>20810</v>
      </c>
      <c r="B627" s="60" t="s">
        <v>1391</v>
      </c>
      <c r="C627" s="39">
        <f>SUM(C628:C634)</f>
        <v>3890</v>
      </c>
    </row>
    <row r="628" spans="1:3" ht="17.100000000000001" customHeight="1">
      <c r="A628" s="37">
        <v>2081001</v>
      </c>
      <c r="B628" s="37" t="s">
        <v>1392</v>
      </c>
      <c r="C628" s="39">
        <v>38</v>
      </c>
    </row>
    <row r="629" spans="1:3" ht="17.100000000000001" customHeight="1">
      <c r="A629" s="37">
        <v>2081002</v>
      </c>
      <c r="B629" s="37" t="s">
        <v>1393</v>
      </c>
      <c r="C629" s="39">
        <v>2906</v>
      </c>
    </row>
    <row r="630" spans="1:3" ht="17.100000000000001" customHeight="1">
      <c r="A630" s="37">
        <v>2081003</v>
      </c>
      <c r="B630" s="37" t="s">
        <v>1394</v>
      </c>
      <c r="C630" s="39">
        <v>0</v>
      </c>
    </row>
    <row r="631" spans="1:3" ht="17.100000000000001" customHeight="1">
      <c r="A631" s="37">
        <v>2081004</v>
      </c>
      <c r="B631" s="37" t="s">
        <v>1395</v>
      </c>
      <c r="C631" s="39">
        <v>58</v>
      </c>
    </row>
    <row r="632" spans="1:3" ht="17.100000000000001" customHeight="1">
      <c r="A632" s="37">
        <v>2081005</v>
      </c>
      <c r="B632" s="37" t="s">
        <v>1396</v>
      </c>
      <c r="C632" s="39">
        <v>0</v>
      </c>
    </row>
    <row r="633" spans="1:3" ht="17.100000000000001" customHeight="1">
      <c r="A633" s="37">
        <v>2081006</v>
      </c>
      <c r="B633" s="37" t="s">
        <v>1397</v>
      </c>
      <c r="C633" s="39">
        <v>0</v>
      </c>
    </row>
    <row r="634" spans="1:3" ht="17.100000000000001" customHeight="1">
      <c r="A634" s="37">
        <v>2081099</v>
      </c>
      <c r="B634" s="37" t="s">
        <v>1398</v>
      </c>
      <c r="C634" s="39">
        <v>888</v>
      </c>
    </row>
    <row r="635" spans="1:3" ht="17.100000000000001" customHeight="1">
      <c r="A635" s="37">
        <v>20811</v>
      </c>
      <c r="B635" s="60" t="s">
        <v>1399</v>
      </c>
      <c r="C635" s="39">
        <f>SUM(C636:C643)</f>
        <v>3140</v>
      </c>
    </row>
    <row r="636" spans="1:3" ht="17.100000000000001" customHeight="1">
      <c r="A636" s="37">
        <v>2081101</v>
      </c>
      <c r="B636" s="37" t="s">
        <v>962</v>
      </c>
      <c r="C636" s="39">
        <v>217</v>
      </c>
    </row>
    <row r="637" spans="1:3" ht="17.100000000000001" customHeight="1">
      <c r="A637" s="37">
        <v>2081102</v>
      </c>
      <c r="B637" s="37" t="s">
        <v>963</v>
      </c>
      <c r="C637" s="39">
        <v>451</v>
      </c>
    </row>
    <row r="638" spans="1:3" ht="17.100000000000001" customHeight="1">
      <c r="A638" s="37">
        <v>2081103</v>
      </c>
      <c r="B638" s="37" t="s">
        <v>964</v>
      </c>
      <c r="C638" s="39">
        <v>0</v>
      </c>
    </row>
    <row r="639" spans="1:3" ht="17.100000000000001" customHeight="1">
      <c r="A639" s="37">
        <v>2081104</v>
      </c>
      <c r="B639" s="37" t="s">
        <v>1400</v>
      </c>
      <c r="C639" s="39">
        <v>384</v>
      </c>
    </row>
    <row r="640" spans="1:3" ht="17.100000000000001" customHeight="1">
      <c r="A640" s="37">
        <v>2081105</v>
      </c>
      <c r="B640" s="37" t="s">
        <v>1401</v>
      </c>
      <c r="C640" s="39">
        <v>174</v>
      </c>
    </row>
    <row r="641" spans="1:3" ht="17.100000000000001" customHeight="1">
      <c r="A641" s="37">
        <v>2081106</v>
      </c>
      <c r="B641" s="37" t="s">
        <v>1402</v>
      </c>
      <c r="C641" s="39">
        <v>0</v>
      </c>
    </row>
    <row r="642" spans="1:3" ht="17.100000000000001" customHeight="1">
      <c r="A642" s="37">
        <v>2081107</v>
      </c>
      <c r="B642" s="37" t="s">
        <v>1403</v>
      </c>
      <c r="C642" s="39">
        <v>701</v>
      </c>
    </row>
    <row r="643" spans="1:3" ht="17.100000000000001" customHeight="1">
      <c r="A643" s="37">
        <v>2081199</v>
      </c>
      <c r="B643" s="37" t="s">
        <v>1404</v>
      </c>
      <c r="C643" s="39">
        <v>1213</v>
      </c>
    </row>
    <row r="644" spans="1:3" ht="17.100000000000001" customHeight="1">
      <c r="A644" s="37">
        <v>20816</v>
      </c>
      <c r="B644" s="60" t="s">
        <v>1405</v>
      </c>
      <c r="C644" s="39">
        <f>SUM(C645:C648)</f>
        <v>0</v>
      </c>
    </row>
    <row r="645" spans="1:3" ht="17.100000000000001" customHeight="1">
      <c r="A645" s="37">
        <v>2081601</v>
      </c>
      <c r="B645" s="37" t="s">
        <v>962</v>
      </c>
      <c r="C645" s="39">
        <v>0</v>
      </c>
    </row>
    <row r="646" spans="1:3" ht="17.100000000000001" customHeight="1">
      <c r="A646" s="37">
        <v>2081602</v>
      </c>
      <c r="B646" s="37" t="s">
        <v>963</v>
      </c>
      <c r="C646" s="39">
        <v>0</v>
      </c>
    </row>
    <row r="647" spans="1:3" ht="17.100000000000001" customHeight="1">
      <c r="A647" s="37">
        <v>2081603</v>
      </c>
      <c r="B647" s="37" t="s">
        <v>964</v>
      </c>
      <c r="C647" s="39">
        <v>0</v>
      </c>
    </row>
    <row r="648" spans="1:3" ht="17.100000000000001" customHeight="1">
      <c r="A648" s="37">
        <v>2081699</v>
      </c>
      <c r="B648" s="37" t="s">
        <v>1406</v>
      </c>
      <c r="C648" s="39">
        <v>0</v>
      </c>
    </row>
    <row r="649" spans="1:3" ht="17.100000000000001" customHeight="1">
      <c r="A649" s="37">
        <v>20819</v>
      </c>
      <c r="B649" s="60" t="s">
        <v>1407</v>
      </c>
      <c r="C649" s="39">
        <f>SUM(C650:C651)</f>
        <v>2617</v>
      </c>
    </row>
    <row r="650" spans="1:3" ht="17.100000000000001" customHeight="1">
      <c r="A650" s="37">
        <v>2081901</v>
      </c>
      <c r="B650" s="37" t="s">
        <v>1408</v>
      </c>
      <c r="C650" s="39">
        <v>2209</v>
      </c>
    </row>
    <row r="651" spans="1:3" ht="17.100000000000001" customHeight="1">
      <c r="A651" s="37">
        <v>2081902</v>
      </c>
      <c r="B651" s="37" t="s">
        <v>1409</v>
      </c>
      <c r="C651" s="39">
        <v>408</v>
      </c>
    </row>
    <row r="652" spans="1:3" ht="17.100000000000001" customHeight="1">
      <c r="A652" s="37">
        <v>20820</v>
      </c>
      <c r="B652" s="60" t="s">
        <v>1410</v>
      </c>
      <c r="C652" s="39">
        <f>SUM(C653:C654)</f>
        <v>568</v>
      </c>
    </row>
    <row r="653" spans="1:3" ht="17.100000000000001" customHeight="1">
      <c r="A653" s="37">
        <v>2082001</v>
      </c>
      <c r="B653" s="37" t="s">
        <v>1411</v>
      </c>
      <c r="C653" s="39">
        <v>276</v>
      </c>
    </row>
    <row r="654" spans="1:3" ht="17.100000000000001" customHeight="1">
      <c r="A654" s="37">
        <v>2082002</v>
      </c>
      <c r="B654" s="37" t="s">
        <v>1412</v>
      </c>
      <c r="C654" s="39">
        <v>292</v>
      </c>
    </row>
    <row r="655" spans="1:3" ht="17.100000000000001" customHeight="1">
      <c r="A655" s="37">
        <v>20821</v>
      </c>
      <c r="B655" s="60" t="s">
        <v>1413</v>
      </c>
      <c r="C655" s="39">
        <f>SUM(C656:C657)</f>
        <v>257</v>
      </c>
    </row>
    <row r="656" spans="1:3" ht="17.100000000000001" customHeight="1">
      <c r="A656" s="37">
        <v>2082101</v>
      </c>
      <c r="B656" s="37" t="s">
        <v>1414</v>
      </c>
      <c r="C656" s="39">
        <v>225</v>
      </c>
    </row>
    <row r="657" spans="1:3" ht="17.100000000000001" customHeight="1">
      <c r="A657" s="37">
        <v>2082102</v>
      </c>
      <c r="B657" s="37" t="s">
        <v>1415</v>
      </c>
      <c r="C657" s="39">
        <v>32</v>
      </c>
    </row>
    <row r="658" spans="1:3" ht="17.100000000000001" customHeight="1">
      <c r="A658" s="37">
        <v>20824</v>
      </c>
      <c r="B658" s="60" t="s">
        <v>1416</v>
      </c>
      <c r="C658" s="39">
        <f>SUM(C659:C660)</f>
        <v>0</v>
      </c>
    </row>
    <row r="659" spans="1:3" ht="17.100000000000001" customHeight="1">
      <c r="A659" s="37">
        <v>2082401</v>
      </c>
      <c r="B659" s="37" t="s">
        <v>1417</v>
      </c>
      <c r="C659" s="39">
        <v>0</v>
      </c>
    </row>
    <row r="660" spans="1:3" ht="17.100000000000001" customHeight="1">
      <c r="A660" s="37">
        <v>2082402</v>
      </c>
      <c r="B660" s="37" t="s">
        <v>1418</v>
      </c>
      <c r="C660" s="39">
        <v>0</v>
      </c>
    </row>
    <row r="661" spans="1:3" ht="17.100000000000001" customHeight="1">
      <c r="A661" s="37">
        <v>20825</v>
      </c>
      <c r="B661" s="60" t="s">
        <v>1419</v>
      </c>
      <c r="C661" s="39">
        <f>SUM(C662:C663)</f>
        <v>94</v>
      </c>
    </row>
    <row r="662" spans="1:3" ht="17.100000000000001" customHeight="1">
      <c r="A662" s="37">
        <v>2082501</v>
      </c>
      <c r="B662" s="37" t="s">
        <v>1420</v>
      </c>
      <c r="C662" s="39">
        <v>70</v>
      </c>
    </row>
    <row r="663" spans="1:3" ht="17.100000000000001" customHeight="1">
      <c r="A663" s="37">
        <v>2082502</v>
      </c>
      <c r="B663" s="37" t="s">
        <v>1421</v>
      </c>
      <c r="C663" s="39">
        <v>24</v>
      </c>
    </row>
    <row r="664" spans="1:3" ht="17.100000000000001" customHeight="1">
      <c r="A664" s="37">
        <v>20826</v>
      </c>
      <c r="B664" s="60" t="s">
        <v>1422</v>
      </c>
      <c r="C664" s="39">
        <f>SUM(C665:C667)</f>
        <v>1543</v>
      </c>
    </row>
    <row r="665" spans="1:3" ht="17.100000000000001" customHeight="1">
      <c r="A665" s="37">
        <v>2082601</v>
      </c>
      <c r="B665" s="37" t="s">
        <v>1423</v>
      </c>
      <c r="C665" s="39">
        <v>0</v>
      </c>
    </row>
    <row r="666" spans="1:3" ht="17.100000000000001" customHeight="1">
      <c r="A666" s="37">
        <v>2082602</v>
      </c>
      <c r="B666" s="37" t="s">
        <v>1424</v>
      </c>
      <c r="C666" s="39">
        <v>1543</v>
      </c>
    </row>
    <row r="667" spans="1:3" ht="17.100000000000001" customHeight="1">
      <c r="A667" s="37">
        <v>2082699</v>
      </c>
      <c r="B667" s="37" t="s">
        <v>1425</v>
      </c>
      <c r="C667" s="39">
        <v>0</v>
      </c>
    </row>
    <row r="668" spans="1:3" ht="17.100000000000001" customHeight="1">
      <c r="A668" s="37">
        <v>20827</v>
      </c>
      <c r="B668" s="60" t="s">
        <v>1426</v>
      </c>
      <c r="C668" s="39">
        <f>SUM(C669:C672)</f>
        <v>0</v>
      </c>
    </row>
    <row r="669" spans="1:3" ht="17.100000000000001" customHeight="1">
      <c r="A669" s="37">
        <v>2082701</v>
      </c>
      <c r="B669" s="37" t="s">
        <v>1427</v>
      </c>
      <c r="C669" s="39">
        <v>0</v>
      </c>
    </row>
    <row r="670" spans="1:3" ht="17.100000000000001" customHeight="1">
      <c r="A670" s="37">
        <v>2082702</v>
      </c>
      <c r="B670" s="37" t="s">
        <v>1428</v>
      </c>
      <c r="C670" s="39">
        <v>0</v>
      </c>
    </row>
    <row r="671" spans="1:3" ht="17.100000000000001" customHeight="1">
      <c r="A671" s="37">
        <v>2082703</v>
      </c>
      <c r="B671" s="37" t="s">
        <v>1429</v>
      </c>
      <c r="C671" s="39">
        <v>0</v>
      </c>
    </row>
    <row r="672" spans="1:3" ht="17.100000000000001" customHeight="1">
      <c r="A672" s="37">
        <v>2082799</v>
      </c>
      <c r="B672" s="37" t="s">
        <v>1430</v>
      </c>
      <c r="C672" s="39">
        <v>0</v>
      </c>
    </row>
    <row r="673" spans="1:3" ht="17.100000000000001" customHeight="1">
      <c r="A673" s="37">
        <v>20828</v>
      </c>
      <c r="B673" s="60" t="s">
        <v>1431</v>
      </c>
      <c r="C673" s="39">
        <f>SUM(C674:C680)</f>
        <v>2741</v>
      </c>
    </row>
    <row r="674" spans="1:3" ht="17.100000000000001" customHeight="1">
      <c r="A674" s="37">
        <v>2082801</v>
      </c>
      <c r="B674" s="37" t="s">
        <v>962</v>
      </c>
      <c r="C674" s="39">
        <v>383</v>
      </c>
    </row>
    <row r="675" spans="1:3" ht="17.100000000000001" customHeight="1">
      <c r="A675" s="37">
        <v>2082802</v>
      </c>
      <c r="B675" s="37" t="s">
        <v>963</v>
      </c>
      <c r="C675" s="39">
        <v>191</v>
      </c>
    </row>
    <row r="676" spans="1:3" ht="17.100000000000001" customHeight="1">
      <c r="A676" s="37">
        <v>2082803</v>
      </c>
      <c r="B676" s="37" t="s">
        <v>964</v>
      </c>
      <c r="C676" s="39">
        <v>0</v>
      </c>
    </row>
    <row r="677" spans="1:3" ht="17.100000000000001" customHeight="1">
      <c r="A677" s="37">
        <v>2082804</v>
      </c>
      <c r="B677" s="37" t="s">
        <v>1432</v>
      </c>
      <c r="C677" s="39">
        <v>350</v>
      </c>
    </row>
    <row r="678" spans="1:3" ht="17.100000000000001" customHeight="1">
      <c r="A678" s="37">
        <v>2082805</v>
      </c>
      <c r="B678" s="37" t="s">
        <v>1433</v>
      </c>
      <c r="C678" s="39">
        <v>0</v>
      </c>
    </row>
    <row r="679" spans="1:3" ht="17.100000000000001" customHeight="1">
      <c r="A679" s="37">
        <v>2082850</v>
      </c>
      <c r="B679" s="37" t="s">
        <v>971</v>
      </c>
      <c r="C679" s="39">
        <v>0</v>
      </c>
    </row>
    <row r="680" spans="1:3" ht="17.100000000000001" customHeight="1">
      <c r="A680" s="37">
        <v>2082899</v>
      </c>
      <c r="B680" s="37" t="s">
        <v>1434</v>
      </c>
      <c r="C680" s="39">
        <v>1817</v>
      </c>
    </row>
    <row r="681" spans="1:3" ht="17.100000000000001" customHeight="1">
      <c r="A681" s="37">
        <v>20830</v>
      </c>
      <c r="B681" s="60" t="s">
        <v>1435</v>
      </c>
      <c r="C681" s="39">
        <f>SUM(C682:C683)</f>
        <v>0</v>
      </c>
    </row>
    <row r="682" spans="1:3" ht="17.100000000000001" customHeight="1">
      <c r="A682" s="37">
        <v>2083001</v>
      </c>
      <c r="B682" s="37" t="s">
        <v>1436</v>
      </c>
      <c r="C682" s="39">
        <v>0</v>
      </c>
    </row>
    <row r="683" spans="1:3" ht="17.100000000000001" customHeight="1">
      <c r="A683" s="37">
        <v>2083099</v>
      </c>
      <c r="B683" s="37" t="s">
        <v>1437</v>
      </c>
      <c r="C683" s="39">
        <v>0</v>
      </c>
    </row>
    <row r="684" spans="1:3" ht="17.100000000000001" customHeight="1">
      <c r="A684" s="37">
        <v>20899</v>
      </c>
      <c r="B684" s="60" t="s">
        <v>1438</v>
      </c>
      <c r="C684" s="39">
        <f>C685</f>
        <v>2186</v>
      </c>
    </row>
    <row r="685" spans="1:3" ht="17.100000000000001" customHeight="1">
      <c r="A685" s="37">
        <v>2089901</v>
      </c>
      <c r="B685" s="37" t="s">
        <v>1439</v>
      </c>
      <c r="C685" s="39">
        <v>2186</v>
      </c>
    </row>
    <row r="686" spans="1:3" ht="17.100000000000001" customHeight="1">
      <c r="A686" s="37">
        <v>210</v>
      </c>
      <c r="B686" s="60" t="s">
        <v>99</v>
      </c>
      <c r="C686" s="39">
        <f>SUM(C687,C692,C706,C710,C722,C725,C729,C734,C738,C742,C745,C754,C756)</f>
        <v>28900</v>
      </c>
    </row>
    <row r="687" spans="1:3" ht="17.100000000000001" customHeight="1">
      <c r="A687" s="37">
        <v>21001</v>
      </c>
      <c r="B687" s="60" t="s">
        <v>1440</v>
      </c>
      <c r="C687" s="39">
        <f>SUM(C688:C691)</f>
        <v>2113</v>
      </c>
    </row>
    <row r="688" spans="1:3" ht="17.100000000000001" customHeight="1">
      <c r="A688" s="37">
        <v>2100101</v>
      </c>
      <c r="B688" s="37" t="s">
        <v>962</v>
      </c>
      <c r="C688" s="39">
        <v>968</v>
      </c>
    </row>
    <row r="689" spans="1:3" ht="17.100000000000001" customHeight="1">
      <c r="A689" s="37">
        <v>2100102</v>
      </c>
      <c r="B689" s="37" t="s">
        <v>963</v>
      </c>
      <c r="C689" s="39">
        <v>856</v>
      </c>
    </row>
    <row r="690" spans="1:3" ht="17.100000000000001" customHeight="1">
      <c r="A690" s="37">
        <v>2100103</v>
      </c>
      <c r="B690" s="37" t="s">
        <v>964</v>
      </c>
      <c r="C690" s="39">
        <v>0</v>
      </c>
    </row>
    <row r="691" spans="1:3" ht="17.100000000000001" customHeight="1">
      <c r="A691" s="37">
        <v>2100199</v>
      </c>
      <c r="B691" s="37" t="s">
        <v>1441</v>
      </c>
      <c r="C691" s="39">
        <v>289</v>
      </c>
    </row>
    <row r="692" spans="1:3" ht="17.100000000000001" customHeight="1">
      <c r="A692" s="37">
        <v>21002</v>
      </c>
      <c r="B692" s="60" t="s">
        <v>1442</v>
      </c>
      <c r="C692" s="39">
        <f>SUM(C693:C705)</f>
        <v>210</v>
      </c>
    </row>
    <row r="693" spans="1:3" ht="17.100000000000001" customHeight="1">
      <c r="A693" s="37">
        <v>2100201</v>
      </c>
      <c r="B693" s="37" t="s">
        <v>1443</v>
      </c>
      <c r="C693" s="39">
        <v>185</v>
      </c>
    </row>
    <row r="694" spans="1:3" ht="17.100000000000001" customHeight="1">
      <c r="A694" s="37">
        <v>2100202</v>
      </c>
      <c r="B694" s="37" t="s">
        <v>1444</v>
      </c>
      <c r="C694" s="39">
        <v>0</v>
      </c>
    </row>
    <row r="695" spans="1:3" ht="17.100000000000001" customHeight="1">
      <c r="A695" s="37">
        <v>2100203</v>
      </c>
      <c r="B695" s="37" t="s">
        <v>1445</v>
      </c>
      <c r="C695" s="39">
        <v>0</v>
      </c>
    </row>
    <row r="696" spans="1:3" ht="17.100000000000001" customHeight="1">
      <c r="A696" s="37">
        <v>2100204</v>
      </c>
      <c r="B696" s="37" t="s">
        <v>1446</v>
      </c>
      <c r="C696" s="39">
        <v>0</v>
      </c>
    </row>
    <row r="697" spans="1:3" ht="17.100000000000001" customHeight="1">
      <c r="A697" s="37">
        <v>2100205</v>
      </c>
      <c r="B697" s="37" t="s">
        <v>1447</v>
      </c>
      <c r="C697" s="39">
        <v>0</v>
      </c>
    </row>
    <row r="698" spans="1:3" ht="17.100000000000001" customHeight="1">
      <c r="A698" s="37">
        <v>2100206</v>
      </c>
      <c r="B698" s="37" t="s">
        <v>1448</v>
      </c>
      <c r="C698" s="39">
        <v>0</v>
      </c>
    </row>
    <row r="699" spans="1:3" ht="17.100000000000001" customHeight="1">
      <c r="A699" s="37">
        <v>2100207</v>
      </c>
      <c r="B699" s="37" t="s">
        <v>1449</v>
      </c>
      <c r="C699" s="39">
        <v>0</v>
      </c>
    </row>
    <row r="700" spans="1:3" ht="17.100000000000001" customHeight="1">
      <c r="A700" s="37">
        <v>2100208</v>
      </c>
      <c r="B700" s="37" t="s">
        <v>1450</v>
      </c>
      <c r="C700" s="39">
        <v>0</v>
      </c>
    </row>
    <row r="701" spans="1:3" ht="17.100000000000001" customHeight="1">
      <c r="A701" s="37">
        <v>2100209</v>
      </c>
      <c r="B701" s="37" t="s">
        <v>1451</v>
      </c>
      <c r="C701" s="39">
        <v>0</v>
      </c>
    </row>
    <row r="702" spans="1:3" ht="17.100000000000001" customHeight="1">
      <c r="A702" s="37">
        <v>2100210</v>
      </c>
      <c r="B702" s="37" t="s">
        <v>1452</v>
      </c>
      <c r="C702" s="39">
        <v>0</v>
      </c>
    </row>
    <row r="703" spans="1:3" ht="17.100000000000001" customHeight="1">
      <c r="A703" s="37">
        <v>2100211</v>
      </c>
      <c r="B703" s="37" t="s">
        <v>1453</v>
      </c>
      <c r="C703" s="39">
        <v>0</v>
      </c>
    </row>
    <row r="704" spans="1:3" ht="17.100000000000001" customHeight="1">
      <c r="A704" s="37">
        <v>2100212</v>
      </c>
      <c r="B704" s="37" t="s">
        <v>1454</v>
      </c>
      <c r="C704" s="39">
        <v>0</v>
      </c>
    </row>
    <row r="705" spans="1:3" ht="17.100000000000001" customHeight="1">
      <c r="A705" s="37">
        <v>2100299</v>
      </c>
      <c r="B705" s="37" t="s">
        <v>1455</v>
      </c>
      <c r="C705" s="39">
        <v>25</v>
      </c>
    </row>
    <row r="706" spans="1:3" ht="17.100000000000001" customHeight="1">
      <c r="A706" s="37">
        <v>21003</v>
      </c>
      <c r="B706" s="60" t="s">
        <v>1456</v>
      </c>
      <c r="C706" s="39">
        <f>SUM(C707:C709)</f>
        <v>2155</v>
      </c>
    </row>
    <row r="707" spans="1:3" ht="17.100000000000001" customHeight="1">
      <c r="A707" s="37">
        <v>2100301</v>
      </c>
      <c r="B707" s="37" t="s">
        <v>1457</v>
      </c>
      <c r="C707" s="39">
        <v>140</v>
      </c>
    </row>
    <row r="708" spans="1:3" ht="17.100000000000001" customHeight="1">
      <c r="A708" s="37">
        <v>2100302</v>
      </c>
      <c r="B708" s="37" t="s">
        <v>1458</v>
      </c>
      <c r="C708" s="39">
        <v>0</v>
      </c>
    </row>
    <row r="709" spans="1:3" ht="17.100000000000001" customHeight="1">
      <c r="A709" s="37">
        <v>2100399</v>
      </c>
      <c r="B709" s="37" t="s">
        <v>1459</v>
      </c>
      <c r="C709" s="39">
        <v>2015</v>
      </c>
    </row>
    <row r="710" spans="1:3" ht="17.100000000000001" customHeight="1">
      <c r="A710" s="37">
        <v>21004</v>
      </c>
      <c r="B710" s="60" t="s">
        <v>1460</v>
      </c>
      <c r="C710" s="39">
        <f>SUM(C711:C721)</f>
        <v>15463</v>
      </c>
    </row>
    <row r="711" spans="1:3" ht="17.100000000000001" customHeight="1">
      <c r="A711" s="37">
        <v>2100401</v>
      </c>
      <c r="B711" s="37" t="s">
        <v>1461</v>
      </c>
      <c r="C711" s="39">
        <v>5036</v>
      </c>
    </row>
    <row r="712" spans="1:3" ht="17.100000000000001" customHeight="1">
      <c r="A712" s="37">
        <v>2100402</v>
      </c>
      <c r="B712" s="37" t="s">
        <v>1462</v>
      </c>
      <c r="C712" s="39">
        <v>613</v>
      </c>
    </row>
    <row r="713" spans="1:3" ht="17.100000000000001" customHeight="1">
      <c r="A713" s="37">
        <v>2100403</v>
      </c>
      <c r="B713" s="37" t="s">
        <v>1463</v>
      </c>
      <c r="C713" s="39">
        <v>811</v>
      </c>
    </row>
    <row r="714" spans="1:3" ht="17.100000000000001" customHeight="1">
      <c r="A714" s="37">
        <v>2100404</v>
      </c>
      <c r="B714" s="37" t="s">
        <v>1464</v>
      </c>
      <c r="C714" s="39">
        <v>0</v>
      </c>
    </row>
    <row r="715" spans="1:3" ht="17.100000000000001" customHeight="1">
      <c r="A715" s="37">
        <v>2100405</v>
      </c>
      <c r="B715" s="37" t="s">
        <v>1465</v>
      </c>
      <c r="C715" s="39">
        <v>0</v>
      </c>
    </row>
    <row r="716" spans="1:3" ht="17.100000000000001" customHeight="1">
      <c r="A716" s="37">
        <v>2100406</v>
      </c>
      <c r="B716" s="37" t="s">
        <v>1466</v>
      </c>
      <c r="C716" s="39">
        <v>19</v>
      </c>
    </row>
    <row r="717" spans="1:3" ht="17.100000000000001" customHeight="1">
      <c r="A717" s="37">
        <v>2100407</v>
      </c>
      <c r="B717" s="37" t="s">
        <v>1467</v>
      </c>
      <c r="C717" s="39">
        <v>0</v>
      </c>
    </row>
    <row r="718" spans="1:3" ht="17.100000000000001" customHeight="1">
      <c r="A718" s="37">
        <v>2100408</v>
      </c>
      <c r="B718" s="37" t="s">
        <v>1468</v>
      </c>
      <c r="C718" s="39">
        <v>5159</v>
      </c>
    </row>
    <row r="719" spans="1:3" ht="17.100000000000001" customHeight="1">
      <c r="A719" s="37">
        <v>2100409</v>
      </c>
      <c r="B719" s="37" t="s">
        <v>1469</v>
      </c>
      <c r="C719" s="39">
        <v>345</v>
      </c>
    </row>
    <row r="720" spans="1:3" ht="17.100000000000001" customHeight="1">
      <c r="A720" s="37">
        <v>2100410</v>
      </c>
      <c r="B720" s="37" t="s">
        <v>1470</v>
      </c>
      <c r="C720" s="39">
        <v>1779</v>
      </c>
    </row>
    <row r="721" spans="1:3" ht="17.100000000000001" customHeight="1">
      <c r="A721" s="37">
        <v>2100499</v>
      </c>
      <c r="B721" s="37" t="s">
        <v>1471</v>
      </c>
      <c r="C721" s="39">
        <v>1701</v>
      </c>
    </row>
    <row r="722" spans="1:3" ht="17.100000000000001" customHeight="1">
      <c r="A722" s="37">
        <v>21006</v>
      </c>
      <c r="B722" s="60" t="s">
        <v>1472</v>
      </c>
      <c r="C722" s="39">
        <f>SUM(C723:C724)</f>
        <v>190</v>
      </c>
    </row>
    <row r="723" spans="1:3" ht="17.100000000000001" customHeight="1">
      <c r="A723" s="37">
        <v>2100601</v>
      </c>
      <c r="B723" s="37" t="s">
        <v>1473</v>
      </c>
      <c r="C723" s="39">
        <v>10</v>
      </c>
    </row>
    <row r="724" spans="1:3" ht="17.100000000000001" customHeight="1">
      <c r="A724" s="37">
        <v>2100699</v>
      </c>
      <c r="B724" s="37" t="s">
        <v>1474</v>
      </c>
      <c r="C724" s="39">
        <v>180</v>
      </c>
    </row>
    <row r="725" spans="1:3" ht="17.100000000000001" customHeight="1">
      <c r="A725" s="37">
        <v>21007</v>
      </c>
      <c r="B725" s="60" t="s">
        <v>1475</v>
      </c>
      <c r="C725" s="39">
        <f>SUM(C726:C728)</f>
        <v>2721</v>
      </c>
    </row>
    <row r="726" spans="1:3" ht="17.100000000000001" customHeight="1">
      <c r="A726" s="37">
        <v>2100716</v>
      </c>
      <c r="B726" s="37" t="s">
        <v>1476</v>
      </c>
      <c r="C726" s="39">
        <v>2</v>
      </c>
    </row>
    <row r="727" spans="1:3" ht="17.100000000000001" customHeight="1">
      <c r="A727" s="37">
        <v>2100717</v>
      </c>
      <c r="B727" s="37" t="s">
        <v>1477</v>
      </c>
      <c r="C727" s="39">
        <v>2716</v>
      </c>
    </row>
    <row r="728" spans="1:3" ht="17.100000000000001" customHeight="1">
      <c r="A728" s="37">
        <v>2100799</v>
      </c>
      <c r="B728" s="37" t="s">
        <v>1478</v>
      </c>
      <c r="C728" s="39">
        <v>3</v>
      </c>
    </row>
    <row r="729" spans="1:3" ht="17.100000000000001" customHeight="1">
      <c r="A729" s="37">
        <v>21011</v>
      </c>
      <c r="B729" s="60" t="s">
        <v>1479</v>
      </c>
      <c r="C729" s="39">
        <f>SUM(C730:C733)</f>
        <v>3607</v>
      </c>
    </row>
    <row r="730" spans="1:3" ht="17.100000000000001" customHeight="1">
      <c r="A730" s="37">
        <v>2101101</v>
      </c>
      <c r="B730" s="37" t="s">
        <v>1480</v>
      </c>
      <c r="C730" s="39">
        <v>2557</v>
      </c>
    </row>
    <row r="731" spans="1:3" ht="17.100000000000001" customHeight="1">
      <c r="A731" s="37">
        <v>2101102</v>
      </c>
      <c r="B731" s="37" t="s">
        <v>1481</v>
      </c>
      <c r="C731" s="39">
        <v>1050</v>
      </c>
    </row>
    <row r="732" spans="1:3" ht="17.100000000000001" customHeight="1">
      <c r="A732" s="37">
        <v>2101103</v>
      </c>
      <c r="B732" s="37" t="s">
        <v>1482</v>
      </c>
      <c r="C732" s="39">
        <v>0</v>
      </c>
    </row>
    <row r="733" spans="1:3" ht="17.100000000000001" customHeight="1">
      <c r="A733" s="37">
        <v>2101199</v>
      </c>
      <c r="B733" s="37" t="s">
        <v>1483</v>
      </c>
      <c r="C733" s="39">
        <v>0</v>
      </c>
    </row>
    <row r="734" spans="1:3" ht="17.100000000000001" customHeight="1">
      <c r="A734" s="37">
        <v>21012</v>
      </c>
      <c r="B734" s="60" t="s">
        <v>1484</v>
      </c>
      <c r="C734" s="39">
        <f>SUM(C735:C737)</f>
        <v>155</v>
      </c>
    </row>
    <row r="735" spans="1:3" ht="17.100000000000001" customHeight="1">
      <c r="A735" s="37">
        <v>2101201</v>
      </c>
      <c r="B735" s="37" t="s">
        <v>1485</v>
      </c>
      <c r="C735" s="39">
        <v>0</v>
      </c>
    </row>
    <row r="736" spans="1:3" ht="17.100000000000001" customHeight="1">
      <c r="A736" s="37">
        <v>2101202</v>
      </c>
      <c r="B736" s="37" t="s">
        <v>1486</v>
      </c>
      <c r="C736" s="39">
        <v>155</v>
      </c>
    </row>
    <row r="737" spans="1:3" ht="17.100000000000001" customHeight="1">
      <c r="A737" s="37">
        <v>2101299</v>
      </c>
      <c r="B737" s="37" t="s">
        <v>1487</v>
      </c>
      <c r="C737" s="39">
        <v>0</v>
      </c>
    </row>
    <row r="738" spans="1:3" ht="17.100000000000001" customHeight="1">
      <c r="A738" s="37">
        <v>21013</v>
      </c>
      <c r="B738" s="60" t="s">
        <v>1488</v>
      </c>
      <c r="C738" s="39">
        <f>SUM(C739:C741)</f>
        <v>942</v>
      </c>
    </row>
    <row r="739" spans="1:3" ht="17.100000000000001" customHeight="1">
      <c r="A739" s="37">
        <v>2101301</v>
      </c>
      <c r="B739" s="37" t="s">
        <v>1489</v>
      </c>
      <c r="C739" s="39">
        <v>206</v>
      </c>
    </row>
    <row r="740" spans="1:3" ht="17.100000000000001" customHeight="1">
      <c r="A740" s="37">
        <v>2101302</v>
      </c>
      <c r="B740" s="37" t="s">
        <v>1490</v>
      </c>
      <c r="C740" s="39">
        <v>0</v>
      </c>
    </row>
    <row r="741" spans="1:3" ht="17.100000000000001" customHeight="1">
      <c r="A741" s="37">
        <v>2101399</v>
      </c>
      <c r="B741" s="37" t="s">
        <v>1491</v>
      </c>
      <c r="C741" s="39">
        <v>736</v>
      </c>
    </row>
    <row r="742" spans="1:3" ht="17.100000000000001" customHeight="1">
      <c r="A742" s="37">
        <v>21014</v>
      </c>
      <c r="B742" s="60" t="s">
        <v>1492</v>
      </c>
      <c r="C742" s="39">
        <f>SUM(C743:C744)</f>
        <v>107</v>
      </c>
    </row>
    <row r="743" spans="1:3" ht="17.100000000000001" customHeight="1">
      <c r="A743" s="37">
        <v>2101401</v>
      </c>
      <c r="B743" s="37" t="s">
        <v>1493</v>
      </c>
      <c r="C743" s="39">
        <v>107</v>
      </c>
    </row>
    <row r="744" spans="1:3" ht="17.100000000000001" customHeight="1">
      <c r="A744" s="37">
        <v>2101499</v>
      </c>
      <c r="B744" s="37" t="s">
        <v>1494</v>
      </c>
      <c r="C744" s="39">
        <v>0</v>
      </c>
    </row>
    <row r="745" spans="1:3" ht="17.100000000000001" customHeight="1">
      <c r="A745" s="37">
        <v>21015</v>
      </c>
      <c r="B745" s="60" t="s">
        <v>1495</v>
      </c>
      <c r="C745" s="39">
        <f>SUM(C746:C753)</f>
        <v>852</v>
      </c>
    </row>
    <row r="746" spans="1:3" ht="17.100000000000001" customHeight="1">
      <c r="A746" s="37">
        <v>2101501</v>
      </c>
      <c r="B746" s="37" t="s">
        <v>962</v>
      </c>
      <c r="C746" s="39">
        <v>360</v>
      </c>
    </row>
    <row r="747" spans="1:3" ht="17.100000000000001" customHeight="1">
      <c r="A747" s="37">
        <v>2101502</v>
      </c>
      <c r="B747" s="37" t="s">
        <v>963</v>
      </c>
      <c r="C747" s="39">
        <v>22</v>
      </c>
    </row>
    <row r="748" spans="1:3" ht="17.100000000000001" customHeight="1">
      <c r="A748" s="37">
        <v>2101503</v>
      </c>
      <c r="B748" s="37" t="s">
        <v>964</v>
      </c>
      <c r="C748" s="39">
        <v>0</v>
      </c>
    </row>
    <row r="749" spans="1:3" ht="17.100000000000001" customHeight="1">
      <c r="A749" s="37">
        <v>2101504</v>
      </c>
      <c r="B749" s="37" t="s">
        <v>1003</v>
      </c>
      <c r="C749" s="39">
        <v>0</v>
      </c>
    </row>
    <row r="750" spans="1:3" ht="17.100000000000001" customHeight="1">
      <c r="A750" s="37">
        <v>2101505</v>
      </c>
      <c r="B750" s="37" t="s">
        <v>1496</v>
      </c>
      <c r="C750" s="39">
        <v>0</v>
      </c>
    </row>
    <row r="751" spans="1:3" ht="17.100000000000001" customHeight="1">
      <c r="A751" s="37">
        <v>2101506</v>
      </c>
      <c r="B751" s="37" t="s">
        <v>1497</v>
      </c>
      <c r="C751" s="39">
        <v>0</v>
      </c>
    </row>
    <row r="752" spans="1:3" ht="17.100000000000001" customHeight="1">
      <c r="A752" s="37">
        <v>2101550</v>
      </c>
      <c r="B752" s="37" t="s">
        <v>971</v>
      </c>
      <c r="C752" s="39">
        <v>0</v>
      </c>
    </row>
    <row r="753" spans="1:3" ht="17.100000000000001" customHeight="1">
      <c r="A753" s="37">
        <v>2101599</v>
      </c>
      <c r="B753" s="37" t="s">
        <v>1498</v>
      </c>
      <c r="C753" s="39">
        <v>470</v>
      </c>
    </row>
    <row r="754" spans="1:3" ht="17.100000000000001" customHeight="1">
      <c r="A754" s="37">
        <v>21016</v>
      </c>
      <c r="B754" s="60" t="s">
        <v>1499</v>
      </c>
      <c r="C754" s="39">
        <f>C755</f>
        <v>80</v>
      </c>
    </row>
    <row r="755" spans="1:3" ht="17.100000000000001" customHeight="1">
      <c r="A755" s="37">
        <v>2101601</v>
      </c>
      <c r="B755" s="37" t="s">
        <v>1500</v>
      </c>
      <c r="C755" s="39">
        <v>80</v>
      </c>
    </row>
    <row r="756" spans="1:3" ht="17.100000000000001" customHeight="1">
      <c r="A756" s="37">
        <v>21099</v>
      </c>
      <c r="B756" s="60" t="s">
        <v>1501</v>
      </c>
      <c r="C756" s="39">
        <f>C757</f>
        <v>305</v>
      </c>
    </row>
    <row r="757" spans="1:3" ht="17.100000000000001" customHeight="1">
      <c r="A757" s="37">
        <v>2109901</v>
      </c>
      <c r="B757" s="37" t="s">
        <v>1502</v>
      </c>
      <c r="C757" s="39">
        <v>305</v>
      </c>
    </row>
    <row r="758" spans="1:3" ht="17.100000000000001" customHeight="1">
      <c r="A758" s="37">
        <v>211</v>
      </c>
      <c r="B758" s="60" t="s">
        <v>100</v>
      </c>
      <c r="C758" s="39">
        <f>SUM(C759,C769,C773,C781,C786,C793,C799,C802,C805,C807,C809,C815,C817,C819,C834)</f>
        <v>18023</v>
      </c>
    </row>
    <row r="759" spans="1:3" ht="17.100000000000001" customHeight="1">
      <c r="A759" s="37">
        <v>21101</v>
      </c>
      <c r="B759" s="60" t="s">
        <v>1503</v>
      </c>
      <c r="C759" s="39">
        <f>SUM(C760:C768)</f>
        <v>11574</v>
      </c>
    </row>
    <row r="760" spans="1:3" ht="17.100000000000001" customHeight="1">
      <c r="A760" s="37">
        <v>2110101</v>
      </c>
      <c r="B760" s="37" t="s">
        <v>962</v>
      </c>
      <c r="C760" s="39">
        <v>731</v>
      </c>
    </row>
    <row r="761" spans="1:3" ht="17.100000000000001" customHeight="1">
      <c r="A761" s="37">
        <v>2110102</v>
      </c>
      <c r="B761" s="37" t="s">
        <v>963</v>
      </c>
      <c r="C761" s="39">
        <v>29</v>
      </c>
    </row>
    <row r="762" spans="1:3" ht="17.100000000000001" customHeight="1">
      <c r="A762" s="37">
        <v>2110103</v>
      </c>
      <c r="B762" s="37" t="s">
        <v>964</v>
      </c>
      <c r="C762" s="39">
        <v>0</v>
      </c>
    </row>
    <row r="763" spans="1:3" ht="17.100000000000001" customHeight="1">
      <c r="A763" s="37">
        <v>2110104</v>
      </c>
      <c r="B763" s="37" t="s">
        <v>1504</v>
      </c>
      <c r="C763" s="39">
        <v>0</v>
      </c>
    </row>
    <row r="764" spans="1:3" ht="17.100000000000001" customHeight="1">
      <c r="A764" s="37">
        <v>2110105</v>
      </c>
      <c r="B764" s="37" t="s">
        <v>1505</v>
      </c>
      <c r="C764" s="39">
        <v>0</v>
      </c>
    </row>
    <row r="765" spans="1:3" ht="17.100000000000001" customHeight="1">
      <c r="A765" s="37">
        <v>2110106</v>
      </c>
      <c r="B765" s="37" t="s">
        <v>1506</v>
      </c>
      <c r="C765" s="39">
        <v>0</v>
      </c>
    </row>
    <row r="766" spans="1:3" ht="17.100000000000001" customHeight="1">
      <c r="A766" s="37">
        <v>2110107</v>
      </c>
      <c r="B766" s="37" t="s">
        <v>1507</v>
      </c>
      <c r="C766" s="39">
        <v>0</v>
      </c>
    </row>
    <row r="767" spans="1:3" ht="17.100000000000001" customHeight="1">
      <c r="A767" s="37">
        <v>2110108</v>
      </c>
      <c r="B767" s="37" t="s">
        <v>1508</v>
      </c>
      <c r="C767" s="39">
        <v>0</v>
      </c>
    </row>
    <row r="768" spans="1:3" ht="17.100000000000001" customHeight="1">
      <c r="A768" s="37">
        <v>2110199</v>
      </c>
      <c r="B768" s="37" t="s">
        <v>1509</v>
      </c>
      <c r="C768" s="39">
        <v>10814</v>
      </c>
    </row>
    <row r="769" spans="1:3" ht="17.100000000000001" customHeight="1">
      <c r="A769" s="37">
        <v>21102</v>
      </c>
      <c r="B769" s="60" t="s">
        <v>1510</v>
      </c>
      <c r="C769" s="39">
        <f>SUM(C770:C772)</f>
        <v>0</v>
      </c>
    </row>
    <row r="770" spans="1:3" ht="17.100000000000001" customHeight="1">
      <c r="A770" s="37">
        <v>2110203</v>
      </c>
      <c r="B770" s="37" t="s">
        <v>1511</v>
      </c>
      <c r="C770" s="39">
        <v>0</v>
      </c>
    </row>
    <row r="771" spans="1:3" ht="17.100000000000001" customHeight="1">
      <c r="A771" s="37">
        <v>2110204</v>
      </c>
      <c r="B771" s="37" t="s">
        <v>1512</v>
      </c>
      <c r="C771" s="39">
        <v>0</v>
      </c>
    </row>
    <row r="772" spans="1:3" ht="17.100000000000001" customHeight="1">
      <c r="A772" s="37">
        <v>2110299</v>
      </c>
      <c r="B772" s="37" t="s">
        <v>1513</v>
      </c>
      <c r="C772" s="39">
        <v>0</v>
      </c>
    </row>
    <row r="773" spans="1:3" ht="17.100000000000001" customHeight="1">
      <c r="A773" s="37">
        <v>21103</v>
      </c>
      <c r="B773" s="60" t="s">
        <v>1514</v>
      </c>
      <c r="C773" s="39">
        <f>SUM(C774:C780)</f>
        <v>2849</v>
      </c>
    </row>
    <row r="774" spans="1:3" ht="17.100000000000001" customHeight="1">
      <c r="A774" s="37">
        <v>2110301</v>
      </c>
      <c r="B774" s="37" t="s">
        <v>1515</v>
      </c>
      <c r="C774" s="39">
        <v>2271</v>
      </c>
    </row>
    <row r="775" spans="1:3" ht="17.100000000000001" customHeight="1">
      <c r="A775" s="37">
        <v>2110302</v>
      </c>
      <c r="B775" s="37" t="s">
        <v>1516</v>
      </c>
      <c r="C775" s="39">
        <v>553</v>
      </c>
    </row>
    <row r="776" spans="1:3" ht="17.100000000000001" customHeight="1">
      <c r="A776" s="37">
        <v>2110303</v>
      </c>
      <c r="B776" s="37" t="s">
        <v>1517</v>
      </c>
      <c r="C776" s="39">
        <v>0</v>
      </c>
    </row>
    <row r="777" spans="1:3" ht="17.100000000000001" customHeight="1">
      <c r="A777" s="37">
        <v>2110304</v>
      </c>
      <c r="B777" s="37" t="s">
        <v>1518</v>
      </c>
      <c r="C777" s="39">
        <v>0</v>
      </c>
    </row>
    <row r="778" spans="1:3" ht="17.100000000000001" customHeight="1">
      <c r="A778" s="37">
        <v>2110305</v>
      </c>
      <c r="B778" s="37" t="s">
        <v>1519</v>
      </c>
      <c r="C778" s="39">
        <v>0</v>
      </c>
    </row>
    <row r="779" spans="1:3" ht="17.100000000000001" customHeight="1">
      <c r="A779" s="37">
        <v>2110306</v>
      </c>
      <c r="B779" s="37" t="s">
        <v>1520</v>
      </c>
      <c r="C779" s="39">
        <v>0</v>
      </c>
    </row>
    <row r="780" spans="1:3" ht="17.100000000000001" customHeight="1">
      <c r="A780" s="37">
        <v>2110399</v>
      </c>
      <c r="B780" s="37" t="s">
        <v>1521</v>
      </c>
      <c r="C780" s="39">
        <v>25</v>
      </c>
    </row>
    <row r="781" spans="1:3" ht="17.100000000000001" customHeight="1">
      <c r="A781" s="37">
        <v>21104</v>
      </c>
      <c r="B781" s="60" t="s">
        <v>1522</v>
      </c>
      <c r="C781" s="39">
        <f>SUM(C782:C785)</f>
        <v>0</v>
      </c>
    </row>
    <row r="782" spans="1:3" ht="17.100000000000001" customHeight="1">
      <c r="A782" s="37">
        <v>2110401</v>
      </c>
      <c r="B782" s="37" t="s">
        <v>1523</v>
      </c>
      <c r="C782" s="39">
        <v>0</v>
      </c>
    </row>
    <row r="783" spans="1:3" ht="17.100000000000001" customHeight="1">
      <c r="A783" s="37">
        <v>2110402</v>
      </c>
      <c r="B783" s="37" t="s">
        <v>1524</v>
      </c>
      <c r="C783" s="39">
        <v>0</v>
      </c>
    </row>
    <row r="784" spans="1:3" ht="17.100000000000001" customHeight="1">
      <c r="A784" s="37">
        <v>2110404</v>
      </c>
      <c r="B784" s="37" t="s">
        <v>1525</v>
      </c>
      <c r="C784" s="39">
        <v>0</v>
      </c>
    </row>
    <row r="785" spans="1:3" ht="17.100000000000001" customHeight="1">
      <c r="A785" s="37">
        <v>2110499</v>
      </c>
      <c r="B785" s="37" t="s">
        <v>1526</v>
      </c>
      <c r="C785" s="39">
        <v>0</v>
      </c>
    </row>
    <row r="786" spans="1:3" ht="17.100000000000001" customHeight="1">
      <c r="A786" s="37">
        <v>21105</v>
      </c>
      <c r="B786" s="60" t="s">
        <v>1527</v>
      </c>
      <c r="C786" s="39">
        <f>SUM(C787:C792)</f>
        <v>0</v>
      </c>
    </row>
    <row r="787" spans="1:3" ht="17.100000000000001" customHeight="1">
      <c r="A787" s="37">
        <v>2110501</v>
      </c>
      <c r="B787" s="37" t="s">
        <v>1528</v>
      </c>
      <c r="C787" s="39">
        <v>0</v>
      </c>
    </row>
    <row r="788" spans="1:3" ht="17.100000000000001" customHeight="1">
      <c r="A788" s="37">
        <v>2110502</v>
      </c>
      <c r="B788" s="37" t="s">
        <v>1529</v>
      </c>
      <c r="C788" s="39">
        <v>0</v>
      </c>
    </row>
    <row r="789" spans="1:3" ht="17.100000000000001" customHeight="1">
      <c r="A789" s="37">
        <v>2110503</v>
      </c>
      <c r="B789" s="37" t="s">
        <v>1530</v>
      </c>
      <c r="C789" s="39">
        <v>0</v>
      </c>
    </row>
    <row r="790" spans="1:3" ht="17.100000000000001" customHeight="1">
      <c r="A790" s="37">
        <v>2110506</v>
      </c>
      <c r="B790" s="37" t="s">
        <v>1531</v>
      </c>
      <c r="C790" s="39">
        <v>0</v>
      </c>
    </row>
    <row r="791" spans="1:3" ht="17.100000000000001" customHeight="1">
      <c r="A791" s="37">
        <v>2110507</v>
      </c>
      <c r="B791" s="37" t="s">
        <v>1532</v>
      </c>
      <c r="C791" s="39">
        <v>0</v>
      </c>
    </row>
    <row r="792" spans="1:3" ht="17.100000000000001" customHeight="1">
      <c r="A792" s="37">
        <v>2110599</v>
      </c>
      <c r="B792" s="37" t="s">
        <v>1533</v>
      </c>
      <c r="C792" s="39">
        <v>0</v>
      </c>
    </row>
    <row r="793" spans="1:3" ht="17.100000000000001" customHeight="1">
      <c r="A793" s="37">
        <v>21106</v>
      </c>
      <c r="B793" s="60" t="s">
        <v>1534</v>
      </c>
      <c r="C793" s="39">
        <f>SUM(C794:C798)</f>
        <v>0</v>
      </c>
    </row>
    <row r="794" spans="1:3" ht="17.100000000000001" customHeight="1">
      <c r="A794" s="37">
        <v>2110602</v>
      </c>
      <c r="B794" s="37" t="s">
        <v>1535</v>
      </c>
      <c r="C794" s="39">
        <v>0</v>
      </c>
    </row>
    <row r="795" spans="1:3" ht="17.100000000000001" customHeight="1">
      <c r="A795" s="37">
        <v>2110603</v>
      </c>
      <c r="B795" s="37" t="s">
        <v>1536</v>
      </c>
      <c r="C795" s="39">
        <v>0</v>
      </c>
    </row>
    <row r="796" spans="1:3" ht="17.100000000000001" customHeight="1">
      <c r="A796" s="37">
        <v>2110604</v>
      </c>
      <c r="B796" s="37" t="s">
        <v>1537</v>
      </c>
      <c r="C796" s="39">
        <v>0</v>
      </c>
    </row>
    <row r="797" spans="1:3" ht="17.100000000000001" customHeight="1">
      <c r="A797" s="37">
        <v>2110605</v>
      </c>
      <c r="B797" s="37" t="s">
        <v>1538</v>
      </c>
      <c r="C797" s="39">
        <v>0</v>
      </c>
    </row>
    <row r="798" spans="1:3" ht="17.100000000000001" customHeight="1">
      <c r="A798" s="37">
        <v>2110699</v>
      </c>
      <c r="B798" s="37" t="s">
        <v>1539</v>
      </c>
      <c r="C798" s="39">
        <v>0</v>
      </c>
    </row>
    <row r="799" spans="1:3" ht="17.100000000000001" customHeight="1">
      <c r="A799" s="37">
        <v>21107</v>
      </c>
      <c r="B799" s="60" t="s">
        <v>1540</v>
      </c>
      <c r="C799" s="39">
        <f>SUM(C800:C801)</f>
        <v>0</v>
      </c>
    </row>
    <row r="800" spans="1:3" ht="17.100000000000001" customHeight="1">
      <c r="A800" s="37">
        <v>2110704</v>
      </c>
      <c r="B800" s="37" t="s">
        <v>1541</v>
      </c>
      <c r="C800" s="39">
        <v>0</v>
      </c>
    </row>
    <row r="801" spans="1:3" ht="17.100000000000001" customHeight="1">
      <c r="A801" s="37">
        <v>2110799</v>
      </c>
      <c r="B801" s="37" t="s">
        <v>1542</v>
      </c>
      <c r="C801" s="39">
        <v>0</v>
      </c>
    </row>
    <row r="802" spans="1:3" ht="17.100000000000001" customHeight="1">
      <c r="A802" s="37">
        <v>21108</v>
      </c>
      <c r="B802" s="60" t="s">
        <v>1543</v>
      </c>
      <c r="C802" s="39">
        <f>SUM(C803:C804)</f>
        <v>0</v>
      </c>
    </row>
    <row r="803" spans="1:3" ht="17.100000000000001" customHeight="1">
      <c r="A803" s="37">
        <v>2110804</v>
      </c>
      <c r="B803" s="37" t="s">
        <v>1544</v>
      </c>
      <c r="C803" s="39">
        <v>0</v>
      </c>
    </row>
    <row r="804" spans="1:3" ht="17.100000000000001" customHeight="1">
      <c r="A804" s="37">
        <v>2110899</v>
      </c>
      <c r="B804" s="37" t="s">
        <v>1545</v>
      </c>
      <c r="C804" s="39">
        <v>0</v>
      </c>
    </row>
    <row r="805" spans="1:3" ht="17.100000000000001" customHeight="1">
      <c r="A805" s="37">
        <v>21109</v>
      </c>
      <c r="B805" s="60" t="s">
        <v>1546</v>
      </c>
      <c r="C805" s="39">
        <f>C806</f>
        <v>0</v>
      </c>
    </row>
    <row r="806" spans="1:3" ht="17.100000000000001" customHeight="1">
      <c r="A806" s="37">
        <v>2110901</v>
      </c>
      <c r="B806" s="37" t="s">
        <v>1547</v>
      </c>
      <c r="C806" s="39">
        <v>0</v>
      </c>
    </row>
    <row r="807" spans="1:3" ht="17.100000000000001" customHeight="1">
      <c r="A807" s="37">
        <v>21110</v>
      </c>
      <c r="B807" s="60" t="s">
        <v>1548</v>
      </c>
      <c r="C807" s="39">
        <f>C808</f>
        <v>825</v>
      </c>
    </row>
    <row r="808" spans="1:3" ht="17.100000000000001" customHeight="1">
      <c r="A808" s="37">
        <v>2111001</v>
      </c>
      <c r="B808" s="37" t="s">
        <v>1549</v>
      </c>
      <c r="C808" s="39">
        <v>825</v>
      </c>
    </row>
    <row r="809" spans="1:3" ht="17.100000000000001" customHeight="1">
      <c r="A809" s="37">
        <v>21111</v>
      </c>
      <c r="B809" s="60" t="s">
        <v>1550</v>
      </c>
      <c r="C809" s="39">
        <f>SUM(C810:C814)</f>
        <v>0</v>
      </c>
    </row>
    <row r="810" spans="1:3" ht="17.100000000000001" customHeight="1">
      <c r="A810" s="37">
        <v>2111101</v>
      </c>
      <c r="B810" s="37" t="s">
        <v>1551</v>
      </c>
      <c r="C810" s="39">
        <v>0</v>
      </c>
    </row>
    <row r="811" spans="1:3" ht="17.100000000000001" customHeight="1">
      <c r="A811" s="37">
        <v>2111102</v>
      </c>
      <c r="B811" s="37" t="s">
        <v>1552</v>
      </c>
      <c r="C811" s="39">
        <v>0</v>
      </c>
    </row>
    <row r="812" spans="1:3" ht="17.100000000000001" customHeight="1">
      <c r="A812" s="37">
        <v>2111103</v>
      </c>
      <c r="B812" s="37" t="s">
        <v>1553</v>
      </c>
      <c r="C812" s="39">
        <v>0</v>
      </c>
    </row>
    <row r="813" spans="1:3" ht="17.100000000000001" customHeight="1">
      <c r="A813" s="37">
        <v>2111104</v>
      </c>
      <c r="B813" s="37" t="s">
        <v>1554</v>
      </c>
      <c r="C813" s="39">
        <v>0</v>
      </c>
    </row>
    <row r="814" spans="1:3" ht="17.100000000000001" customHeight="1">
      <c r="A814" s="37">
        <v>2111199</v>
      </c>
      <c r="B814" s="37" t="s">
        <v>1555</v>
      </c>
      <c r="C814" s="39">
        <v>0</v>
      </c>
    </row>
    <row r="815" spans="1:3" ht="17.100000000000001" customHeight="1">
      <c r="A815" s="37">
        <v>21112</v>
      </c>
      <c r="B815" s="60" t="s">
        <v>1556</v>
      </c>
      <c r="C815" s="39">
        <f>C816</f>
        <v>0</v>
      </c>
    </row>
    <row r="816" spans="1:3" ht="17.100000000000001" customHeight="1">
      <c r="A816" s="37">
        <v>2111201</v>
      </c>
      <c r="B816" s="37" t="s">
        <v>1557</v>
      </c>
      <c r="C816" s="39">
        <v>0</v>
      </c>
    </row>
    <row r="817" spans="1:3" ht="17.100000000000001" customHeight="1">
      <c r="A817" s="37">
        <v>21113</v>
      </c>
      <c r="B817" s="60" t="s">
        <v>1558</v>
      </c>
      <c r="C817" s="39">
        <f>C818</f>
        <v>0</v>
      </c>
    </row>
    <row r="818" spans="1:3" ht="17.100000000000001" customHeight="1">
      <c r="A818" s="37">
        <v>2111301</v>
      </c>
      <c r="B818" s="37" t="s">
        <v>1559</v>
      </c>
      <c r="C818" s="39">
        <v>0</v>
      </c>
    </row>
    <row r="819" spans="1:3" ht="17.100000000000001" customHeight="1">
      <c r="A819" s="37">
        <v>21114</v>
      </c>
      <c r="B819" s="60" t="s">
        <v>1560</v>
      </c>
      <c r="C819" s="39">
        <f>SUM(C820:C833)</f>
        <v>0</v>
      </c>
    </row>
    <row r="820" spans="1:3" ht="17.100000000000001" customHeight="1">
      <c r="A820" s="37">
        <v>2111401</v>
      </c>
      <c r="B820" s="37" t="s">
        <v>962</v>
      </c>
      <c r="C820" s="39">
        <v>0</v>
      </c>
    </row>
    <row r="821" spans="1:3" ht="17.100000000000001" customHeight="1">
      <c r="A821" s="37">
        <v>2111402</v>
      </c>
      <c r="B821" s="37" t="s">
        <v>963</v>
      </c>
      <c r="C821" s="39">
        <v>0</v>
      </c>
    </row>
    <row r="822" spans="1:3" ht="17.100000000000001" customHeight="1">
      <c r="A822" s="37">
        <v>2111403</v>
      </c>
      <c r="B822" s="37" t="s">
        <v>964</v>
      </c>
      <c r="C822" s="39">
        <v>0</v>
      </c>
    </row>
    <row r="823" spans="1:3" ht="17.100000000000001" customHeight="1">
      <c r="A823" s="37">
        <v>2111404</v>
      </c>
      <c r="B823" s="37" t="s">
        <v>1561</v>
      </c>
      <c r="C823" s="39">
        <v>0</v>
      </c>
    </row>
    <row r="824" spans="1:3" ht="17.100000000000001" customHeight="1">
      <c r="A824" s="37">
        <v>2111405</v>
      </c>
      <c r="B824" s="37" t="s">
        <v>1562</v>
      </c>
      <c r="C824" s="39">
        <v>0</v>
      </c>
    </row>
    <row r="825" spans="1:3" ht="17.100000000000001" customHeight="1">
      <c r="A825" s="37">
        <v>2111406</v>
      </c>
      <c r="B825" s="37" t="s">
        <v>1563</v>
      </c>
      <c r="C825" s="39">
        <v>0</v>
      </c>
    </row>
    <row r="826" spans="1:3" ht="17.100000000000001" customHeight="1">
      <c r="A826" s="37">
        <v>2111407</v>
      </c>
      <c r="B826" s="37" t="s">
        <v>1564</v>
      </c>
      <c r="C826" s="39">
        <v>0</v>
      </c>
    </row>
    <row r="827" spans="1:3" ht="17.100000000000001" customHeight="1">
      <c r="A827" s="37">
        <v>2111408</v>
      </c>
      <c r="B827" s="37" t="s">
        <v>1565</v>
      </c>
      <c r="C827" s="39">
        <v>0</v>
      </c>
    </row>
    <row r="828" spans="1:3" ht="17.100000000000001" customHeight="1">
      <c r="A828" s="37">
        <v>2111409</v>
      </c>
      <c r="B828" s="37" t="s">
        <v>1566</v>
      </c>
      <c r="C828" s="39">
        <v>0</v>
      </c>
    </row>
    <row r="829" spans="1:3" ht="17.100000000000001" customHeight="1">
      <c r="A829" s="37">
        <v>2111410</v>
      </c>
      <c r="B829" s="37" t="s">
        <v>1567</v>
      </c>
      <c r="C829" s="39">
        <v>0</v>
      </c>
    </row>
    <row r="830" spans="1:3" ht="17.100000000000001" customHeight="1">
      <c r="A830" s="37">
        <v>2111411</v>
      </c>
      <c r="B830" s="37" t="s">
        <v>1003</v>
      </c>
      <c r="C830" s="39">
        <v>0</v>
      </c>
    </row>
    <row r="831" spans="1:3" ht="17.100000000000001" customHeight="1">
      <c r="A831" s="37">
        <v>2111413</v>
      </c>
      <c r="B831" s="37" t="s">
        <v>1568</v>
      </c>
      <c r="C831" s="39">
        <v>0</v>
      </c>
    </row>
    <row r="832" spans="1:3" ht="17.100000000000001" customHeight="1">
      <c r="A832" s="37">
        <v>2111450</v>
      </c>
      <c r="B832" s="37" t="s">
        <v>971</v>
      </c>
      <c r="C832" s="39">
        <v>0</v>
      </c>
    </row>
    <row r="833" spans="1:3" ht="17.100000000000001" customHeight="1">
      <c r="A833" s="37">
        <v>2111499</v>
      </c>
      <c r="B833" s="37" t="s">
        <v>1569</v>
      </c>
      <c r="C833" s="39">
        <v>0</v>
      </c>
    </row>
    <row r="834" spans="1:3" ht="17.100000000000001" customHeight="1">
      <c r="A834" s="37">
        <v>21199</v>
      </c>
      <c r="B834" s="60" t="s">
        <v>1570</v>
      </c>
      <c r="C834" s="39">
        <f>C835</f>
        <v>2775</v>
      </c>
    </row>
    <row r="835" spans="1:3" ht="17.100000000000001" customHeight="1">
      <c r="A835" s="37">
        <v>2119901</v>
      </c>
      <c r="B835" s="37" t="s">
        <v>1571</v>
      </c>
      <c r="C835" s="39">
        <v>2775</v>
      </c>
    </row>
    <row r="836" spans="1:3" ht="17.100000000000001" customHeight="1">
      <c r="A836" s="37">
        <v>212</v>
      </c>
      <c r="B836" s="60" t="s">
        <v>102</v>
      </c>
      <c r="C836" s="39">
        <f>SUM(C837,C848,C850,C853,C855,C857)</f>
        <v>185801</v>
      </c>
    </row>
    <row r="837" spans="1:3" ht="17.100000000000001" customHeight="1">
      <c r="A837" s="37">
        <v>21201</v>
      </c>
      <c r="B837" s="60" t="s">
        <v>1572</v>
      </c>
      <c r="C837" s="39">
        <f>SUM(C838:C847)</f>
        <v>11699</v>
      </c>
    </row>
    <row r="838" spans="1:3" ht="17.100000000000001" customHeight="1">
      <c r="A838" s="37">
        <v>2120101</v>
      </c>
      <c r="B838" s="37" t="s">
        <v>962</v>
      </c>
      <c r="C838" s="39">
        <v>1474</v>
      </c>
    </row>
    <row r="839" spans="1:3" ht="17.100000000000001" customHeight="1">
      <c r="A839" s="37">
        <v>2120102</v>
      </c>
      <c r="B839" s="37" t="s">
        <v>963</v>
      </c>
      <c r="C839" s="39">
        <v>1602</v>
      </c>
    </row>
    <row r="840" spans="1:3" ht="17.100000000000001" customHeight="1">
      <c r="A840" s="37">
        <v>2120103</v>
      </c>
      <c r="B840" s="37" t="s">
        <v>964</v>
      </c>
      <c r="C840" s="39">
        <v>0</v>
      </c>
    </row>
    <row r="841" spans="1:3" ht="17.100000000000001" customHeight="1">
      <c r="A841" s="37">
        <v>2120104</v>
      </c>
      <c r="B841" s="37" t="s">
        <v>1573</v>
      </c>
      <c r="C841" s="39">
        <v>8081</v>
      </c>
    </row>
    <row r="842" spans="1:3" ht="17.100000000000001" customHeight="1">
      <c r="A842" s="37">
        <v>2120105</v>
      </c>
      <c r="B842" s="37" t="s">
        <v>1574</v>
      </c>
      <c r="C842" s="39">
        <v>0</v>
      </c>
    </row>
    <row r="843" spans="1:3" ht="17.100000000000001" customHeight="1">
      <c r="A843" s="37">
        <v>2120106</v>
      </c>
      <c r="B843" s="37" t="s">
        <v>1575</v>
      </c>
      <c r="C843" s="39">
        <v>0</v>
      </c>
    </row>
    <row r="844" spans="1:3" ht="17.100000000000001" customHeight="1">
      <c r="A844" s="37">
        <v>2120107</v>
      </c>
      <c r="B844" s="37" t="s">
        <v>1576</v>
      </c>
      <c r="C844" s="39">
        <v>0</v>
      </c>
    </row>
    <row r="845" spans="1:3" ht="17.100000000000001" customHeight="1">
      <c r="A845" s="37">
        <v>2120109</v>
      </c>
      <c r="B845" s="37" t="s">
        <v>1577</v>
      </c>
      <c r="C845" s="39">
        <v>0</v>
      </c>
    </row>
    <row r="846" spans="1:3" ht="17.100000000000001" customHeight="1">
      <c r="A846" s="37">
        <v>2120110</v>
      </c>
      <c r="B846" s="37" t="s">
        <v>1578</v>
      </c>
      <c r="C846" s="39">
        <v>0</v>
      </c>
    </row>
    <row r="847" spans="1:3" ht="17.100000000000001" customHeight="1">
      <c r="A847" s="37">
        <v>2120199</v>
      </c>
      <c r="B847" s="37" t="s">
        <v>1579</v>
      </c>
      <c r="C847" s="39">
        <v>542</v>
      </c>
    </row>
    <row r="848" spans="1:3" ht="17.100000000000001" customHeight="1">
      <c r="A848" s="37">
        <v>21202</v>
      </c>
      <c r="B848" s="60" t="s">
        <v>1580</v>
      </c>
      <c r="C848" s="39">
        <f>C849</f>
        <v>242</v>
      </c>
    </row>
    <row r="849" spans="1:3" ht="17.100000000000001" customHeight="1">
      <c r="A849" s="37">
        <v>2120201</v>
      </c>
      <c r="B849" s="37" t="s">
        <v>1581</v>
      </c>
      <c r="C849" s="39">
        <v>242</v>
      </c>
    </row>
    <row r="850" spans="1:3" ht="17.100000000000001" customHeight="1">
      <c r="A850" s="37">
        <v>21203</v>
      </c>
      <c r="B850" s="60" t="s">
        <v>1582</v>
      </c>
      <c r="C850" s="39">
        <f>SUM(C851:C852)</f>
        <v>138172</v>
      </c>
    </row>
    <row r="851" spans="1:3" ht="17.100000000000001" customHeight="1">
      <c r="A851" s="37">
        <v>2120303</v>
      </c>
      <c r="B851" s="37" t="s">
        <v>1583</v>
      </c>
      <c r="C851" s="39">
        <v>10</v>
      </c>
    </row>
    <row r="852" spans="1:3" ht="17.100000000000001" customHeight="1">
      <c r="A852" s="37">
        <v>2120399</v>
      </c>
      <c r="B852" s="37" t="s">
        <v>1584</v>
      </c>
      <c r="C852" s="39">
        <v>138162</v>
      </c>
    </row>
    <row r="853" spans="1:3" ht="17.100000000000001" customHeight="1">
      <c r="A853" s="37">
        <v>21205</v>
      </c>
      <c r="B853" s="60" t="s">
        <v>1585</v>
      </c>
      <c r="C853" s="39">
        <f t="shared" ref="C853:C857" si="1">C854</f>
        <v>26862</v>
      </c>
    </row>
    <row r="854" spans="1:3" ht="17.100000000000001" customHeight="1">
      <c r="A854" s="37">
        <v>2120501</v>
      </c>
      <c r="B854" s="37" t="s">
        <v>1586</v>
      </c>
      <c r="C854" s="39">
        <v>26862</v>
      </c>
    </row>
    <row r="855" spans="1:3" ht="17.100000000000001" customHeight="1">
      <c r="A855" s="37">
        <v>21206</v>
      </c>
      <c r="B855" s="60" t="s">
        <v>1587</v>
      </c>
      <c r="C855" s="39">
        <f t="shared" si="1"/>
        <v>3235</v>
      </c>
    </row>
    <row r="856" spans="1:3" ht="17.100000000000001" customHeight="1">
      <c r="A856" s="37">
        <v>2120601</v>
      </c>
      <c r="B856" s="37" t="s">
        <v>1588</v>
      </c>
      <c r="C856" s="39">
        <v>3235</v>
      </c>
    </row>
    <row r="857" spans="1:3" ht="17.100000000000001" customHeight="1">
      <c r="A857" s="37">
        <v>21299</v>
      </c>
      <c r="B857" s="60" t="s">
        <v>1589</v>
      </c>
      <c r="C857" s="39">
        <f t="shared" si="1"/>
        <v>5591</v>
      </c>
    </row>
    <row r="858" spans="1:3" ht="17.100000000000001" customHeight="1">
      <c r="A858" s="37">
        <v>2129901</v>
      </c>
      <c r="B858" s="37" t="s">
        <v>1590</v>
      </c>
      <c r="C858" s="39">
        <v>5591</v>
      </c>
    </row>
    <row r="859" spans="1:3" ht="17.100000000000001" customHeight="1">
      <c r="A859" s="37">
        <v>213</v>
      </c>
      <c r="B859" s="60" t="s">
        <v>103</v>
      </c>
      <c r="C859" s="39">
        <f>SUM(C860,C886,C911,C939,C950,C957,C964,C967)</f>
        <v>18113</v>
      </c>
    </row>
    <row r="860" spans="1:3" ht="17.100000000000001" customHeight="1">
      <c r="A860" s="37">
        <v>21301</v>
      </c>
      <c r="B860" s="60" t="s">
        <v>1591</v>
      </c>
      <c r="C860" s="39">
        <f>SUM(C861:C885)</f>
        <v>10090</v>
      </c>
    </row>
    <row r="861" spans="1:3" ht="17.100000000000001" customHeight="1">
      <c r="A861" s="37">
        <v>2130101</v>
      </c>
      <c r="B861" s="37" t="s">
        <v>962</v>
      </c>
      <c r="C861" s="39">
        <v>673</v>
      </c>
    </row>
    <row r="862" spans="1:3" ht="17.100000000000001" customHeight="1">
      <c r="A862" s="37">
        <v>2130102</v>
      </c>
      <c r="B862" s="37" t="s">
        <v>963</v>
      </c>
      <c r="C862" s="39">
        <v>1785</v>
      </c>
    </row>
    <row r="863" spans="1:3" ht="17.100000000000001" customHeight="1">
      <c r="A863" s="37">
        <v>2130103</v>
      </c>
      <c r="B863" s="37" t="s">
        <v>964</v>
      </c>
      <c r="C863" s="39">
        <v>0</v>
      </c>
    </row>
    <row r="864" spans="1:3" ht="17.100000000000001" customHeight="1">
      <c r="A864" s="37">
        <v>2130104</v>
      </c>
      <c r="B864" s="37" t="s">
        <v>971</v>
      </c>
      <c r="C864" s="39">
        <v>0</v>
      </c>
    </row>
    <row r="865" spans="1:3" ht="17.100000000000001" customHeight="1">
      <c r="A865" s="37">
        <v>2130105</v>
      </c>
      <c r="B865" s="37" t="s">
        <v>1592</v>
      </c>
      <c r="C865" s="39">
        <v>0</v>
      </c>
    </row>
    <row r="866" spans="1:3" ht="17.100000000000001" customHeight="1">
      <c r="A866" s="37">
        <v>2130106</v>
      </c>
      <c r="B866" s="37" t="s">
        <v>1593</v>
      </c>
      <c r="C866" s="39">
        <v>0</v>
      </c>
    </row>
    <row r="867" spans="1:3" ht="17.100000000000001" customHeight="1">
      <c r="A867" s="37">
        <v>2130108</v>
      </c>
      <c r="B867" s="37" t="s">
        <v>1594</v>
      </c>
      <c r="C867" s="39">
        <v>11</v>
      </c>
    </row>
    <row r="868" spans="1:3" ht="17.100000000000001" customHeight="1">
      <c r="A868" s="37">
        <v>2130109</v>
      </c>
      <c r="B868" s="37" t="s">
        <v>1595</v>
      </c>
      <c r="C868" s="39">
        <v>70</v>
      </c>
    </row>
    <row r="869" spans="1:3" ht="17.100000000000001" customHeight="1">
      <c r="A869" s="37">
        <v>2130110</v>
      </c>
      <c r="B869" s="37" t="s">
        <v>1596</v>
      </c>
      <c r="C869" s="39">
        <v>439</v>
      </c>
    </row>
    <row r="870" spans="1:3" ht="17.100000000000001" customHeight="1">
      <c r="A870" s="37">
        <v>2130111</v>
      </c>
      <c r="B870" s="37" t="s">
        <v>1597</v>
      </c>
      <c r="C870" s="39">
        <v>20</v>
      </c>
    </row>
    <row r="871" spans="1:3" ht="17.100000000000001" customHeight="1">
      <c r="A871" s="37">
        <v>2130112</v>
      </c>
      <c r="B871" s="37" t="s">
        <v>1598</v>
      </c>
      <c r="C871" s="39">
        <v>0</v>
      </c>
    </row>
    <row r="872" spans="1:3" ht="17.100000000000001" customHeight="1">
      <c r="A872" s="37">
        <v>2130114</v>
      </c>
      <c r="B872" s="37" t="s">
        <v>1599</v>
      </c>
      <c r="C872" s="39">
        <v>63</v>
      </c>
    </row>
    <row r="873" spans="1:3" ht="17.100000000000001" customHeight="1">
      <c r="A873" s="37">
        <v>2130119</v>
      </c>
      <c r="B873" s="37" t="s">
        <v>1600</v>
      </c>
      <c r="C873" s="39">
        <v>20</v>
      </c>
    </row>
    <row r="874" spans="1:3" ht="17.100000000000001" customHeight="1">
      <c r="A874" s="37">
        <v>2130120</v>
      </c>
      <c r="B874" s="37" t="s">
        <v>1601</v>
      </c>
      <c r="C874" s="39">
        <v>0</v>
      </c>
    </row>
    <row r="875" spans="1:3" ht="17.100000000000001" customHeight="1">
      <c r="A875" s="37">
        <v>2130121</v>
      </c>
      <c r="B875" s="37" t="s">
        <v>1602</v>
      </c>
      <c r="C875" s="39">
        <v>0</v>
      </c>
    </row>
    <row r="876" spans="1:3" ht="17.100000000000001" customHeight="1">
      <c r="A876" s="37">
        <v>2130122</v>
      </c>
      <c r="B876" s="37" t="s">
        <v>1603</v>
      </c>
      <c r="C876" s="39">
        <v>209</v>
      </c>
    </row>
    <row r="877" spans="1:3" ht="17.100000000000001" customHeight="1">
      <c r="A877" s="37">
        <v>2130124</v>
      </c>
      <c r="B877" s="37" t="s">
        <v>1604</v>
      </c>
      <c r="C877" s="39">
        <v>70</v>
      </c>
    </row>
    <row r="878" spans="1:3" ht="17.100000000000001" customHeight="1">
      <c r="A878" s="37">
        <v>2130125</v>
      </c>
      <c r="B878" s="37" t="s">
        <v>1605</v>
      </c>
      <c r="C878" s="39">
        <v>0</v>
      </c>
    </row>
    <row r="879" spans="1:3" ht="17.100000000000001" customHeight="1">
      <c r="A879" s="37">
        <v>2130126</v>
      </c>
      <c r="B879" s="37" t="s">
        <v>1606</v>
      </c>
      <c r="C879" s="39">
        <v>990</v>
      </c>
    </row>
    <row r="880" spans="1:3" ht="17.100000000000001" customHeight="1">
      <c r="A880" s="37">
        <v>2130135</v>
      </c>
      <c r="B880" s="37" t="s">
        <v>1607</v>
      </c>
      <c r="C880" s="39">
        <v>10</v>
      </c>
    </row>
    <row r="881" spans="1:3" ht="17.100000000000001" customHeight="1">
      <c r="A881" s="37">
        <v>2130142</v>
      </c>
      <c r="B881" s="37" t="s">
        <v>1608</v>
      </c>
      <c r="C881" s="39">
        <v>372</v>
      </c>
    </row>
    <row r="882" spans="1:3" ht="17.100000000000001" customHeight="1">
      <c r="A882" s="37">
        <v>2130148</v>
      </c>
      <c r="B882" s="37" t="s">
        <v>1609</v>
      </c>
      <c r="C882" s="39">
        <v>0</v>
      </c>
    </row>
    <row r="883" spans="1:3" ht="17.100000000000001" customHeight="1">
      <c r="A883" s="37">
        <v>2130152</v>
      </c>
      <c r="B883" s="37" t="s">
        <v>1610</v>
      </c>
      <c r="C883" s="39">
        <v>5</v>
      </c>
    </row>
    <row r="884" spans="1:3" ht="17.100000000000001" customHeight="1">
      <c r="A884" s="37">
        <v>2130153</v>
      </c>
      <c r="B884" s="37" t="s">
        <v>1611</v>
      </c>
      <c r="C884" s="39">
        <v>0</v>
      </c>
    </row>
    <row r="885" spans="1:3" ht="17.100000000000001" customHeight="1">
      <c r="A885" s="37">
        <v>2130199</v>
      </c>
      <c r="B885" s="37" t="s">
        <v>1612</v>
      </c>
      <c r="C885" s="39">
        <v>5353</v>
      </c>
    </row>
    <row r="886" spans="1:3" ht="17.100000000000001" customHeight="1">
      <c r="A886" s="37">
        <v>21302</v>
      </c>
      <c r="B886" s="60" t="s">
        <v>1613</v>
      </c>
      <c r="C886" s="39">
        <f>SUM(C887:C910)</f>
        <v>449</v>
      </c>
    </row>
    <row r="887" spans="1:3" ht="17.100000000000001" customHeight="1">
      <c r="A887" s="37">
        <v>2130201</v>
      </c>
      <c r="B887" s="37" t="s">
        <v>962</v>
      </c>
      <c r="C887" s="39">
        <v>0</v>
      </c>
    </row>
    <row r="888" spans="1:3" ht="17.100000000000001" customHeight="1">
      <c r="A888" s="37">
        <v>2130202</v>
      </c>
      <c r="B888" s="37" t="s">
        <v>963</v>
      </c>
      <c r="C888" s="39">
        <v>0</v>
      </c>
    </row>
    <row r="889" spans="1:3" ht="17.100000000000001" customHeight="1">
      <c r="A889" s="37">
        <v>2130203</v>
      </c>
      <c r="B889" s="37" t="s">
        <v>964</v>
      </c>
      <c r="C889" s="39">
        <v>0</v>
      </c>
    </row>
    <row r="890" spans="1:3" ht="17.100000000000001" customHeight="1">
      <c r="A890" s="37">
        <v>2130204</v>
      </c>
      <c r="B890" s="37" t="s">
        <v>1614</v>
      </c>
      <c r="C890" s="39">
        <v>129</v>
      </c>
    </row>
    <row r="891" spans="1:3" ht="17.100000000000001" customHeight="1">
      <c r="A891" s="37">
        <v>2130205</v>
      </c>
      <c r="B891" s="37" t="s">
        <v>1615</v>
      </c>
      <c r="C891" s="39">
        <v>0</v>
      </c>
    </row>
    <row r="892" spans="1:3" ht="17.100000000000001" customHeight="1">
      <c r="A892" s="37">
        <v>2130206</v>
      </c>
      <c r="B892" s="37" t="s">
        <v>1616</v>
      </c>
      <c r="C892" s="39">
        <v>0</v>
      </c>
    </row>
    <row r="893" spans="1:3" ht="17.100000000000001" customHeight="1">
      <c r="A893" s="37">
        <v>2130207</v>
      </c>
      <c r="B893" s="37" t="s">
        <v>1617</v>
      </c>
      <c r="C893" s="39">
        <v>32</v>
      </c>
    </row>
    <row r="894" spans="1:3" ht="17.100000000000001" customHeight="1">
      <c r="A894" s="37">
        <v>2130209</v>
      </c>
      <c r="B894" s="37" t="s">
        <v>1618</v>
      </c>
      <c r="C894" s="39">
        <v>24</v>
      </c>
    </row>
    <row r="895" spans="1:3" ht="17.100000000000001" customHeight="1">
      <c r="A895" s="37">
        <v>2130210</v>
      </c>
      <c r="B895" s="37" t="s">
        <v>1619</v>
      </c>
      <c r="C895" s="39">
        <v>0</v>
      </c>
    </row>
    <row r="896" spans="1:3" ht="17.100000000000001" customHeight="1">
      <c r="A896" s="37">
        <v>2130211</v>
      </c>
      <c r="B896" s="37" t="s">
        <v>1620</v>
      </c>
      <c r="C896" s="39">
        <v>0</v>
      </c>
    </row>
    <row r="897" spans="1:3" ht="17.100000000000001" customHeight="1">
      <c r="A897" s="37">
        <v>2130212</v>
      </c>
      <c r="B897" s="37" t="s">
        <v>1621</v>
      </c>
      <c r="C897" s="39">
        <v>15</v>
      </c>
    </row>
    <row r="898" spans="1:3" ht="17.100000000000001" customHeight="1">
      <c r="A898" s="37">
        <v>2130213</v>
      </c>
      <c r="B898" s="37" t="s">
        <v>1622</v>
      </c>
      <c r="C898" s="39">
        <v>0</v>
      </c>
    </row>
    <row r="899" spans="1:3" ht="17.100000000000001" customHeight="1">
      <c r="A899" s="37">
        <v>2130217</v>
      </c>
      <c r="B899" s="37" t="s">
        <v>1623</v>
      </c>
      <c r="C899" s="39">
        <v>0</v>
      </c>
    </row>
    <row r="900" spans="1:3" ht="17.100000000000001" customHeight="1">
      <c r="A900" s="37">
        <v>2130220</v>
      </c>
      <c r="B900" s="37" t="s">
        <v>1624</v>
      </c>
      <c r="C900" s="39">
        <v>0</v>
      </c>
    </row>
    <row r="901" spans="1:3" ht="17.100000000000001" customHeight="1">
      <c r="A901" s="37">
        <v>2130221</v>
      </c>
      <c r="B901" s="37" t="s">
        <v>1625</v>
      </c>
      <c r="C901" s="39">
        <v>0</v>
      </c>
    </row>
    <row r="902" spans="1:3" ht="17.100000000000001" customHeight="1">
      <c r="A902" s="37">
        <v>2130223</v>
      </c>
      <c r="B902" s="37" t="s">
        <v>1626</v>
      </c>
      <c r="C902" s="39">
        <v>0</v>
      </c>
    </row>
    <row r="903" spans="1:3" ht="17.100000000000001" customHeight="1">
      <c r="A903" s="37">
        <v>2130226</v>
      </c>
      <c r="B903" s="37" t="s">
        <v>1627</v>
      </c>
      <c r="C903" s="39">
        <v>0</v>
      </c>
    </row>
    <row r="904" spans="1:3" ht="17.100000000000001" customHeight="1">
      <c r="A904" s="37">
        <v>2130227</v>
      </c>
      <c r="B904" s="37" t="s">
        <v>1628</v>
      </c>
      <c r="C904" s="39">
        <v>0</v>
      </c>
    </row>
    <row r="905" spans="1:3" ht="17.100000000000001" customHeight="1">
      <c r="A905" s="37">
        <v>2130232</v>
      </c>
      <c r="B905" s="37" t="s">
        <v>1629</v>
      </c>
      <c r="C905" s="39">
        <v>0</v>
      </c>
    </row>
    <row r="906" spans="1:3" ht="17.100000000000001" customHeight="1">
      <c r="A906" s="37">
        <v>2130234</v>
      </c>
      <c r="B906" s="37" t="s">
        <v>1630</v>
      </c>
      <c r="C906" s="39">
        <v>145</v>
      </c>
    </row>
    <row r="907" spans="1:3" ht="17.100000000000001" customHeight="1">
      <c r="A907" s="37">
        <v>2130235</v>
      </c>
      <c r="B907" s="37" t="s">
        <v>1631</v>
      </c>
      <c r="C907" s="39">
        <v>0</v>
      </c>
    </row>
    <row r="908" spans="1:3" ht="17.100000000000001" customHeight="1">
      <c r="A908" s="37">
        <v>2130236</v>
      </c>
      <c r="B908" s="37" t="s">
        <v>1632</v>
      </c>
      <c r="C908" s="39">
        <v>0</v>
      </c>
    </row>
    <row r="909" spans="1:3" ht="17.100000000000001" customHeight="1">
      <c r="A909" s="37">
        <v>2130237</v>
      </c>
      <c r="B909" s="37" t="s">
        <v>1598</v>
      </c>
      <c r="C909" s="39">
        <v>0</v>
      </c>
    </row>
    <row r="910" spans="1:3" ht="17.100000000000001" customHeight="1">
      <c r="A910" s="37">
        <v>2130299</v>
      </c>
      <c r="B910" s="37" t="s">
        <v>1633</v>
      </c>
      <c r="C910" s="39">
        <v>104</v>
      </c>
    </row>
    <row r="911" spans="1:3" ht="17.100000000000001" customHeight="1">
      <c r="A911" s="37">
        <v>21303</v>
      </c>
      <c r="B911" s="60" t="s">
        <v>1634</v>
      </c>
      <c r="C911" s="39">
        <f>SUM(C912:C938)</f>
        <v>2756</v>
      </c>
    </row>
    <row r="912" spans="1:3" ht="17.100000000000001" customHeight="1">
      <c r="A912" s="37">
        <v>2130301</v>
      </c>
      <c r="B912" s="37" t="s">
        <v>962</v>
      </c>
      <c r="C912" s="39">
        <v>537</v>
      </c>
    </row>
    <row r="913" spans="1:3" ht="17.100000000000001" customHeight="1">
      <c r="A913" s="37">
        <v>2130302</v>
      </c>
      <c r="B913" s="37" t="s">
        <v>963</v>
      </c>
      <c r="C913" s="39">
        <v>348</v>
      </c>
    </row>
    <row r="914" spans="1:3" ht="17.100000000000001" customHeight="1">
      <c r="A914" s="37">
        <v>2130303</v>
      </c>
      <c r="B914" s="37" t="s">
        <v>964</v>
      </c>
      <c r="C914" s="39">
        <v>0</v>
      </c>
    </row>
    <row r="915" spans="1:3" ht="17.100000000000001" customHeight="1">
      <c r="A915" s="37">
        <v>2130304</v>
      </c>
      <c r="B915" s="37" t="s">
        <v>1635</v>
      </c>
      <c r="C915" s="39">
        <v>144</v>
      </c>
    </row>
    <row r="916" spans="1:3" ht="17.100000000000001" customHeight="1">
      <c r="A916" s="37">
        <v>2130305</v>
      </c>
      <c r="B916" s="37" t="s">
        <v>1636</v>
      </c>
      <c r="C916" s="39">
        <v>11</v>
      </c>
    </row>
    <row r="917" spans="1:3" ht="17.100000000000001" customHeight="1">
      <c r="A917" s="37">
        <v>2130306</v>
      </c>
      <c r="B917" s="37" t="s">
        <v>1637</v>
      </c>
      <c r="C917" s="39">
        <v>266</v>
      </c>
    </row>
    <row r="918" spans="1:3" ht="17.100000000000001" customHeight="1">
      <c r="A918" s="37">
        <v>2130307</v>
      </c>
      <c r="B918" s="37" t="s">
        <v>1638</v>
      </c>
      <c r="C918" s="39">
        <v>0</v>
      </c>
    </row>
    <row r="919" spans="1:3" ht="17.100000000000001" customHeight="1">
      <c r="A919" s="37">
        <v>2130308</v>
      </c>
      <c r="B919" s="37" t="s">
        <v>1639</v>
      </c>
      <c r="C919" s="39">
        <v>30</v>
      </c>
    </row>
    <row r="920" spans="1:3" ht="17.100000000000001" customHeight="1">
      <c r="A920" s="37">
        <v>2130309</v>
      </c>
      <c r="B920" s="37" t="s">
        <v>1640</v>
      </c>
      <c r="C920" s="39">
        <v>0</v>
      </c>
    </row>
    <row r="921" spans="1:3" ht="17.100000000000001" customHeight="1">
      <c r="A921" s="37">
        <v>2130310</v>
      </c>
      <c r="B921" s="37" t="s">
        <v>1641</v>
      </c>
      <c r="C921" s="39">
        <v>0</v>
      </c>
    </row>
    <row r="922" spans="1:3" ht="17.100000000000001" customHeight="1">
      <c r="A922" s="37">
        <v>2130311</v>
      </c>
      <c r="B922" s="37" t="s">
        <v>1642</v>
      </c>
      <c r="C922" s="39">
        <v>3</v>
      </c>
    </row>
    <row r="923" spans="1:3" ht="17.100000000000001" customHeight="1">
      <c r="A923" s="37">
        <v>2130312</v>
      </c>
      <c r="B923" s="37" t="s">
        <v>1643</v>
      </c>
      <c r="C923" s="39">
        <v>0</v>
      </c>
    </row>
    <row r="924" spans="1:3" ht="17.100000000000001" customHeight="1">
      <c r="A924" s="37">
        <v>2130313</v>
      </c>
      <c r="B924" s="37" t="s">
        <v>1644</v>
      </c>
      <c r="C924" s="39">
        <v>0</v>
      </c>
    </row>
    <row r="925" spans="1:3" ht="17.100000000000001" customHeight="1">
      <c r="A925" s="37">
        <v>2130314</v>
      </c>
      <c r="B925" s="37" t="s">
        <v>1645</v>
      </c>
      <c r="C925" s="39">
        <v>221</v>
      </c>
    </row>
    <row r="926" spans="1:3" ht="17.100000000000001" customHeight="1">
      <c r="A926" s="37">
        <v>2130315</v>
      </c>
      <c r="B926" s="37" t="s">
        <v>1646</v>
      </c>
      <c r="C926" s="39">
        <v>0</v>
      </c>
    </row>
    <row r="927" spans="1:3" ht="17.100000000000001" customHeight="1">
      <c r="A927" s="37">
        <v>2130316</v>
      </c>
      <c r="B927" s="37" t="s">
        <v>1647</v>
      </c>
      <c r="C927" s="39">
        <v>15</v>
      </c>
    </row>
    <row r="928" spans="1:3" ht="17.100000000000001" customHeight="1">
      <c r="A928" s="37">
        <v>2130317</v>
      </c>
      <c r="B928" s="37" t="s">
        <v>1648</v>
      </c>
      <c r="C928" s="39">
        <v>0</v>
      </c>
    </row>
    <row r="929" spans="1:3" ht="17.100000000000001" customHeight="1">
      <c r="A929" s="37">
        <v>2130318</v>
      </c>
      <c r="B929" s="37" t="s">
        <v>1649</v>
      </c>
      <c r="C929" s="39">
        <v>0</v>
      </c>
    </row>
    <row r="930" spans="1:3" ht="17.100000000000001" customHeight="1">
      <c r="A930" s="37">
        <v>2130319</v>
      </c>
      <c r="B930" s="37" t="s">
        <v>1650</v>
      </c>
      <c r="C930" s="39">
        <v>0</v>
      </c>
    </row>
    <row r="931" spans="1:3" ht="17.100000000000001" customHeight="1">
      <c r="A931" s="37">
        <v>2130321</v>
      </c>
      <c r="B931" s="37" t="s">
        <v>1651</v>
      </c>
      <c r="C931" s="39">
        <v>0</v>
      </c>
    </row>
    <row r="932" spans="1:3" ht="17.100000000000001" customHeight="1">
      <c r="A932" s="37">
        <v>2130322</v>
      </c>
      <c r="B932" s="37" t="s">
        <v>1652</v>
      </c>
      <c r="C932" s="39">
        <v>0</v>
      </c>
    </row>
    <row r="933" spans="1:3" ht="17.100000000000001" customHeight="1">
      <c r="A933" s="37">
        <v>2130333</v>
      </c>
      <c r="B933" s="37" t="s">
        <v>1626</v>
      </c>
      <c r="C933" s="39">
        <v>0</v>
      </c>
    </row>
    <row r="934" spans="1:3" ht="17.100000000000001" customHeight="1">
      <c r="A934" s="37">
        <v>2130334</v>
      </c>
      <c r="B934" s="37" t="s">
        <v>1653</v>
      </c>
      <c r="C934" s="39">
        <v>0</v>
      </c>
    </row>
    <row r="935" spans="1:3" ht="17.100000000000001" customHeight="1">
      <c r="A935" s="37">
        <v>2130335</v>
      </c>
      <c r="B935" s="37" t="s">
        <v>1654</v>
      </c>
      <c r="C935" s="39">
        <v>108</v>
      </c>
    </row>
    <row r="936" spans="1:3" ht="17.100000000000001" customHeight="1">
      <c r="A936" s="37">
        <v>2130336</v>
      </c>
      <c r="B936" s="37" t="s">
        <v>1655</v>
      </c>
      <c r="C936" s="39">
        <v>0</v>
      </c>
    </row>
    <row r="937" spans="1:3" ht="17.100000000000001" customHeight="1">
      <c r="A937" s="37">
        <v>2130337</v>
      </c>
      <c r="B937" s="37" t="s">
        <v>1656</v>
      </c>
      <c r="C937" s="39">
        <v>0</v>
      </c>
    </row>
    <row r="938" spans="1:3" ht="17.100000000000001" customHeight="1">
      <c r="A938" s="37">
        <v>2130399</v>
      </c>
      <c r="B938" s="37" t="s">
        <v>1657</v>
      </c>
      <c r="C938" s="39">
        <v>1073</v>
      </c>
    </row>
    <row r="939" spans="1:3" ht="17.100000000000001" customHeight="1">
      <c r="A939" s="37">
        <v>21305</v>
      </c>
      <c r="B939" s="60" t="s">
        <v>1658</v>
      </c>
      <c r="C939" s="39">
        <f>SUM(C940:C949)</f>
        <v>3919</v>
      </c>
    </row>
    <row r="940" spans="1:3" ht="17.100000000000001" customHeight="1">
      <c r="A940" s="37">
        <v>2130501</v>
      </c>
      <c r="B940" s="37" t="s">
        <v>962</v>
      </c>
      <c r="C940" s="39">
        <v>0</v>
      </c>
    </row>
    <row r="941" spans="1:3" ht="17.100000000000001" customHeight="1">
      <c r="A941" s="37">
        <v>2130502</v>
      </c>
      <c r="B941" s="37" t="s">
        <v>963</v>
      </c>
      <c r="C941" s="39">
        <v>0</v>
      </c>
    </row>
    <row r="942" spans="1:3" ht="17.100000000000001" customHeight="1">
      <c r="A942" s="37">
        <v>2130503</v>
      </c>
      <c r="B942" s="37" t="s">
        <v>964</v>
      </c>
      <c r="C942" s="39">
        <v>0</v>
      </c>
    </row>
    <row r="943" spans="1:3" ht="17.100000000000001" customHeight="1">
      <c r="A943" s="37">
        <v>2130504</v>
      </c>
      <c r="B943" s="37" t="s">
        <v>1659</v>
      </c>
      <c r="C943" s="39">
        <v>0</v>
      </c>
    </row>
    <row r="944" spans="1:3" ht="17.100000000000001" customHeight="1">
      <c r="A944" s="37">
        <v>2130505</v>
      </c>
      <c r="B944" s="37" t="s">
        <v>1660</v>
      </c>
      <c r="C944" s="39">
        <v>0</v>
      </c>
    </row>
    <row r="945" spans="1:3" ht="17.100000000000001" customHeight="1">
      <c r="A945" s="37">
        <v>2130506</v>
      </c>
      <c r="B945" s="37" t="s">
        <v>1661</v>
      </c>
      <c r="C945" s="39">
        <v>0</v>
      </c>
    </row>
    <row r="946" spans="1:3" ht="17.100000000000001" customHeight="1">
      <c r="A946" s="37">
        <v>2130507</v>
      </c>
      <c r="B946" s="37" t="s">
        <v>1662</v>
      </c>
      <c r="C946" s="39">
        <v>0</v>
      </c>
    </row>
    <row r="947" spans="1:3" ht="17.100000000000001" customHeight="1">
      <c r="A947" s="37">
        <v>2130508</v>
      </c>
      <c r="B947" s="37" t="s">
        <v>1663</v>
      </c>
      <c r="C947" s="39">
        <v>0</v>
      </c>
    </row>
    <row r="948" spans="1:3" ht="17.100000000000001" customHeight="1">
      <c r="A948" s="37">
        <v>2130550</v>
      </c>
      <c r="B948" s="37" t="s">
        <v>1664</v>
      </c>
      <c r="C948" s="39">
        <v>0</v>
      </c>
    </row>
    <row r="949" spans="1:3" ht="17.100000000000001" customHeight="1">
      <c r="A949" s="37">
        <v>2130599</v>
      </c>
      <c r="B949" s="37" t="s">
        <v>1665</v>
      </c>
      <c r="C949" s="39">
        <v>3919</v>
      </c>
    </row>
    <row r="950" spans="1:3" ht="17.100000000000001" customHeight="1">
      <c r="A950" s="37">
        <v>21307</v>
      </c>
      <c r="B950" s="60" t="s">
        <v>1666</v>
      </c>
      <c r="C950" s="39">
        <f>SUM(C951:C956)</f>
        <v>880</v>
      </c>
    </row>
    <row r="951" spans="1:3" ht="17.100000000000001" customHeight="1">
      <c r="A951" s="37">
        <v>2130701</v>
      </c>
      <c r="B951" s="37" t="s">
        <v>1667</v>
      </c>
      <c r="C951" s="39">
        <v>0</v>
      </c>
    </row>
    <row r="952" spans="1:3" ht="17.100000000000001" customHeight="1">
      <c r="A952" s="37">
        <v>2130704</v>
      </c>
      <c r="B952" s="37" t="s">
        <v>1668</v>
      </c>
      <c r="C952" s="39">
        <v>0</v>
      </c>
    </row>
    <row r="953" spans="1:3" ht="17.100000000000001" customHeight="1">
      <c r="A953" s="37">
        <v>2130705</v>
      </c>
      <c r="B953" s="37" t="s">
        <v>1669</v>
      </c>
      <c r="C953" s="39">
        <v>880</v>
      </c>
    </row>
    <row r="954" spans="1:3" ht="17.100000000000001" customHeight="1">
      <c r="A954" s="37">
        <v>2130706</v>
      </c>
      <c r="B954" s="37" t="s">
        <v>1670</v>
      </c>
      <c r="C954" s="39">
        <v>0</v>
      </c>
    </row>
    <row r="955" spans="1:3" ht="17.100000000000001" customHeight="1">
      <c r="A955" s="37">
        <v>2130707</v>
      </c>
      <c r="B955" s="37" t="s">
        <v>1671</v>
      </c>
      <c r="C955" s="39">
        <v>0</v>
      </c>
    </row>
    <row r="956" spans="1:3" ht="17.100000000000001" customHeight="1">
      <c r="A956" s="37">
        <v>2130799</v>
      </c>
      <c r="B956" s="37" t="s">
        <v>1672</v>
      </c>
      <c r="C956" s="39">
        <v>0</v>
      </c>
    </row>
    <row r="957" spans="1:3" ht="17.100000000000001" customHeight="1">
      <c r="A957" s="37">
        <v>21308</v>
      </c>
      <c r="B957" s="60" t="s">
        <v>1673</v>
      </c>
      <c r="C957" s="39">
        <f>SUM(C958:C963)</f>
        <v>-32</v>
      </c>
    </row>
    <row r="958" spans="1:3" ht="17.100000000000001" customHeight="1">
      <c r="A958" s="37">
        <v>2130801</v>
      </c>
      <c r="B958" s="37" t="s">
        <v>1674</v>
      </c>
      <c r="C958" s="39">
        <v>0</v>
      </c>
    </row>
    <row r="959" spans="1:3" ht="17.100000000000001" customHeight="1">
      <c r="A959" s="37">
        <v>2130802</v>
      </c>
      <c r="B959" s="37" t="s">
        <v>1675</v>
      </c>
      <c r="C959" s="39">
        <v>0</v>
      </c>
    </row>
    <row r="960" spans="1:3" ht="17.100000000000001" customHeight="1">
      <c r="A960" s="37">
        <v>2130803</v>
      </c>
      <c r="B960" s="37" t="s">
        <v>1676</v>
      </c>
      <c r="C960" s="39">
        <v>0</v>
      </c>
    </row>
    <row r="961" spans="1:3" ht="17.100000000000001" customHeight="1">
      <c r="A961" s="37">
        <v>2130804</v>
      </c>
      <c r="B961" s="37" t="s">
        <v>1677</v>
      </c>
      <c r="C961" s="39">
        <v>-38</v>
      </c>
    </row>
    <row r="962" spans="1:3" ht="17.100000000000001" customHeight="1">
      <c r="A962" s="37">
        <v>2130805</v>
      </c>
      <c r="B962" s="37" t="s">
        <v>1678</v>
      </c>
      <c r="C962" s="39">
        <v>0</v>
      </c>
    </row>
    <row r="963" spans="1:3" ht="17.100000000000001" customHeight="1">
      <c r="A963" s="37">
        <v>2130899</v>
      </c>
      <c r="B963" s="37" t="s">
        <v>1679</v>
      </c>
      <c r="C963" s="39">
        <v>6</v>
      </c>
    </row>
    <row r="964" spans="1:3" ht="17.100000000000001" customHeight="1">
      <c r="A964" s="37">
        <v>21309</v>
      </c>
      <c r="B964" s="60" t="s">
        <v>1680</v>
      </c>
      <c r="C964" s="39">
        <f>SUM(C965:C966)</f>
        <v>36</v>
      </c>
    </row>
    <row r="965" spans="1:3" ht="17.100000000000001" customHeight="1">
      <c r="A965" s="37">
        <v>2130901</v>
      </c>
      <c r="B965" s="37" t="s">
        <v>1681</v>
      </c>
      <c r="C965" s="39">
        <v>0</v>
      </c>
    </row>
    <row r="966" spans="1:3" ht="17.100000000000001" customHeight="1">
      <c r="A966" s="37">
        <v>2130999</v>
      </c>
      <c r="B966" s="37" t="s">
        <v>1682</v>
      </c>
      <c r="C966" s="39">
        <v>36</v>
      </c>
    </row>
    <row r="967" spans="1:3" ht="17.100000000000001" customHeight="1">
      <c r="A967" s="37">
        <v>21399</v>
      </c>
      <c r="B967" s="60" t="s">
        <v>1683</v>
      </c>
      <c r="C967" s="39">
        <f>C968+C969</f>
        <v>15</v>
      </c>
    </row>
    <row r="968" spans="1:3" ht="17.100000000000001" customHeight="1">
      <c r="A968" s="37">
        <v>2139901</v>
      </c>
      <c r="B968" s="37" t="s">
        <v>1684</v>
      </c>
      <c r="C968" s="39">
        <v>0</v>
      </c>
    </row>
    <row r="969" spans="1:3" ht="17.100000000000001" customHeight="1">
      <c r="A969" s="37">
        <v>2139999</v>
      </c>
      <c r="B969" s="37" t="s">
        <v>1685</v>
      </c>
      <c r="C969" s="39">
        <v>15</v>
      </c>
    </row>
    <row r="970" spans="1:3" ht="17.100000000000001" customHeight="1">
      <c r="A970" s="37">
        <v>214</v>
      </c>
      <c r="B970" s="60" t="s">
        <v>104</v>
      </c>
      <c r="C970" s="39">
        <f>SUM(C971,C994,C1004,C1014,C1019,C1026,C1031)</f>
        <v>1174</v>
      </c>
    </row>
    <row r="971" spans="1:3" ht="17.100000000000001" customHeight="1">
      <c r="A971" s="37">
        <v>21401</v>
      </c>
      <c r="B971" s="60" t="s">
        <v>1686</v>
      </c>
      <c r="C971" s="39">
        <f>SUM(C972:C993)</f>
        <v>1011</v>
      </c>
    </row>
    <row r="972" spans="1:3" ht="17.100000000000001" customHeight="1">
      <c r="A972" s="37">
        <v>2140101</v>
      </c>
      <c r="B972" s="37" t="s">
        <v>962</v>
      </c>
      <c r="C972" s="39">
        <v>689</v>
      </c>
    </row>
    <row r="973" spans="1:3" ht="17.100000000000001" customHeight="1">
      <c r="A973" s="37">
        <v>2140102</v>
      </c>
      <c r="B973" s="37" t="s">
        <v>963</v>
      </c>
      <c r="C973" s="39">
        <v>193</v>
      </c>
    </row>
    <row r="974" spans="1:3" ht="17.100000000000001" customHeight="1">
      <c r="A974" s="37">
        <v>2140103</v>
      </c>
      <c r="B974" s="37" t="s">
        <v>964</v>
      </c>
      <c r="C974" s="39">
        <v>0</v>
      </c>
    </row>
    <row r="975" spans="1:3" ht="17.100000000000001" customHeight="1">
      <c r="A975" s="37">
        <v>2140104</v>
      </c>
      <c r="B975" s="37" t="s">
        <v>1687</v>
      </c>
      <c r="C975" s="39">
        <v>0</v>
      </c>
    </row>
    <row r="976" spans="1:3" ht="17.100000000000001" customHeight="1">
      <c r="A976" s="37">
        <v>2140106</v>
      </c>
      <c r="B976" s="37" t="s">
        <v>1688</v>
      </c>
      <c r="C976" s="39">
        <v>75</v>
      </c>
    </row>
    <row r="977" spans="1:3" ht="17.100000000000001" customHeight="1">
      <c r="A977" s="37">
        <v>2140109</v>
      </c>
      <c r="B977" s="37" t="s">
        <v>1689</v>
      </c>
      <c r="C977" s="39">
        <v>0</v>
      </c>
    </row>
    <row r="978" spans="1:3" ht="17.100000000000001" customHeight="1">
      <c r="A978" s="37">
        <v>2140110</v>
      </c>
      <c r="B978" s="37" t="s">
        <v>1690</v>
      </c>
      <c r="C978" s="39">
        <v>0</v>
      </c>
    </row>
    <row r="979" spans="1:3" ht="17.100000000000001" customHeight="1">
      <c r="A979" s="37">
        <v>2140111</v>
      </c>
      <c r="B979" s="37" t="s">
        <v>1691</v>
      </c>
      <c r="C979" s="39">
        <v>0</v>
      </c>
    </row>
    <row r="980" spans="1:3" ht="17.100000000000001" customHeight="1">
      <c r="A980" s="37">
        <v>2140112</v>
      </c>
      <c r="B980" s="37" t="s">
        <v>1692</v>
      </c>
      <c r="C980" s="39">
        <v>0</v>
      </c>
    </row>
    <row r="981" spans="1:3" ht="17.100000000000001" customHeight="1">
      <c r="A981" s="37">
        <v>2140114</v>
      </c>
      <c r="B981" s="37" t="s">
        <v>1693</v>
      </c>
      <c r="C981" s="39">
        <v>0</v>
      </c>
    </row>
    <row r="982" spans="1:3" ht="17.100000000000001" customHeight="1">
      <c r="A982" s="37">
        <v>2140122</v>
      </c>
      <c r="B982" s="37" t="s">
        <v>1694</v>
      </c>
      <c r="C982" s="39">
        <v>0</v>
      </c>
    </row>
    <row r="983" spans="1:3" ht="17.100000000000001" customHeight="1">
      <c r="A983" s="37">
        <v>2140123</v>
      </c>
      <c r="B983" s="37" t="s">
        <v>1695</v>
      </c>
      <c r="C983" s="39">
        <v>0</v>
      </c>
    </row>
    <row r="984" spans="1:3" ht="17.100000000000001" customHeight="1">
      <c r="A984" s="37">
        <v>2140127</v>
      </c>
      <c r="B984" s="37" t="s">
        <v>1696</v>
      </c>
      <c r="C984" s="39">
        <v>0</v>
      </c>
    </row>
    <row r="985" spans="1:3" ht="17.100000000000001" customHeight="1">
      <c r="A985" s="37">
        <v>2140128</v>
      </c>
      <c r="B985" s="37" t="s">
        <v>1697</v>
      </c>
      <c r="C985" s="39">
        <v>0</v>
      </c>
    </row>
    <row r="986" spans="1:3" ht="17.100000000000001" customHeight="1">
      <c r="A986" s="37">
        <v>2140129</v>
      </c>
      <c r="B986" s="37" t="s">
        <v>1698</v>
      </c>
      <c r="C986" s="39">
        <v>0</v>
      </c>
    </row>
    <row r="987" spans="1:3" ht="17.100000000000001" customHeight="1">
      <c r="A987" s="37">
        <v>2140130</v>
      </c>
      <c r="B987" s="37" t="s">
        <v>1699</v>
      </c>
      <c r="C987" s="39">
        <v>0</v>
      </c>
    </row>
    <row r="988" spans="1:3" ht="17.100000000000001" customHeight="1">
      <c r="A988" s="37">
        <v>2140131</v>
      </c>
      <c r="B988" s="37" t="s">
        <v>1700</v>
      </c>
      <c r="C988" s="39">
        <v>0</v>
      </c>
    </row>
    <row r="989" spans="1:3" ht="17.100000000000001" customHeight="1">
      <c r="A989" s="37">
        <v>2140133</v>
      </c>
      <c r="B989" s="37" t="s">
        <v>1701</v>
      </c>
      <c r="C989" s="39">
        <v>0</v>
      </c>
    </row>
    <row r="990" spans="1:3" ht="17.100000000000001" customHeight="1">
      <c r="A990" s="37">
        <v>2140136</v>
      </c>
      <c r="B990" s="37" t="s">
        <v>1702</v>
      </c>
      <c r="C990" s="39">
        <v>0</v>
      </c>
    </row>
    <row r="991" spans="1:3" ht="17.100000000000001" customHeight="1">
      <c r="A991" s="37">
        <v>2140138</v>
      </c>
      <c r="B991" s="37" t="s">
        <v>1703</v>
      </c>
      <c r="C991" s="39">
        <v>0</v>
      </c>
    </row>
    <row r="992" spans="1:3" ht="17.100000000000001" customHeight="1">
      <c r="A992" s="37">
        <v>2140139</v>
      </c>
      <c r="B992" s="37" t="s">
        <v>1704</v>
      </c>
      <c r="C992" s="39">
        <v>0</v>
      </c>
    </row>
    <row r="993" spans="1:3" ht="17.100000000000001" customHeight="1">
      <c r="A993" s="37">
        <v>2140199</v>
      </c>
      <c r="B993" s="37" t="s">
        <v>1705</v>
      </c>
      <c r="C993" s="39">
        <v>54</v>
      </c>
    </row>
    <row r="994" spans="1:3" ht="17.100000000000001" customHeight="1">
      <c r="A994" s="37">
        <v>21402</v>
      </c>
      <c r="B994" s="60" t="s">
        <v>1706</v>
      </c>
      <c r="C994" s="39">
        <f>SUM(C995:C1003)</f>
        <v>163</v>
      </c>
    </row>
    <row r="995" spans="1:3" ht="17.100000000000001" customHeight="1">
      <c r="A995" s="37">
        <v>2140201</v>
      </c>
      <c r="B995" s="37" t="s">
        <v>962</v>
      </c>
      <c r="C995" s="39">
        <v>0</v>
      </c>
    </row>
    <row r="996" spans="1:3" ht="17.100000000000001" customHeight="1">
      <c r="A996" s="37">
        <v>2140202</v>
      </c>
      <c r="B996" s="37" t="s">
        <v>963</v>
      </c>
      <c r="C996" s="39">
        <v>0</v>
      </c>
    </row>
    <row r="997" spans="1:3" ht="17.100000000000001" customHeight="1">
      <c r="A997" s="37">
        <v>2140203</v>
      </c>
      <c r="B997" s="37" t="s">
        <v>964</v>
      </c>
      <c r="C997" s="39">
        <v>0</v>
      </c>
    </row>
    <row r="998" spans="1:3" ht="17.100000000000001" customHeight="1">
      <c r="A998" s="37">
        <v>2140204</v>
      </c>
      <c r="B998" s="37" t="s">
        <v>1707</v>
      </c>
      <c r="C998" s="39">
        <v>0</v>
      </c>
    </row>
    <row r="999" spans="1:3" ht="17.100000000000001" customHeight="1">
      <c r="A999" s="37">
        <v>2140205</v>
      </c>
      <c r="B999" s="37" t="s">
        <v>1708</v>
      </c>
      <c r="C999" s="39">
        <v>0</v>
      </c>
    </row>
    <row r="1000" spans="1:3" ht="17.100000000000001" customHeight="1">
      <c r="A1000" s="37">
        <v>2140206</v>
      </c>
      <c r="B1000" s="37" t="s">
        <v>1709</v>
      </c>
      <c r="C1000" s="39">
        <v>42</v>
      </c>
    </row>
    <row r="1001" spans="1:3" ht="17.100000000000001" customHeight="1">
      <c r="A1001" s="37">
        <v>2140207</v>
      </c>
      <c r="B1001" s="37" t="s">
        <v>1710</v>
      </c>
      <c r="C1001" s="39">
        <v>0</v>
      </c>
    </row>
    <row r="1002" spans="1:3" ht="17.100000000000001" customHeight="1">
      <c r="A1002" s="37">
        <v>2140208</v>
      </c>
      <c r="B1002" s="37" t="s">
        <v>1711</v>
      </c>
      <c r="C1002" s="39">
        <v>0</v>
      </c>
    </row>
    <row r="1003" spans="1:3" ht="17.100000000000001" customHeight="1">
      <c r="A1003" s="37">
        <v>2140299</v>
      </c>
      <c r="B1003" s="37" t="s">
        <v>1712</v>
      </c>
      <c r="C1003" s="39">
        <v>121</v>
      </c>
    </row>
    <row r="1004" spans="1:3" ht="17.100000000000001" customHeight="1">
      <c r="A1004" s="37">
        <v>21403</v>
      </c>
      <c r="B1004" s="60" t="s">
        <v>1713</v>
      </c>
      <c r="C1004" s="39">
        <f>SUM(C1005:C1013)</f>
        <v>0</v>
      </c>
    </row>
    <row r="1005" spans="1:3" ht="17.100000000000001" customHeight="1">
      <c r="A1005" s="37">
        <v>2140301</v>
      </c>
      <c r="B1005" s="37" t="s">
        <v>962</v>
      </c>
      <c r="C1005" s="39">
        <v>0</v>
      </c>
    </row>
    <row r="1006" spans="1:3" ht="17.100000000000001" customHeight="1">
      <c r="A1006" s="37">
        <v>2140302</v>
      </c>
      <c r="B1006" s="37" t="s">
        <v>963</v>
      </c>
      <c r="C1006" s="39">
        <v>0</v>
      </c>
    </row>
    <row r="1007" spans="1:3" ht="17.100000000000001" customHeight="1">
      <c r="A1007" s="37">
        <v>2140303</v>
      </c>
      <c r="B1007" s="37" t="s">
        <v>964</v>
      </c>
      <c r="C1007" s="39">
        <v>0</v>
      </c>
    </row>
    <row r="1008" spans="1:3" ht="17.100000000000001" customHeight="1">
      <c r="A1008" s="37">
        <v>2140304</v>
      </c>
      <c r="B1008" s="37" t="s">
        <v>1714</v>
      </c>
      <c r="C1008" s="39">
        <v>0</v>
      </c>
    </row>
    <row r="1009" spans="1:3" ht="17.100000000000001" customHeight="1">
      <c r="A1009" s="37">
        <v>2140305</v>
      </c>
      <c r="B1009" s="37" t="s">
        <v>1715</v>
      </c>
      <c r="C1009" s="39">
        <v>0</v>
      </c>
    </row>
    <row r="1010" spans="1:3" ht="17.100000000000001" customHeight="1">
      <c r="A1010" s="37">
        <v>2140306</v>
      </c>
      <c r="B1010" s="37" t="s">
        <v>1716</v>
      </c>
      <c r="C1010" s="39">
        <v>0</v>
      </c>
    </row>
    <row r="1011" spans="1:3" ht="17.100000000000001" customHeight="1">
      <c r="A1011" s="37">
        <v>2140307</v>
      </c>
      <c r="B1011" s="37" t="s">
        <v>1717</v>
      </c>
      <c r="C1011" s="39">
        <v>0</v>
      </c>
    </row>
    <row r="1012" spans="1:3" ht="17.100000000000001" customHeight="1">
      <c r="A1012" s="37">
        <v>2140308</v>
      </c>
      <c r="B1012" s="37" t="s">
        <v>1718</v>
      </c>
      <c r="C1012" s="39">
        <v>0</v>
      </c>
    </row>
    <row r="1013" spans="1:3" ht="17.100000000000001" customHeight="1">
      <c r="A1013" s="37">
        <v>2140399</v>
      </c>
      <c r="B1013" s="37" t="s">
        <v>1719</v>
      </c>
      <c r="C1013" s="39">
        <v>0</v>
      </c>
    </row>
    <row r="1014" spans="1:3" ht="17.100000000000001" customHeight="1">
      <c r="A1014" s="37">
        <v>21404</v>
      </c>
      <c r="B1014" s="60" t="s">
        <v>1720</v>
      </c>
      <c r="C1014" s="39">
        <f>SUM(C1015:C1018)</f>
        <v>0</v>
      </c>
    </row>
    <row r="1015" spans="1:3" ht="17.100000000000001" customHeight="1">
      <c r="A1015" s="37">
        <v>2140401</v>
      </c>
      <c r="B1015" s="37" t="s">
        <v>1721</v>
      </c>
      <c r="C1015" s="39">
        <v>0</v>
      </c>
    </row>
    <row r="1016" spans="1:3" ht="17.100000000000001" customHeight="1">
      <c r="A1016" s="37">
        <v>2140402</v>
      </c>
      <c r="B1016" s="37" t="s">
        <v>1722</v>
      </c>
      <c r="C1016" s="39">
        <v>0</v>
      </c>
    </row>
    <row r="1017" spans="1:3" ht="17.100000000000001" customHeight="1">
      <c r="A1017" s="37">
        <v>2140403</v>
      </c>
      <c r="B1017" s="37" t="s">
        <v>1723</v>
      </c>
      <c r="C1017" s="39">
        <v>0</v>
      </c>
    </row>
    <row r="1018" spans="1:3" ht="17.100000000000001" customHeight="1">
      <c r="A1018" s="37">
        <v>2140499</v>
      </c>
      <c r="B1018" s="37" t="s">
        <v>1724</v>
      </c>
      <c r="C1018" s="39">
        <v>0</v>
      </c>
    </row>
    <row r="1019" spans="1:3" ht="17.100000000000001" customHeight="1">
      <c r="A1019" s="37">
        <v>21405</v>
      </c>
      <c r="B1019" s="60" t="s">
        <v>1725</v>
      </c>
      <c r="C1019" s="39">
        <f>SUM(C1020:C1025)</f>
        <v>0</v>
      </c>
    </row>
    <row r="1020" spans="1:3" ht="17.100000000000001" customHeight="1">
      <c r="A1020" s="37">
        <v>2140501</v>
      </c>
      <c r="B1020" s="37" t="s">
        <v>962</v>
      </c>
      <c r="C1020" s="39">
        <v>0</v>
      </c>
    </row>
    <row r="1021" spans="1:3" ht="17.100000000000001" customHeight="1">
      <c r="A1021" s="37">
        <v>2140502</v>
      </c>
      <c r="B1021" s="37" t="s">
        <v>963</v>
      </c>
      <c r="C1021" s="39">
        <v>0</v>
      </c>
    </row>
    <row r="1022" spans="1:3" ht="17.100000000000001" customHeight="1">
      <c r="A1022" s="37">
        <v>2140503</v>
      </c>
      <c r="B1022" s="37" t="s">
        <v>964</v>
      </c>
      <c r="C1022" s="39">
        <v>0</v>
      </c>
    </row>
    <row r="1023" spans="1:3" ht="17.100000000000001" customHeight="1">
      <c r="A1023" s="37">
        <v>2140504</v>
      </c>
      <c r="B1023" s="37" t="s">
        <v>1711</v>
      </c>
      <c r="C1023" s="39">
        <v>0</v>
      </c>
    </row>
    <row r="1024" spans="1:3" ht="17.100000000000001" customHeight="1">
      <c r="A1024" s="37">
        <v>2140505</v>
      </c>
      <c r="B1024" s="37" t="s">
        <v>1726</v>
      </c>
      <c r="C1024" s="39">
        <v>0</v>
      </c>
    </row>
    <row r="1025" spans="1:3" ht="17.100000000000001" customHeight="1">
      <c r="A1025" s="37">
        <v>2140599</v>
      </c>
      <c r="B1025" s="37" t="s">
        <v>1727</v>
      </c>
      <c r="C1025" s="39">
        <v>0</v>
      </c>
    </row>
    <row r="1026" spans="1:3" ht="17.100000000000001" customHeight="1">
      <c r="A1026" s="37">
        <v>21406</v>
      </c>
      <c r="B1026" s="60" t="s">
        <v>1728</v>
      </c>
      <c r="C1026" s="39">
        <f>SUM(C1027:C1030)</f>
        <v>0</v>
      </c>
    </row>
    <row r="1027" spans="1:3" ht="17.100000000000001" customHeight="1">
      <c r="A1027" s="37">
        <v>2140601</v>
      </c>
      <c r="B1027" s="37" t="s">
        <v>1729</v>
      </c>
      <c r="C1027" s="39">
        <v>0</v>
      </c>
    </row>
    <row r="1028" spans="1:3" ht="17.100000000000001" customHeight="1">
      <c r="A1028" s="37">
        <v>2140602</v>
      </c>
      <c r="B1028" s="37" t="s">
        <v>1730</v>
      </c>
      <c r="C1028" s="39">
        <v>0</v>
      </c>
    </row>
    <row r="1029" spans="1:3" ht="17.100000000000001" customHeight="1">
      <c r="A1029" s="37">
        <v>2140603</v>
      </c>
      <c r="B1029" s="37" t="s">
        <v>1731</v>
      </c>
      <c r="C1029" s="39">
        <v>0</v>
      </c>
    </row>
    <row r="1030" spans="1:3" ht="17.100000000000001" customHeight="1">
      <c r="A1030" s="37">
        <v>2140699</v>
      </c>
      <c r="B1030" s="37" t="s">
        <v>1732</v>
      </c>
      <c r="C1030" s="39">
        <v>0</v>
      </c>
    </row>
    <row r="1031" spans="1:3" ht="17.100000000000001" customHeight="1">
      <c r="A1031" s="37">
        <v>21499</v>
      </c>
      <c r="B1031" s="60" t="s">
        <v>1733</v>
      </c>
      <c r="C1031" s="39">
        <f>SUM(C1032:C1033)</f>
        <v>0</v>
      </c>
    </row>
    <row r="1032" spans="1:3" ht="17.100000000000001" customHeight="1">
      <c r="A1032" s="37">
        <v>2149901</v>
      </c>
      <c r="B1032" s="37" t="s">
        <v>1734</v>
      </c>
      <c r="C1032" s="39">
        <v>0</v>
      </c>
    </row>
    <row r="1033" spans="1:3" ht="17.100000000000001" customHeight="1">
      <c r="A1033" s="37">
        <v>2149999</v>
      </c>
      <c r="B1033" s="37" t="s">
        <v>1735</v>
      </c>
      <c r="C1033" s="39">
        <v>0</v>
      </c>
    </row>
    <row r="1034" spans="1:3" ht="17.100000000000001" customHeight="1">
      <c r="A1034" s="37">
        <v>215</v>
      </c>
      <c r="B1034" s="60" t="s">
        <v>106</v>
      </c>
      <c r="C1034" s="39">
        <f>SUM(C1035,C1045,C1061,C1066,C1080,C1087,C1095)</f>
        <v>9713</v>
      </c>
    </row>
    <row r="1035" spans="1:3" ht="17.100000000000001" customHeight="1">
      <c r="A1035" s="37">
        <v>21501</v>
      </c>
      <c r="B1035" s="60" t="s">
        <v>1736</v>
      </c>
      <c r="C1035" s="39">
        <f>SUM(C1036:C1044)</f>
        <v>0</v>
      </c>
    </row>
    <row r="1036" spans="1:3" ht="17.100000000000001" customHeight="1">
      <c r="A1036" s="37">
        <v>2150101</v>
      </c>
      <c r="B1036" s="37" t="s">
        <v>962</v>
      </c>
      <c r="C1036" s="39">
        <v>0</v>
      </c>
    </row>
    <row r="1037" spans="1:3" ht="17.100000000000001" customHeight="1">
      <c r="A1037" s="37">
        <v>2150102</v>
      </c>
      <c r="B1037" s="37" t="s">
        <v>963</v>
      </c>
      <c r="C1037" s="39">
        <v>0</v>
      </c>
    </row>
    <row r="1038" spans="1:3" ht="17.100000000000001" customHeight="1">
      <c r="A1038" s="37">
        <v>2150103</v>
      </c>
      <c r="B1038" s="37" t="s">
        <v>964</v>
      </c>
      <c r="C1038" s="39">
        <v>0</v>
      </c>
    </row>
    <row r="1039" spans="1:3" ht="17.100000000000001" customHeight="1">
      <c r="A1039" s="37">
        <v>2150104</v>
      </c>
      <c r="B1039" s="37" t="s">
        <v>1737</v>
      </c>
      <c r="C1039" s="39">
        <v>0</v>
      </c>
    </row>
    <row r="1040" spans="1:3" ht="17.100000000000001" customHeight="1">
      <c r="A1040" s="37">
        <v>2150105</v>
      </c>
      <c r="B1040" s="37" t="s">
        <v>1738</v>
      </c>
      <c r="C1040" s="39">
        <v>0</v>
      </c>
    </row>
    <row r="1041" spans="1:3" ht="17.100000000000001" customHeight="1">
      <c r="A1041" s="37">
        <v>2150106</v>
      </c>
      <c r="B1041" s="37" t="s">
        <v>1739</v>
      </c>
      <c r="C1041" s="39">
        <v>0</v>
      </c>
    </row>
    <row r="1042" spans="1:3" ht="17.100000000000001" customHeight="1">
      <c r="A1042" s="37">
        <v>2150107</v>
      </c>
      <c r="B1042" s="37" t="s">
        <v>1740</v>
      </c>
      <c r="C1042" s="39">
        <v>0</v>
      </c>
    </row>
    <row r="1043" spans="1:3" ht="17.100000000000001" customHeight="1">
      <c r="A1043" s="37">
        <v>2150108</v>
      </c>
      <c r="B1043" s="37" t="s">
        <v>1741</v>
      </c>
      <c r="C1043" s="39">
        <v>0</v>
      </c>
    </row>
    <row r="1044" spans="1:3" ht="17.100000000000001" customHeight="1">
      <c r="A1044" s="37">
        <v>2150199</v>
      </c>
      <c r="B1044" s="37" t="s">
        <v>1742</v>
      </c>
      <c r="C1044" s="39">
        <v>0</v>
      </c>
    </row>
    <row r="1045" spans="1:3" ht="17.100000000000001" customHeight="1">
      <c r="A1045" s="37">
        <v>21502</v>
      </c>
      <c r="B1045" s="60" t="s">
        <v>1743</v>
      </c>
      <c r="C1045" s="39">
        <f>SUM(C1046:C1060)</f>
        <v>5</v>
      </c>
    </row>
    <row r="1046" spans="1:3" ht="17.100000000000001" customHeight="1">
      <c r="A1046" s="37">
        <v>2150201</v>
      </c>
      <c r="B1046" s="37" t="s">
        <v>962</v>
      </c>
      <c r="C1046" s="39">
        <v>0</v>
      </c>
    </row>
    <row r="1047" spans="1:3" ht="17.100000000000001" customHeight="1">
      <c r="A1047" s="37">
        <v>2150202</v>
      </c>
      <c r="B1047" s="37" t="s">
        <v>963</v>
      </c>
      <c r="C1047" s="39">
        <v>0</v>
      </c>
    </row>
    <row r="1048" spans="1:3" ht="17.100000000000001" customHeight="1">
      <c r="A1048" s="37">
        <v>2150203</v>
      </c>
      <c r="B1048" s="37" t="s">
        <v>964</v>
      </c>
      <c r="C1048" s="39">
        <v>0</v>
      </c>
    </row>
    <row r="1049" spans="1:3" ht="17.100000000000001" customHeight="1">
      <c r="A1049" s="37">
        <v>2150204</v>
      </c>
      <c r="B1049" s="37" t="s">
        <v>1744</v>
      </c>
      <c r="C1049" s="39">
        <v>0</v>
      </c>
    </row>
    <row r="1050" spans="1:3" ht="17.100000000000001" customHeight="1">
      <c r="A1050" s="37">
        <v>2150205</v>
      </c>
      <c r="B1050" s="37" t="s">
        <v>1745</v>
      </c>
      <c r="C1050" s="39">
        <v>0</v>
      </c>
    </row>
    <row r="1051" spans="1:3" ht="17.100000000000001" customHeight="1">
      <c r="A1051" s="37">
        <v>2150206</v>
      </c>
      <c r="B1051" s="37" t="s">
        <v>1746</v>
      </c>
      <c r="C1051" s="39">
        <v>0</v>
      </c>
    </row>
    <row r="1052" spans="1:3" ht="17.100000000000001" customHeight="1">
      <c r="A1052" s="37">
        <v>2150207</v>
      </c>
      <c r="B1052" s="37" t="s">
        <v>1747</v>
      </c>
      <c r="C1052" s="39">
        <v>0</v>
      </c>
    </row>
    <row r="1053" spans="1:3" ht="17.100000000000001" customHeight="1">
      <c r="A1053" s="37">
        <v>2150208</v>
      </c>
      <c r="B1053" s="37" t="s">
        <v>1748</v>
      </c>
      <c r="C1053" s="39">
        <v>0</v>
      </c>
    </row>
    <row r="1054" spans="1:3" ht="17.100000000000001" customHeight="1">
      <c r="A1054" s="37">
        <v>2150209</v>
      </c>
      <c r="B1054" s="37" t="s">
        <v>1749</v>
      </c>
      <c r="C1054" s="39">
        <v>0</v>
      </c>
    </row>
    <row r="1055" spans="1:3" ht="17.100000000000001" customHeight="1">
      <c r="A1055" s="37">
        <v>2150210</v>
      </c>
      <c r="B1055" s="37" t="s">
        <v>1750</v>
      </c>
      <c r="C1055" s="39">
        <v>0</v>
      </c>
    </row>
    <row r="1056" spans="1:3" ht="17.100000000000001" customHeight="1">
      <c r="A1056" s="37">
        <v>2150212</v>
      </c>
      <c r="B1056" s="37" t="s">
        <v>1751</v>
      </c>
      <c r="C1056" s="39">
        <v>0</v>
      </c>
    </row>
    <row r="1057" spans="1:3" ht="17.100000000000001" customHeight="1">
      <c r="A1057" s="37">
        <v>2150213</v>
      </c>
      <c r="B1057" s="37" t="s">
        <v>1752</v>
      </c>
      <c r="C1057" s="39">
        <v>0</v>
      </c>
    </row>
    <row r="1058" spans="1:3" ht="17.100000000000001" customHeight="1">
      <c r="A1058" s="37">
        <v>2150214</v>
      </c>
      <c r="B1058" s="37" t="s">
        <v>1753</v>
      </c>
      <c r="C1058" s="39">
        <v>0</v>
      </c>
    </row>
    <row r="1059" spans="1:3" ht="17.100000000000001" customHeight="1">
      <c r="A1059" s="37">
        <v>2150215</v>
      </c>
      <c r="B1059" s="37" t="s">
        <v>1754</v>
      </c>
      <c r="C1059" s="39">
        <v>0</v>
      </c>
    </row>
    <row r="1060" spans="1:3" ht="17.100000000000001" customHeight="1">
      <c r="A1060" s="37">
        <v>2150299</v>
      </c>
      <c r="B1060" s="37" t="s">
        <v>1755</v>
      </c>
      <c r="C1060" s="39">
        <v>5</v>
      </c>
    </row>
    <row r="1061" spans="1:3" ht="17.100000000000001" customHeight="1">
      <c r="A1061" s="37">
        <v>21503</v>
      </c>
      <c r="B1061" s="60" t="s">
        <v>1756</v>
      </c>
      <c r="C1061" s="39">
        <f>SUM(C1062:C1065)</f>
        <v>0</v>
      </c>
    </row>
    <row r="1062" spans="1:3" ht="17.100000000000001" customHeight="1">
      <c r="A1062" s="37">
        <v>2150301</v>
      </c>
      <c r="B1062" s="37" t="s">
        <v>962</v>
      </c>
      <c r="C1062" s="39">
        <v>0</v>
      </c>
    </row>
    <row r="1063" spans="1:3" ht="17.100000000000001" customHeight="1">
      <c r="A1063" s="37">
        <v>2150302</v>
      </c>
      <c r="B1063" s="37" t="s">
        <v>963</v>
      </c>
      <c r="C1063" s="39">
        <v>0</v>
      </c>
    </row>
    <row r="1064" spans="1:3" ht="17.100000000000001" customHeight="1">
      <c r="A1064" s="37">
        <v>2150303</v>
      </c>
      <c r="B1064" s="37" t="s">
        <v>964</v>
      </c>
      <c r="C1064" s="39">
        <v>0</v>
      </c>
    </row>
    <row r="1065" spans="1:3" ht="17.100000000000001" customHeight="1">
      <c r="A1065" s="37">
        <v>2150399</v>
      </c>
      <c r="B1065" s="37" t="s">
        <v>1757</v>
      </c>
      <c r="C1065" s="39">
        <v>0</v>
      </c>
    </row>
    <row r="1066" spans="1:3" ht="17.100000000000001" customHeight="1">
      <c r="A1066" s="37">
        <v>21505</v>
      </c>
      <c r="B1066" s="60" t="s">
        <v>1758</v>
      </c>
      <c r="C1066" s="39">
        <f>SUM(C1067:C1079)</f>
        <v>1186</v>
      </c>
    </row>
    <row r="1067" spans="1:3" ht="17.100000000000001" customHeight="1">
      <c r="A1067" s="37">
        <v>2150501</v>
      </c>
      <c r="B1067" s="37" t="s">
        <v>962</v>
      </c>
      <c r="C1067" s="39">
        <v>825</v>
      </c>
    </row>
    <row r="1068" spans="1:3" ht="17.100000000000001" customHeight="1">
      <c r="A1068" s="37">
        <v>2150502</v>
      </c>
      <c r="B1068" s="37" t="s">
        <v>963</v>
      </c>
      <c r="C1068" s="39">
        <v>361</v>
      </c>
    </row>
    <row r="1069" spans="1:3" ht="17.100000000000001" customHeight="1">
      <c r="A1069" s="37">
        <v>2150503</v>
      </c>
      <c r="B1069" s="37" t="s">
        <v>964</v>
      </c>
      <c r="C1069" s="39">
        <v>0</v>
      </c>
    </row>
    <row r="1070" spans="1:3" ht="17.100000000000001" customHeight="1">
      <c r="A1070" s="37">
        <v>2150505</v>
      </c>
      <c r="B1070" s="37" t="s">
        <v>1759</v>
      </c>
      <c r="C1070" s="39">
        <v>0</v>
      </c>
    </row>
    <row r="1071" spans="1:3" ht="17.100000000000001" customHeight="1">
      <c r="A1071" s="37">
        <v>2150506</v>
      </c>
      <c r="B1071" s="37" t="s">
        <v>1760</v>
      </c>
      <c r="C1071" s="39">
        <v>0</v>
      </c>
    </row>
    <row r="1072" spans="1:3" ht="17.100000000000001" customHeight="1">
      <c r="A1072" s="37">
        <v>2150507</v>
      </c>
      <c r="B1072" s="37" t="s">
        <v>1761</v>
      </c>
      <c r="C1072" s="39">
        <v>0</v>
      </c>
    </row>
    <row r="1073" spans="1:3" ht="17.100000000000001" customHeight="1">
      <c r="A1073" s="37">
        <v>2150508</v>
      </c>
      <c r="B1073" s="37" t="s">
        <v>1762</v>
      </c>
      <c r="C1073" s="39">
        <v>0</v>
      </c>
    </row>
    <row r="1074" spans="1:3" ht="17.100000000000001" customHeight="1">
      <c r="A1074" s="37">
        <v>2150509</v>
      </c>
      <c r="B1074" s="37" t="s">
        <v>1763</v>
      </c>
      <c r="C1074" s="39">
        <v>0</v>
      </c>
    </row>
    <row r="1075" spans="1:3" ht="17.100000000000001" customHeight="1">
      <c r="A1075" s="37">
        <v>2150510</v>
      </c>
      <c r="B1075" s="37" t="s">
        <v>1764</v>
      </c>
      <c r="C1075" s="39">
        <v>0</v>
      </c>
    </row>
    <row r="1076" spans="1:3" ht="17.100000000000001" customHeight="1">
      <c r="A1076" s="37">
        <v>2150511</v>
      </c>
      <c r="B1076" s="37" t="s">
        <v>1765</v>
      </c>
      <c r="C1076" s="39">
        <v>0</v>
      </c>
    </row>
    <row r="1077" spans="1:3" ht="17.100000000000001" customHeight="1">
      <c r="A1077" s="37">
        <v>2150513</v>
      </c>
      <c r="B1077" s="37" t="s">
        <v>1711</v>
      </c>
      <c r="C1077" s="39">
        <v>0</v>
      </c>
    </row>
    <row r="1078" spans="1:3" ht="17.100000000000001" customHeight="1">
      <c r="A1078" s="37">
        <v>2150515</v>
      </c>
      <c r="B1078" s="37" t="s">
        <v>1766</v>
      </c>
      <c r="C1078" s="39">
        <v>0</v>
      </c>
    </row>
    <row r="1079" spans="1:3" ht="17.100000000000001" customHeight="1">
      <c r="A1079" s="37">
        <v>2150599</v>
      </c>
      <c r="B1079" s="37" t="s">
        <v>1767</v>
      </c>
      <c r="C1079" s="39">
        <v>0</v>
      </c>
    </row>
    <row r="1080" spans="1:3" ht="17.100000000000001" customHeight="1">
      <c r="A1080" s="37">
        <v>21507</v>
      </c>
      <c r="B1080" s="60" t="s">
        <v>1768</v>
      </c>
      <c r="C1080" s="39">
        <f>SUM(C1081:C1086)</f>
        <v>50</v>
      </c>
    </row>
    <row r="1081" spans="1:3" ht="17.100000000000001" customHeight="1">
      <c r="A1081" s="37">
        <v>2150701</v>
      </c>
      <c r="B1081" s="37" t="s">
        <v>962</v>
      </c>
      <c r="C1081" s="39">
        <v>0</v>
      </c>
    </row>
    <row r="1082" spans="1:3" ht="17.100000000000001" customHeight="1">
      <c r="A1082" s="37">
        <v>2150702</v>
      </c>
      <c r="B1082" s="37" t="s">
        <v>963</v>
      </c>
      <c r="C1082" s="39">
        <v>0</v>
      </c>
    </row>
    <row r="1083" spans="1:3" ht="17.100000000000001" customHeight="1">
      <c r="A1083" s="37">
        <v>2150703</v>
      </c>
      <c r="B1083" s="37" t="s">
        <v>964</v>
      </c>
      <c r="C1083" s="39">
        <v>0</v>
      </c>
    </row>
    <row r="1084" spans="1:3" ht="17.100000000000001" customHeight="1">
      <c r="A1084" s="37">
        <v>2150704</v>
      </c>
      <c r="B1084" s="37" t="s">
        <v>1769</v>
      </c>
      <c r="C1084" s="39">
        <v>0</v>
      </c>
    </row>
    <row r="1085" spans="1:3" ht="17.100000000000001" customHeight="1">
      <c r="A1085" s="37">
        <v>2150705</v>
      </c>
      <c r="B1085" s="37" t="s">
        <v>1770</v>
      </c>
      <c r="C1085" s="39">
        <v>0</v>
      </c>
    </row>
    <row r="1086" spans="1:3" ht="17.100000000000001" customHeight="1">
      <c r="A1086" s="37">
        <v>2150799</v>
      </c>
      <c r="B1086" s="37" t="s">
        <v>1771</v>
      </c>
      <c r="C1086" s="39">
        <v>50</v>
      </c>
    </row>
    <row r="1087" spans="1:3" ht="17.100000000000001" customHeight="1">
      <c r="A1087" s="37">
        <v>21508</v>
      </c>
      <c r="B1087" s="60" t="s">
        <v>1772</v>
      </c>
      <c r="C1087" s="39">
        <f>SUM(C1088:C1094)</f>
        <v>2406</v>
      </c>
    </row>
    <row r="1088" spans="1:3" ht="17.100000000000001" customHeight="1">
      <c r="A1088" s="37">
        <v>2150801</v>
      </c>
      <c r="B1088" s="37" t="s">
        <v>962</v>
      </c>
      <c r="C1088" s="39">
        <v>0</v>
      </c>
    </row>
    <row r="1089" spans="1:3" ht="17.100000000000001" customHeight="1">
      <c r="A1089" s="37">
        <v>2150802</v>
      </c>
      <c r="B1089" s="37" t="s">
        <v>963</v>
      </c>
      <c r="C1089" s="39">
        <v>0</v>
      </c>
    </row>
    <row r="1090" spans="1:3" ht="17.100000000000001" customHeight="1">
      <c r="A1090" s="37">
        <v>2150803</v>
      </c>
      <c r="B1090" s="37" t="s">
        <v>964</v>
      </c>
      <c r="C1090" s="39">
        <v>0</v>
      </c>
    </row>
    <row r="1091" spans="1:3" ht="17.100000000000001" customHeight="1">
      <c r="A1091" s="37">
        <v>2150804</v>
      </c>
      <c r="B1091" s="37" t="s">
        <v>1773</v>
      </c>
      <c r="C1091" s="39">
        <v>0</v>
      </c>
    </row>
    <row r="1092" spans="1:3" ht="17.100000000000001" customHeight="1">
      <c r="A1092" s="37">
        <v>2150805</v>
      </c>
      <c r="B1092" s="37" t="s">
        <v>1774</v>
      </c>
      <c r="C1092" s="39">
        <v>2262</v>
      </c>
    </row>
    <row r="1093" spans="1:3" ht="17.100000000000001" customHeight="1">
      <c r="A1093" s="37">
        <v>2150806</v>
      </c>
      <c r="B1093" s="37" t="s">
        <v>1775</v>
      </c>
      <c r="C1093" s="39">
        <v>0</v>
      </c>
    </row>
    <row r="1094" spans="1:3" ht="17.100000000000001" customHeight="1">
      <c r="A1094" s="37">
        <v>2150899</v>
      </c>
      <c r="B1094" s="37" t="s">
        <v>1776</v>
      </c>
      <c r="C1094" s="39">
        <v>144</v>
      </c>
    </row>
    <row r="1095" spans="1:3" ht="17.100000000000001" customHeight="1">
      <c r="A1095" s="37">
        <v>21599</v>
      </c>
      <c r="B1095" s="60" t="s">
        <v>1777</v>
      </c>
      <c r="C1095" s="39">
        <f>SUM(C1096:C1100)</f>
        <v>6066</v>
      </c>
    </row>
    <row r="1096" spans="1:3" ht="17.100000000000001" customHeight="1">
      <c r="A1096" s="37">
        <v>2159901</v>
      </c>
      <c r="B1096" s="37" t="s">
        <v>1778</v>
      </c>
      <c r="C1096" s="39">
        <v>0</v>
      </c>
    </row>
    <row r="1097" spans="1:3" ht="17.100000000000001" customHeight="1">
      <c r="A1097" s="37">
        <v>2159904</v>
      </c>
      <c r="B1097" s="37" t="s">
        <v>1779</v>
      </c>
      <c r="C1097" s="39">
        <v>30</v>
      </c>
    </row>
    <row r="1098" spans="1:3" ht="17.100000000000001" customHeight="1">
      <c r="A1098" s="37">
        <v>2159905</v>
      </c>
      <c r="B1098" s="37" t="s">
        <v>1780</v>
      </c>
      <c r="C1098" s="39">
        <v>0</v>
      </c>
    </row>
    <row r="1099" spans="1:3" ht="17.100000000000001" customHeight="1">
      <c r="A1099" s="37">
        <v>2159906</v>
      </c>
      <c r="B1099" s="37" t="s">
        <v>1781</v>
      </c>
      <c r="C1099" s="39">
        <v>0</v>
      </c>
    </row>
    <row r="1100" spans="1:3" ht="17.100000000000001" customHeight="1">
      <c r="A1100" s="37">
        <v>2159999</v>
      </c>
      <c r="B1100" s="37" t="s">
        <v>1782</v>
      </c>
      <c r="C1100" s="39">
        <v>6036</v>
      </c>
    </row>
    <row r="1101" spans="1:3" ht="17.100000000000001" customHeight="1">
      <c r="A1101" s="37">
        <v>216</v>
      </c>
      <c r="B1101" s="60" t="s">
        <v>107</v>
      </c>
      <c r="C1101" s="39">
        <f>SUM(C1102,C1112,C1118)</f>
        <v>2160</v>
      </c>
    </row>
    <row r="1102" spans="1:3" ht="17.100000000000001" customHeight="1">
      <c r="A1102" s="37">
        <v>21602</v>
      </c>
      <c r="B1102" s="60" t="s">
        <v>1783</v>
      </c>
      <c r="C1102" s="39">
        <f>SUM(C1103:C1111)</f>
        <v>674</v>
      </c>
    </row>
    <row r="1103" spans="1:3" ht="17.100000000000001" customHeight="1">
      <c r="A1103" s="37">
        <v>2160201</v>
      </c>
      <c r="B1103" s="37" t="s">
        <v>962</v>
      </c>
      <c r="C1103" s="39">
        <v>0</v>
      </c>
    </row>
    <row r="1104" spans="1:3" ht="17.100000000000001" customHeight="1">
      <c r="A1104" s="37">
        <v>2160202</v>
      </c>
      <c r="B1104" s="37" t="s">
        <v>963</v>
      </c>
      <c r="C1104" s="39">
        <v>0</v>
      </c>
    </row>
    <row r="1105" spans="1:3" ht="17.100000000000001" customHeight="1">
      <c r="A1105" s="37">
        <v>2160203</v>
      </c>
      <c r="B1105" s="37" t="s">
        <v>964</v>
      </c>
      <c r="C1105" s="39">
        <v>0</v>
      </c>
    </row>
    <row r="1106" spans="1:3" ht="17.100000000000001" customHeight="1">
      <c r="A1106" s="37">
        <v>2160216</v>
      </c>
      <c r="B1106" s="37" t="s">
        <v>1784</v>
      </c>
      <c r="C1106" s="39">
        <v>0</v>
      </c>
    </row>
    <row r="1107" spans="1:3" ht="17.100000000000001" customHeight="1">
      <c r="A1107" s="37">
        <v>2160217</v>
      </c>
      <c r="B1107" s="37" t="s">
        <v>1785</v>
      </c>
      <c r="C1107" s="39">
        <v>0</v>
      </c>
    </row>
    <row r="1108" spans="1:3" ht="17.100000000000001" customHeight="1">
      <c r="A1108" s="37">
        <v>2160218</v>
      </c>
      <c r="B1108" s="37" t="s">
        <v>1786</v>
      </c>
      <c r="C1108" s="39">
        <v>0</v>
      </c>
    </row>
    <row r="1109" spans="1:3" ht="17.100000000000001" customHeight="1">
      <c r="A1109" s="37">
        <v>2160219</v>
      </c>
      <c r="B1109" s="37" t="s">
        <v>1787</v>
      </c>
      <c r="C1109" s="39">
        <v>0</v>
      </c>
    </row>
    <row r="1110" spans="1:3" ht="17.100000000000001" customHeight="1">
      <c r="A1110" s="37">
        <v>2160250</v>
      </c>
      <c r="B1110" s="37" t="s">
        <v>971</v>
      </c>
      <c r="C1110" s="39">
        <v>0</v>
      </c>
    </row>
    <row r="1111" spans="1:3" ht="17.100000000000001" customHeight="1">
      <c r="A1111" s="37">
        <v>2160299</v>
      </c>
      <c r="B1111" s="37" t="s">
        <v>1788</v>
      </c>
      <c r="C1111" s="39">
        <v>674</v>
      </c>
    </row>
    <row r="1112" spans="1:3" ht="17.100000000000001" customHeight="1">
      <c r="A1112" s="37">
        <v>21606</v>
      </c>
      <c r="B1112" s="60" t="s">
        <v>1789</v>
      </c>
      <c r="C1112" s="39">
        <f>SUM(C1113:C1117)</f>
        <v>1406</v>
      </c>
    </row>
    <row r="1113" spans="1:3" ht="17.100000000000001" customHeight="1">
      <c r="A1113" s="37">
        <v>2160601</v>
      </c>
      <c r="B1113" s="37" t="s">
        <v>962</v>
      </c>
      <c r="C1113" s="39">
        <v>0</v>
      </c>
    </row>
    <row r="1114" spans="1:3" ht="17.100000000000001" customHeight="1">
      <c r="A1114" s="37">
        <v>2160602</v>
      </c>
      <c r="B1114" s="37" t="s">
        <v>963</v>
      </c>
      <c r="C1114" s="39">
        <v>0</v>
      </c>
    </row>
    <row r="1115" spans="1:3" ht="17.100000000000001" customHeight="1">
      <c r="A1115" s="37">
        <v>2160603</v>
      </c>
      <c r="B1115" s="37" t="s">
        <v>964</v>
      </c>
      <c r="C1115" s="39">
        <v>0</v>
      </c>
    </row>
    <row r="1116" spans="1:3" ht="17.100000000000001" customHeight="1">
      <c r="A1116" s="37">
        <v>2160607</v>
      </c>
      <c r="B1116" s="37" t="s">
        <v>1790</v>
      </c>
      <c r="C1116" s="39">
        <v>0</v>
      </c>
    </row>
    <row r="1117" spans="1:3" ht="17.100000000000001" customHeight="1">
      <c r="A1117" s="37">
        <v>2160699</v>
      </c>
      <c r="B1117" s="37" t="s">
        <v>1791</v>
      </c>
      <c r="C1117" s="39">
        <v>1406</v>
      </c>
    </row>
    <row r="1118" spans="1:3" ht="17.100000000000001" customHeight="1">
      <c r="A1118" s="37">
        <v>21699</v>
      </c>
      <c r="B1118" s="60" t="s">
        <v>1792</v>
      </c>
      <c r="C1118" s="39">
        <f>SUM(C1119:C1120)</f>
        <v>80</v>
      </c>
    </row>
    <row r="1119" spans="1:3" ht="17.100000000000001" customHeight="1">
      <c r="A1119" s="37">
        <v>2169901</v>
      </c>
      <c r="B1119" s="37" t="s">
        <v>1793</v>
      </c>
      <c r="C1119" s="39">
        <v>0</v>
      </c>
    </row>
    <row r="1120" spans="1:3" ht="17.100000000000001" customHeight="1">
      <c r="A1120" s="37">
        <v>2169999</v>
      </c>
      <c r="B1120" s="37" t="s">
        <v>1794</v>
      </c>
      <c r="C1120" s="39">
        <v>80</v>
      </c>
    </row>
    <row r="1121" spans="1:3" ht="17.100000000000001" customHeight="1">
      <c r="A1121" s="37">
        <v>217</v>
      </c>
      <c r="B1121" s="60" t="s">
        <v>108</v>
      </c>
      <c r="C1121" s="39">
        <f>SUM(C1122,C1129,C1139,C1145,C1148)</f>
        <v>990</v>
      </c>
    </row>
    <row r="1122" spans="1:3" ht="17.100000000000001" customHeight="1">
      <c r="A1122" s="37">
        <v>21701</v>
      </c>
      <c r="B1122" s="60" t="s">
        <v>1795</v>
      </c>
      <c r="C1122" s="39">
        <f>SUM(C1123:C1128)</f>
        <v>0</v>
      </c>
    </row>
    <row r="1123" spans="1:3" ht="17.100000000000001" customHeight="1">
      <c r="A1123" s="37">
        <v>2170101</v>
      </c>
      <c r="B1123" s="37" t="s">
        <v>962</v>
      </c>
      <c r="C1123" s="39">
        <v>0</v>
      </c>
    </row>
    <row r="1124" spans="1:3" ht="17.100000000000001" customHeight="1">
      <c r="A1124" s="37">
        <v>2170102</v>
      </c>
      <c r="B1124" s="37" t="s">
        <v>963</v>
      </c>
      <c r="C1124" s="39">
        <v>0</v>
      </c>
    </row>
    <row r="1125" spans="1:3" ht="17.100000000000001" customHeight="1">
      <c r="A1125" s="37">
        <v>2170103</v>
      </c>
      <c r="B1125" s="37" t="s">
        <v>964</v>
      </c>
      <c r="C1125" s="39">
        <v>0</v>
      </c>
    </row>
    <row r="1126" spans="1:3" ht="17.100000000000001" customHeight="1">
      <c r="A1126" s="37">
        <v>2170104</v>
      </c>
      <c r="B1126" s="37" t="s">
        <v>1796</v>
      </c>
      <c r="C1126" s="39">
        <v>0</v>
      </c>
    </row>
    <row r="1127" spans="1:3" ht="17.100000000000001" customHeight="1">
      <c r="A1127" s="37">
        <v>2170150</v>
      </c>
      <c r="B1127" s="37" t="s">
        <v>971</v>
      </c>
      <c r="C1127" s="39">
        <v>0</v>
      </c>
    </row>
    <row r="1128" spans="1:3" ht="17.100000000000001" customHeight="1">
      <c r="A1128" s="37">
        <v>2170199</v>
      </c>
      <c r="B1128" s="37" t="s">
        <v>1797</v>
      </c>
      <c r="C1128" s="39">
        <v>0</v>
      </c>
    </row>
    <row r="1129" spans="1:3" ht="17.100000000000001" customHeight="1">
      <c r="A1129" s="37">
        <v>21702</v>
      </c>
      <c r="B1129" s="60" t="s">
        <v>1798</v>
      </c>
      <c r="C1129" s="39">
        <f>SUM(C1130:C1138)</f>
        <v>0</v>
      </c>
    </row>
    <row r="1130" spans="1:3" ht="17.100000000000001" customHeight="1">
      <c r="A1130" s="37">
        <v>2170201</v>
      </c>
      <c r="B1130" s="37" t="s">
        <v>1799</v>
      </c>
      <c r="C1130" s="39">
        <v>0</v>
      </c>
    </row>
    <row r="1131" spans="1:3" ht="17.100000000000001" customHeight="1">
      <c r="A1131" s="37">
        <v>2170202</v>
      </c>
      <c r="B1131" s="37" t="s">
        <v>1800</v>
      </c>
      <c r="C1131" s="39">
        <v>0</v>
      </c>
    </row>
    <row r="1132" spans="1:3" ht="17.100000000000001" customHeight="1">
      <c r="A1132" s="37">
        <v>2170203</v>
      </c>
      <c r="B1132" s="37" t="s">
        <v>1801</v>
      </c>
      <c r="C1132" s="39">
        <v>0</v>
      </c>
    </row>
    <row r="1133" spans="1:3" ht="17.100000000000001" customHeight="1">
      <c r="A1133" s="37">
        <v>2170204</v>
      </c>
      <c r="B1133" s="37" t="s">
        <v>1802</v>
      </c>
      <c r="C1133" s="39">
        <v>0</v>
      </c>
    </row>
    <row r="1134" spans="1:3" ht="17.100000000000001" customHeight="1">
      <c r="A1134" s="37">
        <v>2170205</v>
      </c>
      <c r="B1134" s="37" t="s">
        <v>1803</v>
      </c>
      <c r="C1134" s="39">
        <v>0</v>
      </c>
    </row>
    <row r="1135" spans="1:3" ht="17.100000000000001" customHeight="1">
      <c r="A1135" s="37">
        <v>2170206</v>
      </c>
      <c r="B1135" s="37" t="s">
        <v>1804</v>
      </c>
      <c r="C1135" s="39">
        <v>0</v>
      </c>
    </row>
    <row r="1136" spans="1:3" ht="17.100000000000001" customHeight="1">
      <c r="A1136" s="37">
        <v>2170207</v>
      </c>
      <c r="B1136" s="37" t="s">
        <v>1805</v>
      </c>
      <c r="C1136" s="39">
        <v>0</v>
      </c>
    </row>
    <row r="1137" spans="1:3" ht="17.100000000000001" customHeight="1">
      <c r="A1137" s="37">
        <v>2170208</v>
      </c>
      <c r="B1137" s="37" t="s">
        <v>1806</v>
      </c>
      <c r="C1137" s="39">
        <v>0</v>
      </c>
    </row>
    <row r="1138" spans="1:3" ht="17.100000000000001" customHeight="1">
      <c r="A1138" s="37">
        <v>2170299</v>
      </c>
      <c r="B1138" s="37" t="s">
        <v>1807</v>
      </c>
      <c r="C1138" s="39">
        <v>0</v>
      </c>
    </row>
    <row r="1139" spans="1:3" ht="17.100000000000001" customHeight="1">
      <c r="A1139" s="37">
        <v>21703</v>
      </c>
      <c r="B1139" s="60" t="s">
        <v>1808</v>
      </c>
      <c r="C1139" s="39">
        <f>SUM(C1140:C1144)</f>
        <v>481</v>
      </c>
    </row>
    <row r="1140" spans="1:3" ht="17.100000000000001" customHeight="1">
      <c r="A1140" s="37">
        <v>2170301</v>
      </c>
      <c r="B1140" s="37" t="s">
        <v>1809</v>
      </c>
      <c r="C1140" s="39">
        <v>0</v>
      </c>
    </row>
    <row r="1141" spans="1:3" ht="17.100000000000001" customHeight="1">
      <c r="A1141" s="37">
        <v>2170302</v>
      </c>
      <c r="B1141" s="37" t="s">
        <v>1810</v>
      </c>
      <c r="C1141" s="39">
        <v>0</v>
      </c>
    </row>
    <row r="1142" spans="1:3" ht="17.100000000000001" customHeight="1">
      <c r="A1142" s="37">
        <v>2170303</v>
      </c>
      <c r="B1142" s="37" t="s">
        <v>1811</v>
      </c>
      <c r="C1142" s="39">
        <v>0</v>
      </c>
    </row>
    <row r="1143" spans="1:3" ht="17.100000000000001" customHeight="1">
      <c r="A1143" s="37">
        <v>2170304</v>
      </c>
      <c r="B1143" s="37" t="s">
        <v>1812</v>
      </c>
      <c r="C1143" s="39">
        <v>0</v>
      </c>
    </row>
    <row r="1144" spans="1:3" ht="17.100000000000001" customHeight="1">
      <c r="A1144" s="37">
        <v>2170399</v>
      </c>
      <c r="B1144" s="37" t="s">
        <v>1813</v>
      </c>
      <c r="C1144" s="39">
        <v>481</v>
      </c>
    </row>
    <row r="1145" spans="1:3" ht="17.100000000000001" customHeight="1">
      <c r="A1145" s="37">
        <v>21704</v>
      </c>
      <c r="B1145" s="60" t="s">
        <v>1814</v>
      </c>
      <c r="C1145" s="39">
        <f>SUM(C1146:C1147)</f>
        <v>0</v>
      </c>
    </row>
    <row r="1146" spans="1:3" ht="17.100000000000001" customHeight="1">
      <c r="A1146" s="37">
        <v>2170401</v>
      </c>
      <c r="B1146" s="37" t="s">
        <v>1815</v>
      </c>
      <c r="C1146" s="39">
        <v>0</v>
      </c>
    </row>
    <row r="1147" spans="1:3" ht="17.100000000000001" customHeight="1">
      <c r="A1147" s="37">
        <v>2170499</v>
      </c>
      <c r="B1147" s="37" t="s">
        <v>1816</v>
      </c>
      <c r="C1147" s="39">
        <v>0</v>
      </c>
    </row>
    <row r="1148" spans="1:3" ht="17.100000000000001" customHeight="1">
      <c r="A1148" s="37">
        <v>21799</v>
      </c>
      <c r="B1148" s="60" t="s">
        <v>1817</v>
      </c>
      <c r="C1148" s="39">
        <f>SUM(C1149:C1150)</f>
        <v>509</v>
      </c>
    </row>
    <row r="1149" spans="1:3" ht="17.100000000000001" customHeight="1">
      <c r="A1149" s="37">
        <v>2179901</v>
      </c>
      <c r="B1149" s="37" t="s">
        <v>1818</v>
      </c>
      <c r="C1149" s="39">
        <v>0</v>
      </c>
    </row>
    <row r="1150" spans="1:3" ht="17.100000000000001" customHeight="1">
      <c r="A1150" s="37">
        <v>2179902</v>
      </c>
      <c r="B1150" s="37" t="s">
        <v>1819</v>
      </c>
      <c r="C1150" s="39">
        <v>509</v>
      </c>
    </row>
    <row r="1151" spans="1:3" ht="17.100000000000001" customHeight="1">
      <c r="A1151" s="37">
        <v>219</v>
      </c>
      <c r="B1151" s="60" t="s">
        <v>1820</v>
      </c>
      <c r="C1151" s="39">
        <f>SUM(C1152:C1160)</f>
        <v>0</v>
      </c>
    </row>
    <row r="1152" spans="1:3" ht="17.100000000000001" customHeight="1">
      <c r="A1152" s="37">
        <v>21901</v>
      </c>
      <c r="B1152" s="60" t="s">
        <v>1821</v>
      </c>
      <c r="C1152" s="39">
        <v>0</v>
      </c>
    </row>
    <row r="1153" spans="1:3" ht="17.100000000000001" customHeight="1">
      <c r="A1153" s="37">
        <v>21902</v>
      </c>
      <c r="B1153" s="60" t="s">
        <v>1822</v>
      </c>
      <c r="C1153" s="39">
        <v>0</v>
      </c>
    </row>
    <row r="1154" spans="1:3" ht="17.100000000000001" customHeight="1">
      <c r="A1154" s="37">
        <v>21903</v>
      </c>
      <c r="B1154" s="60" t="s">
        <v>1823</v>
      </c>
      <c r="C1154" s="39">
        <v>0</v>
      </c>
    </row>
    <row r="1155" spans="1:3" ht="17.100000000000001" customHeight="1">
      <c r="A1155" s="37">
        <v>21904</v>
      </c>
      <c r="B1155" s="60" t="s">
        <v>1824</v>
      </c>
      <c r="C1155" s="39">
        <v>0</v>
      </c>
    </row>
    <row r="1156" spans="1:3" ht="17.100000000000001" customHeight="1">
      <c r="A1156" s="37">
        <v>21905</v>
      </c>
      <c r="B1156" s="60" t="s">
        <v>1825</v>
      </c>
      <c r="C1156" s="39">
        <v>0</v>
      </c>
    </row>
    <row r="1157" spans="1:3" ht="17.100000000000001" customHeight="1">
      <c r="A1157" s="37">
        <v>21906</v>
      </c>
      <c r="B1157" s="60" t="s">
        <v>1826</v>
      </c>
      <c r="C1157" s="39">
        <v>0</v>
      </c>
    </row>
    <row r="1158" spans="1:3" ht="17.100000000000001" customHeight="1">
      <c r="A1158" s="37">
        <v>21907</v>
      </c>
      <c r="B1158" s="60" t="s">
        <v>1827</v>
      </c>
      <c r="C1158" s="39">
        <v>0</v>
      </c>
    </row>
    <row r="1159" spans="1:3" ht="17.100000000000001" customHeight="1">
      <c r="A1159" s="37">
        <v>21908</v>
      </c>
      <c r="B1159" s="60" t="s">
        <v>1828</v>
      </c>
      <c r="C1159" s="39">
        <v>0</v>
      </c>
    </row>
    <row r="1160" spans="1:3" ht="17.100000000000001" customHeight="1">
      <c r="A1160" s="37">
        <v>21999</v>
      </c>
      <c r="B1160" s="60" t="s">
        <v>1829</v>
      </c>
      <c r="C1160" s="39">
        <v>0</v>
      </c>
    </row>
    <row r="1161" spans="1:3" ht="17.100000000000001" customHeight="1">
      <c r="A1161" s="37">
        <v>220</v>
      </c>
      <c r="B1161" s="60" t="s">
        <v>1830</v>
      </c>
      <c r="C1161" s="39">
        <f>SUM(C1162,C1189,C1204)</f>
        <v>0</v>
      </c>
    </row>
    <row r="1162" spans="1:3" ht="17.100000000000001" customHeight="1">
      <c r="A1162" s="37">
        <v>22001</v>
      </c>
      <c r="B1162" s="60" t="s">
        <v>1831</v>
      </c>
      <c r="C1162" s="39">
        <f>SUM(C1163:C1188)</f>
        <v>0</v>
      </c>
    </row>
    <row r="1163" spans="1:3" ht="17.100000000000001" customHeight="1">
      <c r="A1163" s="37">
        <v>2200101</v>
      </c>
      <c r="B1163" s="37" t="s">
        <v>962</v>
      </c>
      <c r="C1163" s="39">
        <v>0</v>
      </c>
    </row>
    <row r="1164" spans="1:3" ht="17.100000000000001" customHeight="1">
      <c r="A1164" s="37">
        <v>2200102</v>
      </c>
      <c r="B1164" s="37" t="s">
        <v>963</v>
      </c>
      <c r="C1164" s="39">
        <v>0</v>
      </c>
    </row>
    <row r="1165" spans="1:3" ht="17.100000000000001" customHeight="1">
      <c r="A1165" s="37">
        <v>2200103</v>
      </c>
      <c r="B1165" s="37" t="s">
        <v>964</v>
      </c>
      <c r="C1165" s="39">
        <v>0</v>
      </c>
    </row>
    <row r="1166" spans="1:3" ht="17.100000000000001" customHeight="1">
      <c r="A1166" s="37">
        <v>2200104</v>
      </c>
      <c r="B1166" s="37" t="s">
        <v>1832</v>
      </c>
      <c r="C1166" s="39">
        <v>0</v>
      </c>
    </row>
    <row r="1167" spans="1:3" ht="17.100000000000001" customHeight="1">
      <c r="A1167" s="37">
        <v>2200106</v>
      </c>
      <c r="B1167" s="37" t="s">
        <v>1833</v>
      </c>
      <c r="C1167" s="39">
        <v>0</v>
      </c>
    </row>
    <row r="1168" spans="1:3" ht="17.100000000000001" customHeight="1">
      <c r="A1168" s="37">
        <v>2200107</v>
      </c>
      <c r="B1168" s="37" t="s">
        <v>1834</v>
      </c>
      <c r="C1168" s="39">
        <v>0</v>
      </c>
    </row>
    <row r="1169" spans="1:3" ht="17.100000000000001" customHeight="1">
      <c r="A1169" s="37">
        <v>2200108</v>
      </c>
      <c r="B1169" s="37" t="s">
        <v>1835</v>
      </c>
      <c r="C1169" s="39">
        <v>0</v>
      </c>
    </row>
    <row r="1170" spans="1:3" ht="17.100000000000001" customHeight="1">
      <c r="A1170" s="37">
        <v>2200109</v>
      </c>
      <c r="B1170" s="37" t="s">
        <v>1836</v>
      </c>
      <c r="C1170" s="39">
        <v>0</v>
      </c>
    </row>
    <row r="1171" spans="1:3" ht="17.100000000000001" customHeight="1">
      <c r="A1171" s="37">
        <v>2200112</v>
      </c>
      <c r="B1171" s="37" t="s">
        <v>1837</v>
      </c>
      <c r="C1171" s="39">
        <v>0</v>
      </c>
    </row>
    <row r="1172" spans="1:3" ht="17.100000000000001" customHeight="1">
      <c r="A1172" s="37">
        <v>2200113</v>
      </c>
      <c r="B1172" s="37" t="s">
        <v>1838</v>
      </c>
      <c r="C1172" s="39">
        <v>0</v>
      </c>
    </row>
    <row r="1173" spans="1:3" ht="17.100000000000001" customHeight="1">
      <c r="A1173" s="37">
        <v>2200114</v>
      </c>
      <c r="B1173" s="37" t="s">
        <v>1839</v>
      </c>
      <c r="C1173" s="39">
        <v>0</v>
      </c>
    </row>
    <row r="1174" spans="1:3" ht="17.100000000000001" customHeight="1">
      <c r="A1174" s="37">
        <v>2200115</v>
      </c>
      <c r="B1174" s="37" t="s">
        <v>1840</v>
      </c>
      <c r="C1174" s="39">
        <v>0</v>
      </c>
    </row>
    <row r="1175" spans="1:3" ht="17.100000000000001" customHeight="1">
      <c r="A1175" s="37">
        <v>2200116</v>
      </c>
      <c r="B1175" s="37" t="s">
        <v>1841</v>
      </c>
      <c r="C1175" s="39">
        <v>0</v>
      </c>
    </row>
    <row r="1176" spans="1:3" ht="17.100000000000001" customHeight="1">
      <c r="A1176" s="37">
        <v>2200119</v>
      </c>
      <c r="B1176" s="37" t="s">
        <v>1842</v>
      </c>
      <c r="C1176" s="39">
        <v>0</v>
      </c>
    </row>
    <row r="1177" spans="1:3" ht="17.100000000000001" customHeight="1">
      <c r="A1177" s="37">
        <v>2200120</v>
      </c>
      <c r="B1177" s="37" t="s">
        <v>1843</v>
      </c>
      <c r="C1177" s="39">
        <v>0</v>
      </c>
    </row>
    <row r="1178" spans="1:3" ht="17.100000000000001" customHeight="1">
      <c r="A1178" s="37">
        <v>2200121</v>
      </c>
      <c r="B1178" s="37" t="s">
        <v>1844</v>
      </c>
      <c r="C1178" s="39">
        <v>0</v>
      </c>
    </row>
    <row r="1179" spans="1:3" ht="17.100000000000001" customHeight="1">
      <c r="A1179" s="37">
        <v>2200122</v>
      </c>
      <c r="B1179" s="37" t="s">
        <v>1845</v>
      </c>
      <c r="C1179" s="39">
        <v>0</v>
      </c>
    </row>
    <row r="1180" spans="1:3" ht="17.100000000000001" customHeight="1">
      <c r="A1180" s="37">
        <v>2200123</v>
      </c>
      <c r="B1180" s="37" t="s">
        <v>1846</v>
      </c>
      <c r="C1180" s="39">
        <v>0</v>
      </c>
    </row>
    <row r="1181" spans="1:3" ht="17.100000000000001" customHeight="1">
      <c r="A1181" s="37">
        <v>2200124</v>
      </c>
      <c r="B1181" s="37" t="s">
        <v>1847</v>
      </c>
      <c r="C1181" s="39">
        <v>0</v>
      </c>
    </row>
    <row r="1182" spans="1:3" ht="17.100000000000001" customHeight="1">
      <c r="A1182" s="37">
        <v>2200125</v>
      </c>
      <c r="B1182" s="37" t="s">
        <v>1848</v>
      </c>
      <c r="C1182" s="39">
        <v>0</v>
      </c>
    </row>
    <row r="1183" spans="1:3" ht="17.100000000000001" customHeight="1">
      <c r="A1183" s="37">
        <v>2200126</v>
      </c>
      <c r="B1183" s="37" t="s">
        <v>1849</v>
      </c>
      <c r="C1183" s="39">
        <v>0</v>
      </c>
    </row>
    <row r="1184" spans="1:3" ht="17.100000000000001" customHeight="1">
      <c r="A1184" s="37">
        <v>2200127</v>
      </c>
      <c r="B1184" s="37" t="s">
        <v>1850</v>
      </c>
      <c r="C1184" s="39">
        <v>0</v>
      </c>
    </row>
    <row r="1185" spans="1:3" ht="17.100000000000001" customHeight="1">
      <c r="A1185" s="37">
        <v>2200128</v>
      </c>
      <c r="B1185" s="37" t="s">
        <v>1851</v>
      </c>
      <c r="C1185" s="39">
        <v>0</v>
      </c>
    </row>
    <row r="1186" spans="1:3" ht="17.100000000000001" customHeight="1">
      <c r="A1186" s="37">
        <v>2200129</v>
      </c>
      <c r="B1186" s="37" t="s">
        <v>1852</v>
      </c>
      <c r="C1186" s="39">
        <v>0</v>
      </c>
    </row>
    <row r="1187" spans="1:3" ht="17.100000000000001" customHeight="1">
      <c r="A1187" s="37">
        <v>2200150</v>
      </c>
      <c r="B1187" s="37" t="s">
        <v>971</v>
      </c>
      <c r="C1187" s="39">
        <v>0</v>
      </c>
    </row>
    <row r="1188" spans="1:3" ht="17.100000000000001" customHeight="1">
      <c r="A1188" s="37">
        <v>2200199</v>
      </c>
      <c r="B1188" s="37" t="s">
        <v>1853</v>
      </c>
      <c r="C1188" s="39">
        <v>0</v>
      </c>
    </row>
    <row r="1189" spans="1:3" ht="17.100000000000001" customHeight="1">
      <c r="A1189" s="37">
        <v>22005</v>
      </c>
      <c r="B1189" s="60" t="s">
        <v>1854</v>
      </c>
      <c r="C1189" s="39">
        <f>SUM(C1190:C1203)</f>
        <v>0</v>
      </c>
    </row>
    <row r="1190" spans="1:3" ht="17.100000000000001" customHeight="1">
      <c r="A1190" s="37">
        <v>2200501</v>
      </c>
      <c r="B1190" s="37" t="s">
        <v>962</v>
      </c>
      <c r="C1190" s="39">
        <v>0</v>
      </c>
    </row>
    <row r="1191" spans="1:3" ht="17.100000000000001" customHeight="1">
      <c r="A1191" s="37">
        <v>2200502</v>
      </c>
      <c r="B1191" s="37" t="s">
        <v>963</v>
      </c>
      <c r="C1191" s="39">
        <v>0</v>
      </c>
    </row>
    <row r="1192" spans="1:3" ht="17.100000000000001" customHeight="1">
      <c r="A1192" s="37">
        <v>2200503</v>
      </c>
      <c r="B1192" s="37" t="s">
        <v>964</v>
      </c>
      <c r="C1192" s="39">
        <v>0</v>
      </c>
    </row>
    <row r="1193" spans="1:3" ht="17.100000000000001" customHeight="1">
      <c r="A1193" s="37">
        <v>2200504</v>
      </c>
      <c r="B1193" s="37" t="s">
        <v>1855</v>
      </c>
      <c r="C1193" s="39">
        <v>0</v>
      </c>
    </row>
    <row r="1194" spans="1:3" ht="17.100000000000001" customHeight="1">
      <c r="A1194" s="37">
        <v>2200506</v>
      </c>
      <c r="B1194" s="37" t="s">
        <v>1856</v>
      </c>
      <c r="C1194" s="39">
        <v>0</v>
      </c>
    </row>
    <row r="1195" spans="1:3" ht="17.100000000000001" customHeight="1">
      <c r="A1195" s="37">
        <v>2200507</v>
      </c>
      <c r="B1195" s="37" t="s">
        <v>1857</v>
      </c>
      <c r="C1195" s="39">
        <v>0</v>
      </c>
    </row>
    <row r="1196" spans="1:3" ht="17.100000000000001" customHeight="1">
      <c r="A1196" s="37">
        <v>2200508</v>
      </c>
      <c r="B1196" s="37" t="s">
        <v>1858</v>
      </c>
      <c r="C1196" s="39">
        <v>0</v>
      </c>
    </row>
    <row r="1197" spans="1:3" ht="17.100000000000001" customHeight="1">
      <c r="A1197" s="37">
        <v>2200509</v>
      </c>
      <c r="B1197" s="37" t="s">
        <v>1859</v>
      </c>
      <c r="C1197" s="39">
        <v>0</v>
      </c>
    </row>
    <row r="1198" spans="1:3" ht="17.100000000000001" customHeight="1">
      <c r="A1198" s="37">
        <v>2200510</v>
      </c>
      <c r="B1198" s="37" t="s">
        <v>1860</v>
      </c>
      <c r="C1198" s="39">
        <v>0</v>
      </c>
    </row>
    <row r="1199" spans="1:3" ht="17.100000000000001" customHeight="1">
      <c r="A1199" s="37">
        <v>2200511</v>
      </c>
      <c r="B1199" s="37" t="s">
        <v>1861</v>
      </c>
      <c r="C1199" s="39">
        <v>0</v>
      </c>
    </row>
    <row r="1200" spans="1:3" ht="17.100000000000001" customHeight="1">
      <c r="A1200" s="37">
        <v>2200512</v>
      </c>
      <c r="B1200" s="37" t="s">
        <v>1862</v>
      </c>
      <c r="C1200" s="39">
        <v>0</v>
      </c>
    </row>
    <row r="1201" spans="1:3" ht="17.100000000000001" customHeight="1">
      <c r="A1201" s="37">
        <v>2200513</v>
      </c>
      <c r="B1201" s="37" t="s">
        <v>1863</v>
      </c>
      <c r="C1201" s="39">
        <v>0</v>
      </c>
    </row>
    <row r="1202" spans="1:3" ht="17.100000000000001" customHeight="1">
      <c r="A1202" s="37">
        <v>2200514</v>
      </c>
      <c r="B1202" s="37" t="s">
        <v>1864</v>
      </c>
      <c r="C1202" s="39">
        <v>0</v>
      </c>
    </row>
    <row r="1203" spans="1:3" ht="17.100000000000001" customHeight="1">
      <c r="A1203" s="37">
        <v>2200599</v>
      </c>
      <c r="B1203" s="37" t="s">
        <v>1865</v>
      </c>
      <c r="C1203" s="39">
        <v>0</v>
      </c>
    </row>
    <row r="1204" spans="1:3" ht="17.100000000000001" customHeight="1">
      <c r="A1204" s="37">
        <v>22099</v>
      </c>
      <c r="B1204" s="60" t="s">
        <v>1866</v>
      </c>
      <c r="C1204" s="39">
        <f>C1205</f>
        <v>0</v>
      </c>
    </row>
    <row r="1205" spans="1:3" ht="17.100000000000001" customHeight="1">
      <c r="A1205" s="37">
        <v>2209901</v>
      </c>
      <c r="B1205" s="37" t="s">
        <v>1867</v>
      </c>
      <c r="C1205" s="39">
        <v>0</v>
      </c>
    </row>
    <row r="1206" spans="1:3" ht="17.100000000000001" customHeight="1">
      <c r="A1206" s="37">
        <v>221</v>
      </c>
      <c r="B1206" s="60" t="s">
        <v>109</v>
      </c>
      <c r="C1206" s="39">
        <f>SUM(C1207,C1218,C1222)</f>
        <v>20296</v>
      </c>
    </row>
    <row r="1207" spans="1:3" ht="17.100000000000001" customHeight="1">
      <c r="A1207" s="37">
        <v>22101</v>
      </c>
      <c r="B1207" s="60" t="s">
        <v>1868</v>
      </c>
      <c r="C1207" s="39">
        <f>SUM(C1208:C1217)</f>
        <v>15195</v>
      </c>
    </row>
    <row r="1208" spans="1:3" ht="17.100000000000001" customHeight="1">
      <c r="A1208" s="37">
        <v>2210101</v>
      </c>
      <c r="B1208" s="37" t="s">
        <v>1869</v>
      </c>
      <c r="C1208" s="39">
        <v>0</v>
      </c>
    </row>
    <row r="1209" spans="1:3" ht="17.100000000000001" customHeight="1">
      <c r="A1209" s="37">
        <v>2210102</v>
      </c>
      <c r="B1209" s="37" t="s">
        <v>1870</v>
      </c>
      <c r="C1209" s="39">
        <v>0</v>
      </c>
    </row>
    <row r="1210" spans="1:3" ht="17.100000000000001" customHeight="1">
      <c r="A1210" s="37">
        <v>2210103</v>
      </c>
      <c r="B1210" s="37" t="s">
        <v>1871</v>
      </c>
      <c r="C1210" s="39">
        <v>800</v>
      </c>
    </row>
    <row r="1211" spans="1:3" ht="17.100000000000001" customHeight="1">
      <c r="A1211" s="37">
        <v>2210104</v>
      </c>
      <c r="B1211" s="37" t="s">
        <v>1872</v>
      </c>
      <c r="C1211" s="39">
        <v>0</v>
      </c>
    </row>
    <row r="1212" spans="1:3" ht="17.100000000000001" customHeight="1">
      <c r="A1212" s="37">
        <v>2210105</v>
      </c>
      <c r="B1212" s="37" t="s">
        <v>1873</v>
      </c>
      <c r="C1212" s="39">
        <v>0</v>
      </c>
    </row>
    <row r="1213" spans="1:3" ht="17.100000000000001" customHeight="1">
      <c r="A1213" s="37">
        <v>2210106</v>
      </c>
      <c r="B1213" s="37" t="s">
        <v>1874</v>
      </c>
      <c r="C1213" s="39">
        <v>0</v>
      </c>
    </row>
    <row r="1214" spans="1:3" ht="17.100000000000001" customHeight="1">
      <c r="A1214" s="37">
        <v>2210107</v>
      </c>
      <c r="B1214" s="37" t="s">
        <v>1875</v>
      </c>
      <c r="C1214" s="39">
        <v>0</v>
      </c>
    </row>
    <row r="1215" spans="1:3" ht="17.100000000000001" customHeight="1">
      <c r="A1215" s="37">
        <v>2210108</v>
      </c>
      <c r="B1215" s="37" t="s">
        <v>1876</v>
      </c>
      <c r="C1215" s="39">
        <v>1735</v>
      </c>
    </row>
    <row r="1216" spans="1:3" ht="17.100000000000001" customHeight="1">
      <c r="A1216" s="37">
        <v>2210109</v>
      </c>
      <c r="B1216" s="37" t="s">
        <v>1877</v>
      </c>
      <c r="C1216" s="39">
        <v>2040</v>
      </c>
    </row>
    <row r="1217" spans="1:3" ht="17.100000000000001" customHeight="1">
      <c r="A1217" s="37">
        <v>2210199</v>
      </c>
      <c r="B1217" s="37" t="s">
        <v>1878</v>
      </c>
      <c r="C1217" s="39">
        <v>10620</v>
      </c>
    </row>
    <row r="1218" spans="1:3" ht="17.100000000000001" customHeight="1">
      <c r="A1218" s="37">
        <v>22102</v>
      </c>
      <c r="B1218" s="60" t="s">
        <v>1879</v>
      </c>
      <c r="C1218" s="39">
        <f>SUM(C1219:C1221)</f>
        <v>3972</v>
      </c>
    </row>
    <row r="1219" spans="1:3" ht="17.100000000000001" customHeight="1">
      <c r="A1219" s="37">
        <v>2210201</v>
      </c>
      <c r="B1219" s="37" t="s">
        <v>1880</v>
      </c>
      <c r="C1219" s="39">
        <v>3972</v>
      </c>
    </row>
    <row r="1220" spans="1:3" ht="17.100000000000001" customHeight="1">
      <c r="A1220" s="37">
        <v>2210202</v>
      </c>
      <c r="B1220" s="37" t="s">
        <v>1881</v>
      </c>
      <c r="C1220" s="39">
        <v>0</v>
      </c>
    </row>
    <row r="1221" spans="1:3" ht="17.100000000000001" customHeight="1">
      <c r="A1221" s="37">
        <v>2210203</v>
      </c>
      <c r="B1221" s="37" t="s">
        <v>1882</v>
      </c>
      <c r="C1221" s="39">
        <v>0</v>
      </c>
    </row>
    <row r="1222" spans="1:3" ht="17.100000000000001" customHeight="1">
      <c r="A1222" s="37">
        <v>22103</v>
      </c>
      <c r="B1222" s="60" t="s">
        <v>1883</v>
      </c>
      <c r="C1222" s="39">
        <f>SUM(C1223:C1225)</f>
        <v>1129</v>
      </c>
    </row>
    <row r="1223" spans="1:3" ht="17.100000000000001" customHeight="1">
      <c r="A1223" s="37">
        <v>2210301</v>
      </c>
      <c r="B1223" s="37" t="s">
        <v>1884</v>
      </c>
      <c r="C1223" s="39">
        <v>0</v>
      </c>
    </row>
    <row r="1224" spans="1:3" ht="17.100000000000001" customHeight="1">
      <c r="A1224" s="37">
        <v>2210302</v>
      </c>
      <c r="B1224" s="37" t="s">
        <v>1885</v>
      </c>
      <c r="C1224" s="39">
        <v>0</v>
      </c>
    </row>
    <row r="1225" spans="1:3" ht="17.100000000000001" customHeight="1">
      <c r="A1225" s="37">
        <v>2210399</v>
      </c>
      <c r="B1225" s="37" t="s">
        <v>1886</v>
      </c>
      <c r="C1225" s="39">
        <v>1129</v>
      </c>
    </row>
    <row r="1226" spans="1:3" ht="17.100000000000001" customHeight="1">
      <c r="A1226" s="37">
        <v>222</v>
      </c>
      <c r="B1226" s="60" t="s">
        <v>110</v>
      </c>
      <c r="C1226" s="39">
        <f>SUM(C1227,C1242,C1256,C1261,C1267)</f>
        <v>1</v>
      </c>
    </row>
    <row r="1227" spans="1:3" ht="17.100000000000001" customHeight="1">
      <c r="A1227" s="37">
        <v>22201</v>
      </c>
      <c r="B1227" s="60" t="s">
        <v>1887</v>
      </c>
      <c r="C1227" s="39">
        <f>SUM(C1228:C1241)</f>
        <v>1</v>
      </c>
    </row>
    <row r="1228" spans="1:3" ht="17.100000000000001" customHeight="1">
      <c r="A1228" s="37">
        <v>2220101</v>
      </c>
      <c r="B1228" s="37" t="s">
        <v>962</v>
      </c>
      <c r="C1228" s="39">
        <v>0</v>
      </c>
    </row>
    <row r="1229" spans="1:3" ht="17.100000000000001" customHeight="1">
      <c r="A1229" s="37">
        <v>2220102</v>
      </c>
      <c r="B1229" s="37" t="s">
        <v>963</v>
      </c>
      <c r="C1229" s="39">
        <v>0</v>
      </c>
    </row>
    <row r="1230" spans="1:3" ht="17.100000000000001" customHeight="1">
      <c r="A1230" s="37">
        <v>2220103</v>
      </c>
      <c r="B1230" s="37" t="s">
        <v>964</v>
      </c>
      <c r="C1230" s="39">
        <v>0</v>
      </c>
    </row>
    <row r="1231" spans="1:3" ht="17.100000000000001" customHeight="1">
      <c r="A1231" s="37">
        <v>2220104</v>
      </c>
      <c r="B1231" s="37" t="s">
        <v>1888</v>
      </c>
      <c r="C1231" s="39">
        <v>0</v>
      </c>
    </row>
    <row r="1232" spans="1:3" ht="17.100000000000001" customHeight="1">
      <c r="A1232" s="37">
        <v>2220105</v>
      </c>
      <c r="B1232" s="37" t="s">
        <v>1889</v>
      </c>
      <c r="C1232" s="39">
        <v>0</v>
      </c>
    </row>
    <row r="1233" spans="1:3" ht="17.100000000000001" customHeight="1">
      <c r="A1233" s="37">
        <v>2220106</v>
      </c>
      <c r="B1233" s="37" t="s">
        <v>1890</v>
      </c>
      <c r="C1233" s="39">
        <v>0</v>
      </c>
    </row>
    <row r="1234" spans="1:3" ht="17.100000000000001" customHeight="1">
      <c r="A1234" s="37">
        <v>2220107</v>
      </c>
      <c r="B1234" s="37" t="s">
        <v>1891</v>
      </c>
      <c r="C1234" s="39">
        <v>0</v>
      </c>
    </row>
    <row r="1235" spans="1:3" ht="17.100000000000001" customHeight="1">
      <c r="A1235" s="37">
        <v>2220112</v>
      </c>
      <c r="B1235" s="37" t="s">
        <v>1892</v>
      </c>
      <c r="C1235" s="39">
        <v>0</v>
      </c>
    </row>
    <row r="1236" spans="1:3" ht="17.100000000000001" customHeight="1">
      <c r="A1236" s="37">
        <v>2220113</v>
      </c>
      <c r="B1236" s="37" t="s">
        <v>1893</v>
      </c>
      <c r="C1236" s="39">
        <v>0</v>
      </c>
    </row>
    <row r="1237" spans="1:3" ht="17.100000000000001" customHeight="1">
      <c r="A1237" s="37">
        <v>2220114</v>
      </c>
      <c r="B1237" s="37" t="s">
        <v>1894</v>
      </c>
      <c r="C1237" s="39">
        <v>0</v>
      </c>
    </row>
    <row r="1238" spans="1:3" ht="17.100000000000001" customHeight="1">
      <c r="A1238" s="37">
        <v>2220115</v>
      </c>
      <c r="B1238" s="37" t="s">
        <v>1895</v>
      </c>
      <c r="C1238" s="39">
        <v>0</v>
      </c>
    </row>
    <row r="1239" spans="1:3" ht="17.100000000000001" customHeight="1">
      <c r="A1239" s="37">
        <v>2220118</v>
      </c>
      <c r="B1239" s="37" t="s">
        <v>1896</v>
      </c>
      <c r="C1239" s="39">
        <v>0</v>
      </c>
    </row>
    <row r="1240" spans="1:3" ht="17.100000000000001" customHeight="1">
      <c r="A1240" s="37">
        <v>2220150</v>
      </c>
      <c r="B1240" s="37" t="s">
        <v>971</v>
      </c>
      <c r="C1240" s="39">
        <v>0</v>
      </c>
    </row>
    <row r="1241" spans="1:3" ht="17.100000000000001" customHeight="1">
      <c r="A1241" s="37">
        <v>2220199</v>
      </c>
      <c r="B1241" s="37" t="s">
        <v>1897</v>
      </c>
      <c r="C1241" s="39">
        <v>1</v>
      </c>
    </row>
    <row r="1242" spans="1:3" ht="17.100000000000001" customHeight="1">
      <c r="A1242" s="37">
        <v>22202</v>
      </c>
      <c r="B1242" s="60" t="s">
        <v>1898</v>
      </c>
      <c r="C1242" s="39">
        <f>SUM(C1243:C1255)</f>
        <v>0</v>
      </c>
    </row>
    <row r="1243" spans="1:3" ht="17.100000000000001" customHeight="1">
      <c r="A1243" s="37">
        <v>2220201</v>
      </c>
      <c r="B1243" s="37" t="s">
        <v>962</v>
      </c>
      <c r="C1243" s="39">
        <v>0</v>
      </c>
    </row>
    <row r="1244" spans="1:3" ht="17.100000000000001" customHeight="1">
      <c r="A1244" s="37">
        <v>2220202</v>
      </c>
      <c r="B1244" s="37" t="s">
        <v>963</v>
      </c>
      <c r="C1244" s="39">
        <v>0</v>
      </c>
    </row>
    <row r="1245" spans="1:3" ht="17.100000000000001" customHeight="1">
      <c r="A1245" s="37">
        <v>2220203</v>
      </c>
      <c r="B1245" s="37" t="s">
        <v>964</v>
      </c>
      <c r="C1245" s="39">
        <v>0</v>
      </c>
    </row>
    <row r="1246" spans="1:3" ht="17.100000000000001" customHeight="1">
      <c r="A1246" s="37">
        <v>2220204</v>
      </c>
      <c r="B1246" s="37" t="s">
        <v>1899</v>
      </c>
      <c r="C1246" s="39">
        <v>0</v>
      </c>
    </row>
    <row r="1247" spans="1:3" ht="17.100000000000001" customHeight="1">
      <c r="A1247" s="37">
        <v>2220205</v>
      </c>
      <c r="B1247" s="37" t="s">
        <v>1900</v>
      </c>
      <c r="C1247" s="39">
        <v>0</v>
      </c>
    </row>
    <row r="1248" spans="1:3" ht="17.100000000000001" customHeight="1">
      <c r="A1248" s="37">
        <v>2220206</v>
      </c>
      <c r="B1248" s="37" t="s">
        <v>1901</v>
      </c>
      <c r="C1248" s="39">
        <v>0</v>
      </c>
    </row>
    <row r="1249" spans="1:3" ht="17.100000000000001" customHeight="1">
      <c r="A1249" s="37">
        <v>2220207</v>
      </c>
      <c r="B1249" s="37" t="s">
        <v>1902</v>
      </c>
      <c r="C1249" s="39">
        <v>0</v>
      </c>
    </row>
    <row r="1250" spans="1:3" ht="17.100000000000001" customHeight="1">
      <c r="A1250" s="37">
        <v>2220209</v>
      </c>
      <c r="B1250" s="37" t="s">
        <v>1903</v>
      </c>
      <c r="C1250" s="39">
        <v>0</v>
      </c>
    </row>
    <row r="1251" spans="1:3" ht="17.100000000000001" customHeight="1">
      <c r="A1251" s="37">
        <v>2220210</v>
      </c>
      <c r="B1251" s="37" t="s">
        <v>1904</v>
      </c>
      <c r="C1251" s="39">
        <v>0</v>
      </c>
    </row>
    <row r="1252" spans="1:3" ht="17.100000000000001" customHeight="1">
      <c r="A1252" s="37">
        <v>2220211</v>
      </c>
      <c r="B1252" s="37" t="s">
        <v>1905</v>
      </c>
      <c r="C1252" s="39">
        <v>0</v>
      </c>
    </row>
    <row r="1253" spans="1:3" ht="17.100000000000001" customHeight="1">
      <c r="A1253" s="37">
        <v>2220212</v>
      </c>
      <c r="B1253" s="37" t="s">
        <v>1906</v>
      </c>
      <c r="C1253" s="39">
        <v>0</v>
      </c>
    </row>
    <row r="1254" spans="1:3" ht="17.100000000000001" customHeight="1">
      <c r="A1254" s="37">
        <v>2220250</v>
      </c>
      <c r="B1254" s="37" t="s">
        <v>971</v>
      </c>
      <c r="C1254" s="39">
        <v>0</v>
      </c>
    </row>
    <row r="1255" spans="1:3" ht="17.100000000000001" customHeight="1">
      <c r="A1255" s="37">
        <v>2220299</v>
      </c>
      <c r="B1255" s="37" t="s">
        <v>1907</v>
      </c>
      <c r="C1255" s="39">
        <v>0</v>
      </c>
    </row>
    <row r="1256" spans="1:3" ht="17.100000000000001" customHeight="1">
      <c r="A1256" s="37">
        <v>22203</v>
      </c>
      <c r="B1256" s="60" t="s">
        <v>1908</v>
      </c>
      <c r="C1256" s="39">
        <f>SUM(C1257:C1260)</f>
        <v>0</v>
      </c>
    </row>
    <row r="1257" spans="1:3" ht="17.100000000000001" customHeight="1">
      <c r="A1257" s="37">
        <v>2220301</v>
      </c>
      <c r="B1257" s="37" t="s">
        <v>1909</v>
      </c>
      <c r="C1257" s="39">
        <v>0</v>
      </c>
    </row>
    <row r="1258" spans="1:3" ht="17.100000000000001" customHeight="1">
      <c r="A1258" s="37">
        <v>2220303</v>
      </c>
      <c r="B1258" s="37" t="s">
        <v>1910</v>
      </c>
      <c r="C1258" s="39">
        <v>0</v>
      </c>
    </row>
    <row r="1259" spans="1:3" ht="17.100000000000001" customHeight="1">
      <c r="A1259" s="37">
        <v>2220304</v>
      </c>
      <c r="B1259" s="37" t="s">
        <v>1911</v>
      </c>
      <c r="C1259" s="39">
        <v>0</v>
      </c>
    </row>
    <row r="1260" spans="1:3" ht="17.100000000000001" customHeight="1">
      <c r="A1260" s="37">
        <v>2220399</v>
      </c>
      <c r="B1260" s="37" t="s">
        <v>1912</v>
      </c>
      <c r="C1260" s="39">
        <v>0</v>
      </c>
    </row>
    <row r="1261" spans="1:3" ht="17.100000000000001" customHeight="1">
      <c r="A1261" s="37">
        <v>22204</v>
      </c>
      <c r="B1261" s="60" t="s">
        <v>1913</v>
      </c>
      <c r="C1261" s="39">
        <f>SUM(C1262:C1266)</f>
        <v>0</v>
      </c>
    </row>
    <row r="1262" spans="1:3" ht="17.100000000000001" customHeight="1">
      <c r="A1262" s="37">
        <v>2220401</v>
      </c>
      <c r="B1262" s="37" t="s">
        <v>1914</v>
      </c>
      <c r="C1262" s="39">
        <v>0</v>
      </c>
    </row>
    <row r="1263" spans="1:3" ht="17.100000000000001" customHeight="1">
      <c r="A1263" s="37">
        <v>2220402</v>
      </c>
      <c r="B1263" s="37" t="s">
        <v>1915</v>
      </c>
      <c r="C1263" s="39">
        <v>0</v>
      </c>
    </row>
    <row r="1264" spans="1:3" ht="17.100000000000001" customHeight="1">
      <c r="A1264" s="37">
        <v>2220403</v>
      </c>
      <c r="B1264" s="37" t="s">
        <v>1916</v>
      </c>
      <c r="C1264" s="39">
        <v>0</v>
      </c>
    </row>
    <row r="1265" spans="1:3" ht="17.100000000000001" customHeight="1">
      <c r="A1265" s="37">
        <v>2220404</v>
      </c>
      <c r="B1265" s="37" t="s">
        <v>1917</v>
      </c>
      <c r="C1265" s="39">
        <v>0</v>
      </c>
    </row>
    <row r="1266" spans="1:3" ht="17.100000000000001" customHeight="1">
      <c r="A1266" s="37">
        <v>2220499</v>
      </c>
      <c r="B1266" s="37" t="s">
        <v>1918</v>
      </c>
      <c r="C1266" s="39">
        <v>0</v>
      </c>
    </row>
    <row r="1267" spans="1:3" ht="17.100000000000001" customHeight="1">
      <c r="A1267" s="37">
        <v>22205</v>
      </c>
      <c r="B1267" s="60" t="s">
        <v>1919</v>
      </c>
      <c r="C1267" s="39">
        <f>SUM(C1268:C1279)</f>
        <v>0</v>
      </c>
    </row>
    <row r="1268" spans="1:3" ht="17.100000000000001" customHeight="1">
      <c r="A1268" s="37">
        <v>2220501</v>
      </c>
      <c r="B1268" s="37" t="s">
        <v>1920</v>
      </c>
      <c r="C1268" s="39">
        <v>0</v>
      </c>
    </row>
    <row r="1269" spans="1:3" ht="17.100000000000001" customHeight="1">
      <c r="A1269" s="37">
        <v>2220502</v>
      </c>
      <c r="B1269" s="37" t="s">
        <v>1921</v>
      </c>
      <c r="C1269" s="39">
        <v>0</v>
      </c>
    </row>
    <row r="1270" spans="1:3" ht="17.100000000000001" customHeight="1">
      <c r="A1270" s="37">
        <v>2220503</v>
      </c>
      <c r="B1270" s="37" t="s">
        <v>1922</v>
      </c>
      <c r="C1270" s="39">
        <v>0</v>
      </c>
    </row>
    <row r="1271" spans="1:3" ht="17.100000000000001" customHeight="1">
      <c r="A1271" s="37">
        <v>2220504</v>
      </c>
      <c r="B1271" s="37" t="s">
        <v>1923</v>
      </c>
      <c r="C1271" s="39">
        <v>0</v>
      </c>
    </row>
    <row r="1272" spans="1:3" ht="17.100000000000001" customHeight="1">
      <c r="A1272" s="37">
        <v>2220505</v>
      </c>
      <c r="B1272" s="37" t="s">
        <v>1924</v>
      </c>
      <c r="C1272" s="39">
        <v>0</v>
      </c>
    </row>
    <row r="1273" spans="1:3" ht="17.100000000000001" customHeight="1">
      <c r="A1273" s="37">
        <v>2220506</v>
      </c>
      <c r="B1273" s="37" t="s">
        <v>1925</v>
      </c>
      <c r="C1273" s="39">
        <v>0</v>
      </c>
    </row>
    <row r="1274" spans="1:3" ht="17.100000000000001" customHeight="1">
      <c r="A1274" s="37">
        <v>2220507</v>
      </c>
      <c r="B1274" s="37" t="s">
        <v>1926</v>
      </c>
      <c r="C1274" s="39">
        <v>0</v>
      </c>
    </row>
    <row r="1275" spans="1:3" ht="17.100000000000001" customHeight="1">
      <c r="A1275" s="37">
        <v>2220508</v>
      </c>
      <c r="B1275" s="37" t="s">
        <v>1927</v>
      </c>
      <c r="C1275" s="39">
        <v>0</v>
      </c>
    </row>
    <row r="1276" spans="1:3" ht="17.100000000000001" customHeight="1">
      <c r="A1276" s="37">
        <v>2220509</v>
      </c>
      <c r="B1276" s="37" t="s">
        <v>1928</v>
      </c>
      <c r="C1276" s="39">
        <v>0</v>
      </c>
    </row>
    <row r="1277" spans="1:3" ht="17.100000000000001" customHeight="1">
      <c r="A1277" s="37">
        <v>2220510</v>
      </c>
      <c r="B1277" s="37" t="s">
        <v>1929</v>
      </c>
      <c r="C1277" s="39">
        <v>0</v>
      </c>
    </row>
    <row r="1278" spans="1:3" ht="17.100000000000001" customHeight="1">
      <c r="A1278" s="37">
        <v>2220511</v>
      </c>
      <c r="B1278" s="37" t="s">
        <v>1930</v>
      </c>
      <c r="C1278" s="39">
        <v>0</v>
      </c>
    </row>
    <row r="1279" spans="1:3" ht="17.100000000000001" customHeight="1">
      <c r="A1279" s="37">
        <v>2220599</v>
      </c>
      <c r="B1279" s="37" t="s">
        <v>1931</v>
      </c>
      <c r="C1279" s="39">
        <v>0</v>
      </c>
    </row>
    <row r="1280" spans="1:3" ht="17.100000000000001" customHeight="1">
      <c r="A1280" s="37">
        <v>224</v>
      </c>
      <c r="B1280" s="60" t="s">
        <v>111</v>
      </c>
      <c r="C1280" s="39">
        <f>SUM(C1281,C1293,C1299,C1305,C1313,C1326,C1330,C1336)</f>
        <v>3712</v>
      </c>
    </row>
    <row r="1281" spans="1:3" ht="17.100000000000001" customHeight="1">
      <c r="A1281" s="37">
        <v>22401</v>
      </c>
      <c r="B1281" s="60" t="s">
        <v>1932</v>
      </c>
      <c r="C1281" s="39">
        <f>SUM(C1282:C1292)</f>
        <v>1423</v>
      </c>
    </row>
    <row r="1282" spans="1:3" ht="17.100000000000001" customHeight="1">
      <c r="A1282" s="37">
        <v>2240101</v>
      </c>
      <c r="B1282" s="37" t="s">
        <v>962</v>
      </c>
      <c r="C1282" s="39">
        <v>963</v>
      </c>
    </row>
    <row r="1283" spans="1:3" ht="17.100000000000001" customHeight="1">
      <c r="A1283" s="37">
        <v>2240102</v>
      </c>
      <c r="B1283" s="37" t="s">
        <v>963</v>
      </c>
      <c r="C1283" s="39">
        <v>28</v>
      </c>
    </row>
    <row r="1284" spans="1:3" ht="17.100000000000001" customHeight="1">
      <c r="A1284" s="37">
        <v>2240103</v>
      </c>
      <c r="B1284" s="37" t="s">
        <v>964</v>
      </c>
      <c r="C1284" s="39">
        <v>0</v>
      </c>
    </row>
    <row r="1285" spans="1:3" ht="17.100000000000001" customHeight="1">
      <c r="A1285" s="37">
        <v>2240104</v>
      </c>
      <c r="B1285" s="37" t="s">
        <v>1933</v>
      </c>
      <c r="C1285" s="39">
        <v>10</v>
      </c>
    </row>
    <row r="1286" spans="1:3" ht="17.100000000000001" customHeight="1">
      <c r="A1286" s="37">
        <v>2240105</v>
      </c>
      <c r="B1286" s="37" t="s">
        <v>1934</v>
      </c>
      <c r="C1286" s="39">
        <v>0</v>
      </c>
    </row>
    <row r="1287" spans="1:3" ht="17.100000000000001" customHeight="1">
      <c r="A1287" s="37">
        <v>2240106</v>
      </c>
      <c r="B1287" s="37" t="s">
        <v>1935</v>
      </c>
      <c r="C1287" s="39">
        <v>69</v>
      </c>
    </row>
    <row r="1288" spans="1:3" ht="17.100000000000001" customHeight="1">
      <c r="A1288" s="37">
        <v>2240107</v>
      </c>
      <c r="B1288" s="37" t="s">
        <v>1936</v>
      </c>
      <c r="C1288" s="39">
        <v>0</v>
      </c>
    </row>
    <row r="1289" spans="1:3" ht="17.100000000000001" customHeight="1">
      <c r="A1289" s="37">
        <v>2240108</v>
      </c>
      <c r="B1289" s="37" t="s">
        <v>1937</v>
      </c>
      <c r="C1289" s="39">
        <v>0</v>
      </c>
    </row>
    <row r="1290" spans="1:3" ht="17.100000000000001" customHeight="1">
      <c r="A1290" s="37">
        <v>2240109</v>
      </c>
      <c r="B1290" s="37" t="s">
        <v>1938</v>
      </c>
      <c r="C1290" s="39">
        <v>140</v>
      </c>
    </row>
    <row r="1291" spans="1:3" ht="17.100000000000001" customHeight="1">
      <c r="A1291" s="37">
        <v>2240150</v>
      </c>
      <c r="B1291" s="37" t="s">
        <v>971</v>
      </c>
      <c r="C1291" s="39">
        <v>0</v>
      </c>
    </row>
    <row r="1292" spans="1:3" ht="17.100000000000001" customHeight="1">
      <c r="A1292" s="37">
        <v>2240199</v>
      </c>
      <c r="B1292" s="37" t="s">
        <v>1939</v>
      </c>
      <c r="C1292" s="39">
        <v>213</v>
      </c>
    </row>
    <row r="1293" spans="1:3" ht="17.100000000000001" customHeight="1">
      <c r="A1293" s="37">
        <v>22402</v>
      </c>
      <c r="B1293" s="60" t="s">
        <v>1940</v>
      </c>
      <c r="C1293" s="39">
        <f>SUM(C1294:C1298)</f>
        <v>2215</v>
      </c>
    </row>
    <row r="1294" spans="1:3" ht="17.100000000000001" customHeight="1">
      <c r="A1294" s="37">
        <v>2240201</v>
      </c>
      <c r="B1294" s="37" t="s">
        <v>962</v>
      </c>
      <c r="C1294" s="39">
        <v>0</v>
      </c>
    </row>
    <row r="1295" spans="1:3" ht="17.100000000000001" customHeight="1">
      <c r="A1295" s="37">
        <v>2240202</v>
      </c>
      <c r="B1295" s="37" t="s">
        <v>963</v>
      </c>
      <c r="C1295" s="39">
        <v>0</v>
      </c>
    </row>
    <row r="1296" spans="1:3" ht="17.100000000000001" customHeight="1">
      <c r="A1296" s="37">
        <v>2240203</v>
      </c>
      <c r="B1296" s="37" t="s">
        <v>964</v>
      </c>
      <c r="C1296" s="39">
        <v>0</v>
      </c>
    </row>
    <row r="1297" spans="1:3" ht="17.100000000000001" customHeight="1">
      <c r="A1297" s="37">
        <v>2240204</v>
      </c>
      <c r="B1297" s="37" t="s">
        <v>1941</v>
      </c>
      <c r="C1297" s="39">
        <v>0</v>
      </c>
    </row>
    <row r="1298" spans="1:3" ht="17.100000000000001" customHeight="1">
      <c r="A1298" s="37">
        <v>2240299</v>
      </c>
      <c r="B1298" s="37" t="s">
        <v>1942</v>
      </c>
      <c r="C1298" s="39">
        <v>2215</v>
      </c>
    </row>
    <row r="1299" spans="1:3" ht="17.100000000000001" customHeight="1">
      <c r="A1299" s="37">
        <v>22403</v>
      </c>
      <c r="B1299" s="60" t="s">
        <v>1943</v>
      </c>
      <c r="C1299" s="39">
        <f>SUM(C1300:C1304)</f>
        <v>0</v>
      </c>
    </row>
    <row r="1300" spans="1:3" ht="17.100000000000001" customHeight="1">
      <c r="A1300" s="37">
        <v>2240301</v>
      </c>
      <c r="B1300" s="37" t="s">
        <v>962</v>
      </c>
      <c r="C1300" s="39">
        <v>0</v>
      </c>
    </row>
    <row r="1301" spans="1:3" ht="17.100000000000001" customHeight="1">
      <c r="A1301" s="37">
        <v>2240302</v>
      </c>
      <c r="B1301" s="37" t="s">
        <v>963</v>
      </c>
      <c r="C1301" s="39">
        <v>0</v>
      </c>
    </row>
    <row r="1302" spans="1:3" ht="17.100000000000001" customHeight="1">
      <c r="A1302" s="37">
        <v>2240303</v>
      </c>
      <c r="B1302" s="37" t="s">
        <v>964</v>
      </c>
      <c r="C1302" s="39">
        <v>0</v>
      </c>
    </row>
    <row r="1303" spans="1:3" ht="17.100000000000001" customHeight="1">
      <c r="A1303" s="37">
        <v>2240304</v>
      </c>
      <c r="B1303" s="37" t="s">
        <v>1944</v>
      </c>
      <c r="C1303" s="39">
        <v>0</v>
      </c>
    </row>
    <row r="1304" spans="1:3" ht="17.100000000000001" customHeight="1">
      <c r="A1304" s="37">
        <v>2240399</v>
      </c>
      <c r="B1304" s="37" t="s">
        <v>1945</v>
      </c>
      <c r="C1304" s="39">
        <v>0</v>
      </c>
    </row>
    <row r="1305" spans="1:3" ht="17.100000000000001" customHeight="1">
      <c r="A1305" s="37">
        <v>22404</v>
      </c>
      <c r="B1305" s="60" t="s">
        <v>1946</v>
      </c>
      <c r="C1305" s="39">
        <f>SUM(C1306:C1312)</f>
        <v>0</v>
      </c>
    </row>
    <row r="1306" spans="1:3" ht="17.100000000000001" customHeight="1">
      <c r="A1306" s="37">
        <v>2240401</v>
      </c>
      <c r="B1306" s="37" t="s">
        <v>962</v>
      </c>
      <c r="C1306" s="39">
        <v>0</v>
      </c>
    </row>
    <row r="1307" spans="1:3" ht="17.100000000000001" customHeight="1">
      <c r="A1307" s="37">
        <v>2240402</v>
      </c>
      <c r="B1307" s="37" t="s">
        <v>963</v>
      </c>
      <c r="C1307" s="39">
        <v>0</v>
      </c>
    </row>
    <row r="1308" spans="1:3" ht="17.100000000000001" customHeight="1">
      <c r="A1308" s="37">
        <v>2240403</v>
      </c>
      <c r="B1308" s="37" t="s">
        <v>964</v>
      </c>
      <c r="C1308" s="39">
        <v>0</v>
      </c>
    </row>
    <row r="1309" spans="1:3" ht="17.100000000000001" customHeight="1">
      <c r="A1309" s="37">
        <v>2240404</v>
      </c>
      <c r="B1309" s="37" t="s">
        <v>1947</v>
      </c>
      <c r="C1309" s="39">
        <v>0</v>
      </c>
    </row>
    <row r="1310" spans="1:3" ht="17.100000000000001" customHeight="1">
      <c r="A1310" s="37">
        <v>2240405</v>
      </c>
      <c r="B1310" s="37" t="s">
        <v>1948</v>
      </c>
      <c r="C1310" s="39">
        <v>0</v>
      </c>
    </row>
    <row r="1311" spans="1:3" ht="17.100000000000001" customHeight="1">
      <c r="A1311" s="37">
        <v>2240450</v>
      </c>
      <c r="B1311" s="37" t="s">
        <v>971</v>
      </c>
      <c r="C1311" s="39">
        <v>0</v>
      </c>
    </row>
    <row r="1312" spans="1:3" ht="17.100000000000001" customHeight="1">
      <c r="A1312" s="37">
        <v>2240499</v>
      </c>
      <c r="B1312" s="37" t="s">
        <v>1949</v>
      </c>
      <c r="C1312" s="39">
        <v>0</v>
      </c>
    </row>
    <row r="1313" spans="1:3" ht="17.100000000000001" customHeight="1">
      <c r="A1313" s="37">
        <v>22405</v>
      </c>
      <c r="B1313" s="60" t="s">
        <v>1950</v>
      </c>
      <c r="C1313" s="39">
        <f>SUM(C1314:C1325)</f>
        <v>1</v>
      </c>
    </row>
    <row r="1314" spans="1:3" ht="17.100000000000001" customHeight="1">
      <c r="A1314" s="37">
        <v>2240501</v>
      </c>
      <c r="B1314" s="37" t="s">
        <v>962</v>
      </c>
      <c r="C1314" s="39">
        <v>0</v>
      </c>
    </row>
    <row r="1315" spans="1:3" ht="17.100000000000001" customHeight="1">
      <c r="A1315" s="37">
        <v>2240502</v>
      </c>
      <c r="B1315" s="37" t="s">
        <v>963</v>
      </c>
      <c r="C1315" s="39">
        <v>0</v>
      </c>
    </row>
    <row r="1316" spans="1:3" ht="17.100000000000001" customHeight="1">
      <c r="A1316" s="37">
        <v>2240503</v>
      </c>
      <c r="B1316" s="37" t="s">
        <v>964</v>
      </c>
      <c r="C1316" s="39">
        <v>0</v>
      </c>
    </row>
    <row r="1317" spans="1:3" ht="17.100000000000001" customHeight="1">
      <c r="A1317" s="37">
        <v>2240504</v>
      </c>
      <c r="B1317" s="37" t="s">
        <v>1951</v>
      </c>
      <c r="C1317" s="39">
        <v>1</v>
      </c>
    </row>
    <row r="1318" spans="1:3" ht="17.100000000000001" customHeight="1">
      <c r="A1318" s="37">
        <v>2240505</v>
      </c>
      <c r="B1318" s="37" t="s">
        <v>1952</v>
      </c>
      <c r="C1318" s="39">
        <v>0</v>
      </c>
    </row>
    <row r="1319" spans="1:3" ht="17.100000000000001" customHeight="1">
      <c r="A1319" s="37">
        <v>2240506</v>
      </c>
      <c r="B1319" s="37" t="s">
        <v>1953</v>
      </c>
      <c r="C1319" s="39">
        <v>0</v>
      </c>
    </row>
    <row r="1320" spans="1:3" ht="17.100000000000001" customHeight="1">
      <c r="A1320" s="37">
        <v>2240507</v>
      </c>
      <c r="B1320" s="37" t="s">
        <v>1954</v>
      </c>
      <c r="C1320" s="39">
        <v>0</v>
      </c>
    </row>
    <row r="1321" spans="1:3" ht="17.100000000000001" customHeight="1">
      <c r="A1321" s="37">
        <v>2240508</v>
      </c>
      <c r="B1321" s="37" t="s">
        <v>1955</v>
      </c>
      <c r="C1321" s="39">
        <v>0</v>
      </c>
    </row>
    <row r="1322" spans="1:3" ht="17.100000000000001" customHeight="1">
      <c r="A1322" s="37">
        <v>2240509</v>
      </c>
      <c r="B1322" s="37" t="s">
        <v>1956</v>
      </c>
      <c r="C1322" s="39">
        <v>0</v>
      </c>
    </row>
    <row r="1323" spans="1:3" ht="17.100000000000001" customHeight="1">
      <c r="A1323" s="37">
        <v>2240510</v>
      </c>
      <c r="B1323" s="37" t="s">
        <v>1957</v>
      </c>
      <c r="C1323" s="39">
        <v>0</v>
      </c>
    </row>
    <row r="1324" spans="1:3" ht="17.100000000000001" customHeight="1">
      <c r="A1324" s="37">
        <v>2240550</v>
      </c>
      <c r="B1324" s="37" t="s">
        <v>1958</v>
      </c>
      <c r="C1324" s="39">
        <v>0</v>
      </c>
    </row>
    <row r="1325" spans="1:3" ht="17.100000000000001" customHeight="1">
      <c r="A1325" s="37">
        <v>2240599</v>
      </c>
      <c r="B1325" s="37" t="s">
        <v>1959</v>
      </c>
      <c r="C1325" s="39">
        <v>0</v>
      </c>
    </row>
    <row r="1326" spans="1:3" ht="17.100000000000001" customHeight="1">
      <c r="A1326" s="37">
        <v>22406</v>
      </c>
      <c r="B1326" s="60" t="s">
        <v>1960</v>
      </c>
      <c r="C1326" s="39">
        <f>SUM(C1327:C1329)</f>
        <v>0</v>
      </c>
    </row>
    <row r="1327" spans="1:3" ht="17.100000000000001" customHeight="1">
      <c r="A1327" s="37">
        <v>2240601</v>
      </c>
      <c r="B1327" s="37" t="s">
        <v>1961</v>
      </c>
      <c r="C1327" s="39">
        <v>0</v>
      </c>
    </row>
    <row r="1328" spans="1:3" ht="17.100000000000001" customHeight="1">
      <c r="A1328" s="37">
        <v>2240602</v>
      </c>
      <c r="B1328" s="37" t="s">
        <v>1962</v>
      </c>
      <c r="C1328" s="39">
        <v>0</v>
      </c>
    </row>
    <row r="1329" spans="1:3" ht="17.100000000000001" customHeight="1">
      <c r="A1329" s="37">
        <v>2240699</v>
      </c>
      <c r="B1329" s="37" t="s">
        <v>1963</v>
      </c>
      <c r="C1329" s="39">
        <v>0</v>
      </c>
    </row>
    <row r="1330" spans="1:3" ht="17.100000000000001" customHeight="1">
      <c r="A1330" s="37">
        <v>22407</v>
      </c>
      <c r="B1330" s="60" t="s">
        <v>1964</v>
      </c>
      <c r="C1330" s="39">
        <f>SUM(C1331:C1335)</f>
        <v>43</v>
      </c>
    </row>
    <row r="1331" spans="1:3" ht="17.100000000000001" customHeight="1">
      <c r="A1331" s="37">
        <v>2240701</v>
      </c>
      <c r="B1331" s="37" t="s">
        <v>1965</v>
      </c>
      <c r="C1331" s="39">
        <v>40</v>
      </c>
    </row>
    <row r="1332" spans="1:3" ht="17.100000000000001" customHeight="1">
      <c r="A1332" s="37">
        <v>2240702</v>
      </c>
      <c r="B1332" s="37" t="s">
        <v>1966</v>
      </c>
      <c r="C1332" s="39">
        <v>0</v>
      </c>
    </row>
    <row r="1333" spans="1:3" ht="17.100000000000001" customHeight="1">
      <c r="A1333" s="37">
        <v>2240703</v>
      </c>
      <c r="B1333" s="37" t="s">
        <v>1967</v>
      </c>
      <c r="C1333" s="39">
        <v>1</v>
      </c>
    </row>
    <row r="1334" spans="1:3" ht="17.100000000000001" customHeight="1">
      <c r="A1334" s="37">
        <v>2240704</v>
      </c>
      <c r="B1334" s="37" t="s">
        <v>1968</v>
      </c>
      <c r="C1334" s="39">
        <v>2</v>
      </c>
    </row>
    <row r="1335" spans="1:3" ht="17.100000000000001" customHeight="1">
      <c r="A1335" s="37">
        <v>2240799</v>
      </c>
      <c r="B1335" s="37" t="s">
        <v>1969</v>
      </c>
      <c r="C1335" s="39">
        <v>0</v>
      </c>
    </row>
    <row r="1336" spans="1:3" ht="17.100000000000001" customHeight="1">
      <c r="A1336" s="37">
        <v>22499</v>
      </c>
      <c r="B1336" s="60" t="s">
        <v>1970</v>
      </c>
      <c r="C1336" s="39">
        <v>30</v>
      </c>
    </row>
    <row r="1337" spans="1:3" ht="17.100000000000001" customHeight="1">
      <c r="A1337" s="37">
        <v>229</v>
      </c>
      <c r="B1337" s="60" t="s">
        <v>1971</v>
      </c>
      <c r="C1337" s="39">
        <f>C1338</f>
        <v>764</v>
      </c>
    </row>
    <row r="1338" spans="1:3" ht="17.100000000000001" customHeight="1">
      <c r="A1338" s="37">
        <v>22999</v>
      </c>
      <c r="B1338" s="60" t="s">
        <v>1972</v>
      </c>
      <c r="C1338" s="39">
        <f>C1339</f>
        <v>764</v>
      </c>
    </row>
    <row r="1339" spans="1:3" ht="17.100000000000001" customHeight="1">
      <c r="A1339" s="37">
        <v>2299901</v>
      </c>
      <c r="B1339" s="37" t="s">
        <v>1973</v>
      </c>
      <c r="C1339" s="39">
        <v>764</v>
      </c>
    </row>
    <row r="1340" spans="1:3" ht="17.100000000000001" customHeight="1">
      <c r="A1340" s="37">
        <v>232</v>
      </c>
      <c r="B1340" s="60" t="s">
        <v>113</v>
      </c>
      <c r="C1340" s="39">
        <f>SUM(C1341,C1342,C1343)</f>
        <v>10372</v>
      </c>
    </row>
    <row r="1341" spans="1:3" ht="17.100000000000001" customHeight="1">
      <c r="A1341" s="37">
        <v>23201</v>
      </c>
      <c r="B1341" s="60" t="s">
        <v>1974</v>
      </c>
      <c r="C1341" s="39">
        <v>0</v>
      </c>
    </row>
    <row r="1342" spans="1:3" ht="17.100000000000001" customHeight="1">
      <c r="A1342" s="37">
        <v>23202</v>
      </c>
      <c r="B1342" s="60" t="s">
        <v>1975</v>
      </c>
      <c r="C1342" s="39">
        <v>0</v>
      </c>
    </row>
    <row r="1343" spans="1:3" ht="17.100000000000001" customHeight="1">
      <c r="A1343" s="37">
        <v>23203</v>
      </c>
      <c r="B1343" s="60" t="s">
        <v>1976</v>
      </c>
      <c r="C1343" s="39">
        <f>SUM(C1344:C1347)</f>
        <v>10372</v>
      </c>
    </row>
    <row r="1344" spans="1:3" ht="17.25" customHeight="1">
      <c r="A1344" s="37">
        <v>2320301</v>
      </c>
      <c r="B1344" s="37" t="s">
        <v>1977</v>
      </c>
      <c r="C1344" s="39">
        <v>10372</v>
      </c>
    </row>
    <row r="1345" spans="1:3" ht="17.100000000000001" customHeight="1">
      <c r="A1345" s="37">
        <v>2320302</v>
      </c>
      <c r="B1345" s="37" t="s">
        <v>1978</v>
      </c>
      <c r="C1345" s="39">
        <v>0</v>
      </c>
    </row>
    <row r="1346" spans="1:3" ht="17.100000000000001" customHeight="1">
      <c r="A1346" s="37">
        <v>2320303</v>
      </c>
      <c r="B1346" s="37" t="s">
        <v>1979</v>
      </c>
      <c r="C1346" s="39">
        <v>0</v>
      </c>
    </row>
    <row r="1347" spans="1:3" ht="17.100000000000001" customHeight="1">
      <c r="A1347" s="37">
        <v>2320304</v>
      </c>
      <c r="B1347" s="37" t="s">
        <v>1980</v>
      </c>
      <c r="C1347" s="39">
        <v>0</v>
      </c>
    </row>
    <row r="1348" spans="1:3" ht="17.100000000000001" customHeight="1">
      <c r="A1348" s="37">
        <v>233</v>
      </c>
      <c r="B1348" s="60" t="s">
        <v>1981</v>
      </c>
      <c r="C1348" s="39">
        <f>C1349+C1350+C1351</f>
        <v>0</v>
      </c>
    </row>
    <row r="1349" spans="1:3" ht="17.100000000000001" customHeight="1">
      <c r="A1349" s="37">
        <v>23301</v>
      </c>
      <c r="B1349" s="60" t="s">
        <v>1982</v>
      </c>
      <c r="C1349" s="39">
        <v>0</v>
      </c>
    </row>
    <row r="1350" spans="1:3" ht="17.100000000000001" customHeight="1">
      <c r="A1350" s="37">
        <v>23302</v>
      </c>
      <c r="B1350" s="60" t="s">
        <v>1983</v>
      </c>
      <c r="C1350" s="39">
        <v>0</v>
      </c>
    </row>
    <row r="1351" spans="1:3" ht="17.100000000000001" customHeight="1">
      <c r="A1351" s="37">
        <v>23303</v>
      </c>
      <c r="B1351" s="60" t="s">
        <v>1984</v>
      </c>
      <c r="C1351" s="39">
        <v>0</v>
      </c>
    </row>
  </sheetData>
  <mergeCells count="2">
    <mergeCell ref="A2:C2"/>
    <mergeCell ref="A3:C3"/>
  </mergeCells>
  <phoneticPr fontId="106" type="noConversion"/>
  <printOptions gridLines="1"/>
  <pageMargins left="0.75" right="0.75" top="1" bottom="1" header="0" footer="0"/>
  <pageSetup orientation="portrait"/>
  <headerFooter alignWithMargins="0">
    <oddHeader>&amp;C&amp;A</oddHeader>
    <oddFooter>&amp;CPage &amp;P</oddFooter>
  </headerFooter>
</worksheet>
</file>

<file path=xl/worksheets/sheet19.xml><?xml version="1.0" encoding="utf-8"?>
<worksheet xmlns="http://schemas.openxmlformats.org/spreadsheetml/2006/main" xmlns:r="http://schemas.openxmlformats.org/officeDocument/2006/relationships">
  <sheetPr>
    <tabColor rgb="FFFFFF00"/>
  </sheetPr>
  <dimension ref="A1:XEW1344"/>
  <sheetViews>
    <sheetView showGridLines="0" showZeros="0" workbookViewId="0">
      <selection activeCell="C9" sqref="C9"/>
    </sheetView>
  </sheetViews>
  <sheetFormatPr defaultColWidth="12.125" defaultRowHeight="17.100000000000001" customHeight="1"/>
  <cols>
    <col min="1" max="1" width="9.875" style="16" customWidth="1"/>
    <col min="2" max="2" width="54.25" style="16" customWidth="1"/>
    <col min="3" max="3" width="26" style="16" customWidth="1"/>
    <col min="4" max="16377" width="12.125" style="16" customWidth="1"/>
  </cols>
  <sheetData>
    <row r="1" spans="1:3" ht="17.100000000000001" customHeight="1">
      <c r="A1" s="76" t="s">
        <v>1985</v>
      </c>
      <c r="C1" s="93"/>
    </row>
    <row r="2" spans="1:3" ht="33.950000000000003" customHeight="1">
      <c r="A2" s="267" t="s">
        <v>31</v>
      </c>
      <c r="B2" s="267"/>
      <c r="C2" s="268"/>
    </row>
    <row r="3" spans="1:3" ht="17.100000000000001" customHeight="1">
      <c r="A3" s="266" t="s">
        <v>55</v>
      </c>
      <c r="B3" s="266"/>
      <c r="C3" s="266"/>
    </row>
    <row r="4" spans="1:3" ht="17.25" customHeight="1">
      <c r="A4" s="60" t="s">
        <v>81</v>
      </c>
      <c r="B4" s="94" t="s">
        <v>82</v>
      </c>
      <c r="C4" s="95" t="s">
        <v>1986</v>
      </c>
    </row>
    <row r="5" spans="1:3" ht="17.100000000000001" customHeight="1">
      <c r="A5" s="37"/>
      <c r="B5" s="36" t="s">
        <v>119</v>
      </c>
      <c r="C5" s="39">
        <v>579085</v>
      </c>
    </row>
    <row r="6" spans="1:3" ht="17.100000000000001" customHeight="1">
      <c r="A6" s="37">
        <v>201</v>
      </c>
      <c r="B6" s="60" t="s">
        <v>91</v>
      </c>
      <c r="C6" s="39">
        <v>160021</v>
      </c>
    </row>
    <row r="7" spans="1:3" ht="17.100000000000001" customHeight="1">
      <c r="A7" s="37">
        <v>20101</v>
      </c>
      <c r="B7" s="60" t="s">
        <v>961</v>
      </c>
      <c r="C7" s="39">
        <v>1607</v>
      </c>
    </row>
    <row r="8" spans="1:3" ht="17.100000000000001" customHeight="1">
      <c r="A8" s="37">
        <v>2010101</v>
      </c>
      <c r="B8" s="37" t="s">
        <v>962</v>
      </c>
      <c r="C8" s="39">
        <v>1183</v>
      </c>
    </row>
    <row r="9" spans="1:3" ht="17.100000000000001" customHeight="1">
      <c r="A9" s="37">
        <v>2010102</v>
      </c>
      <c r="B9" s="37" t="s">
        <v>963</v>
      </c>
      <c r="C9" s="39">
        <v>42</v>
      </c>
    </row>
    <row r="10" spans="1:3" ht="17.100000000000001" customHeight="1">
      <c r="A10" s="37">
        <v>2010104</v>
      </c>
      <c r="B10" s="37" t="s">
        <v>965</v>
      </c>
      <c r="C10" s="39">
        <v>85</v>
      </c>
    </row>
    <row r="11" spans="1:3" ht="17.100000000000001" customHeight="1">
      <c r="A11" s="37">
        <v>2010107</v>
      </c>
      <c r="B11" s="37" t="s">
        <v>968</v>
      </c>
      <c r="C11" s="39">
        <v>297</v>
      </c>
    </row>
    <row r="12" spans="1:3" ht="17.100000000000001" customHeight="1">
      <c r="A12" s="37">
        <v>20102</v>
      </c>
      <c r="B12" s="60" t="s">
        <v>973</v>
      </c>
      <c r="C12" s="39">
        <v>1089</v>
      </c>
    </row>
    <row r="13" spans="1:3" ht="17.100000000000001" customHeight="1">
      <c r="A13" s="37">
        <v>2010201</v>
      </c>
      <c r="B13" s="37" t="s">
        <v>962</v>
      </c>
      <c r="C13" s="39">
        <v>841</v>
      </c>
    </row>
    <row r="14" spans="1:3" ht="17.100000000000001" customHeight="1">
      <c r="A14" s="37">
        <v>2010202</v>
      </c>
      <c r="B14" s="37" t="s">
        <v>963</v>
      </c>
      <c r="C14" s="39">
        <v>183</v>
      </c>
    </row>
    <row r="15" spans="1:3" ht="17.100000000000001" customHeight="1">
      <c r="A15" s="37">
        <v>2010204</v>
      </c>
      <c r="B15" s="37" t="s">
        <v>974</v>
      </c>
      <c r="C15" s="39">
        <v>60</v>
      </c>
    </row>
    <row r="16" spans="1:3" ht="17.100000000000001" customHeight="1">
      <c r="A16" s="37">
        <v>2010299</v>
      </c>
      <c r="B16" s="37" t="s">
        <v>977</v>
      </c>
      <c r="C16" s="39">
        <v>5</v>
      </c>
    </row>
    <row r="17" spans="1:3" ht="17.100000000000001" customHeight="1">
      <c r="A17" s="37">
        <v>20103</v>
      </c>
      <c r="B17" s="60" t="s">
        <v>978</v>
      </c>
      <c r="C17" s="39">
        <v>125218</v>
      </c>
    </row>
    <row r="18" spans="1:3" ht="17.100000000000001" customHeight="1">
      <c r="A18" s="37">
        <v>2010301</v>
      </c>
      <c r="B18" s="37" t="s">
        <v>962</v>
      </c>
      <c r="C18" s="39">
        <v>19021</v>
      </c>
    </row>
    <row r="19" spans="1:3" ht="17.100000000000001" customHeight="1">
      <c r="A19" s="37">
        <v>2010302</v>
      </c>
      <c r="B19" s="37" t="s">
        <v>963</v>
      </c>
      <c r="C19" s="39">
        <v>59739</v>
      </c>
    </row>
    <row r="20" spans="1:3" ht="17.100000000000001" customHeight="1">
      <c r="A20" s="37">
        <v>2010303</v>
      </c>
      <c r="B20" s="37" t="s">
        <v>964</v>
      </c>
      <c r="C20" s="39">
        <v>5324</v>
      </c>
    </row>
    <row r="21" spans="1:3" ht="17.100000000000001" customHeight="1">
      <c r="A21" s="37">
        <v>2010305</v>
      </c>
      <c r="B21" s="37" t="s">
        <v>980</v>
      </c>
      <c r="C21" s="39">
        <v>110</v>
      </c>
    </row>
    <row r="22" spans="1:3" ht="17.100000000000001" customHeight="1">
      <c r="A22" s="37">
        <v>2010306</v>
      </c>
      <c r="B22" s="37" t="s">
        <v>981</v>
      </c>
      <c r="C22" s="39">
        <v>756</v>
      </c>
    </row>
    <row r="23" spans="1:3" ht="17.100000000000001" customHeight="1">
      <c r="A23" s="37">
        <v>2010308</v>
      </c>
      <c r="B23" s="37" t="s">
        <v>982</v>
      </c>
      <c r="C23" s="39">
        <v>1862</v>
      </c>
    </row>
    <row r="24" spans="1:3" ht="17.100000000000001" customHeight="1">
      <c r="A24" s="37">
        <v>2010350</v>
      </c>
      <c r="B24" s="37" t="s">
        <v>971</v>
      </c>
      <c r="C24" s="39">
        <v>98</v>
      </c>
    </row>
    <row r="25" spans="1:3" ht="17.100000000000001" customHeight="1">
      <c r="A25" s="37">
        <v>2010399</v>
      </c>
      <c r="B25" s="37" t="s">
        <v>984</v>
      </c>
      <c r="C25" s="39">
        <v>38308</v>
      </c>
    </row>
    <row r="26" spans="1:3" ht="17.100000000000001" customHeight="1">
      <c r="A26" s="37">
        <v>20104</v>
      </c>
      <c r="B26" s="60" t="s">
        <v>985</v>
      </c>
      <c r="C26" s="39">
        <v>1292</v>
      </c>
    </row>
    <row r="27" spans="1:3" ht="17.100000000000001" customHeight="1">
      <c r="A27" s="37">
        <v>2010401</v>
      </c>
      <c r="B27" s="37" t="s">
        <v>962</v>
      </c>
      <c r="C27" s="39">
        <v>576</v>
      </c>
    </row>
    <row r="28" spans="1:3" ht="17.100000000000001" customHeight="1">
      <c r="A28" s="37">
        <v>2010402</v>
      </c>
      <c r="B28" s="37" t="s">
        <v>963</v>
      </c>
      <c r="C28" s="39">
        <v>507</v>
      </c>
    </row>
    <row r="29" spans="1:3" ht="17.100000000000001" customHeight="1">
      <c r="A29" s="37">
        <v>2010450</v>
      </c>
      <c r="B29" s="37" t="s">
        <v>971</v>
      </c>
      <c r="C29" s="39">
        <v>159</v>
      </c>
    </row>
    <row r="30" spans="1:3" ht="17.100000000000001" customHeight="1">
      <c r="A30" s="37">
        <v>2010499</v>
      </c>
      <c r="B30" s="37" t="s">
        <v>991</v>
      </c>
      <c r="C30" s="39">
        <v>50</v>
      </c>
    </row>
    <row r="31" spans="1:3" ht="17.100000000000001" customHeight="1">
      <c r="A31" s="37">
        <v>20105</v>
      </c>
      <c r="B31" s="60" t="s">
        <v>992</v>
      </c>
      <c r="C31" s="39">
        <v>1368</v>
      </c>
    </row>
    <row r="32" spans="1:3" ht="17.100000000000001" customHeight="1">
      <c r="A32" s="37">
        <v>2010501</v>
      </c>
      <c r="B32" s="37" t="s">
        <v>962</v>
      </c>
      <c r="C32" s="39">
        <v>559</v>
      </c>
    </row>
    <row r="33" spans="1:3" ht="17.100000000000001" customHeight="1">
      <c r="A33" s="37">
        <v>2010502</v>
      </c>
      <c r="B33" s="37" t="s">
        <v>963</v>
      </c>
      <c r="C33" s="39">
        <v>156</v>
      </c>
    </row>
    <row r="34" spans="1:3" ht="17.100000000000001" customHeight="1">
      <c r="A34" s="37">
        <v>2010505</v>
      </c>
      <c r="B34" s="37" t="s">
        <v>994</v>
      </c>
      <c r="C34" s="39">
        <v>40</v>
      </c>
    </row>
    <row r="35" spans="1:3" ht="17.100000000000001" customHeight="1">
      <c r="A35" s="37">
        <v>2010507</v>
      </c>
      <c r="B35" s="37" t="s">
        <v>996</v>
      </c>
      <c r="C35" s="39">
        <v>613</v>
      </c>
    </row>
    <row r="36" spans="1:3" ht="17.100000000000001" customHeight="1">
      <c r="A36" s="37">
        <v>20106</v>
      </c>
      <c r="B36" s="60" t="s">
        <v>999</v>
      </c>
      <c r="C36" s="39">
        <v>2567</v>
      </c>
    </row>
    <row r="37" spans="1:3" ht="17.100000000000001" customHeight="1">
      <c r="A37" s="37">
        <v>2010601</v>
      </c>
      <c r="B37" s="37" t="s">
        <v>962</v>
      </c>
      <c r="C37" s="39">
        <v>1647</v>
      </c>
    </row>
    <row r="38" spans="1:3" ht="17.100000000000001" customHeight="1">
      <c r="A38" s="37">
        <v>2010602</v>
      </c>
      <c r="B38" s="37" t="s">
        <v>963</v>
      </c>
      <c r="C38" s="39">
        <v>614</v>
      </c>
    </row>
    <row r="39" spans="1:3" ht="17.100000000000001" customHeight="1">
      <c r="A39" s="37">
        <v>2010606</v>
      </c>
      <c r="B39" s="37" t="s">
        <v>1002</v>
      </c>
      <c r="C39" s="39">
        <v>6</v>
      </c>
    </row>
    <row r="40" spans="1:3" ht="17.100000000000001" customHeight="1">
      <c r="A40" s="37">
        <v>2010607</v>
      </c>
      <c r="B40" s="37" t="s">
        <v>1003</v>
      </c>
      <c r="C40" s="39">
        <v>300</v>
      </c>
    </row>
    <row r="41" spans="1:3" ht="17.100000000000001" customHeight="1">
      <c r="A41" s="37">
        <v>20108</v>
      </c>
      <c r="B41" s="60" t="s">
        <v>1013</v>
      </c>
      <c r="C41" s="39">
        <v>772</v>
      </c>
    </row>
    <row r="42" spans="1:3" ht="17.100000000000001" customHeight="1">
      <c r="A42" s="37">
        <v>2010801</v>
      </c>
      <c r="B42" s="37" t="s">
        <v>962</v>
      </c>
      <c r="C42" s="39">
        <v>662</v>
      </c>
    </row>
    <row r="43" spans="1:3" ht="17.100000000000001" customHeight="1">
      <c r="A43" s="37">
        <v>2010802</v>
      </c>
      <c r="B43" s="37" t="s">
        <v>963</v>
      </c>
      <c r="C43" s="39">
        <v>3</v>
      </c>
    </row>
    <row r="44" spans="1:3" ht="17.100000000000001" customHeight="1">
      <c r="A44" s="37">
        <v>2010804</v>
      </c>
      <c r="B44" s="37" t="s">
        <v>1014</v>
      </c>
      <c r="C44" s="39">
        <v>107</v>
      </c>
    </row>
    <row r="45" spans="1:3" ht="17.100000000000001" customHeight="1">
      <c r="A45" s="37">
        <v>20110</v>
      </c>
      <c r="B45" s="60" t="s">
        <v>1025</v>
      </c>
      <c r="C45" s="39">
        <v>148</v>
      </c>
    </row>
    <row r="46" spans="1:3" ht="17.100000000000001" customHeight="1">
      <c r="A46" s="37">
        <v>2011001</v>
      </c>
      <c r="B46" s="37" t="s">
        <v>962</v>
      </c>
      <c r="C46" s="39">
        <v>113</v>
      </c>
    </row>
    <row r="47" spans="1:3" ht="17.100000000000001" customHeight="1">
      <c r="A47" s="37">
        <v>2011002</v>
      </c>
      <c r="B47" s="37" t="s">
        <v>963</v>
      </c>
      <c r="C47" s="39">
        <v>35</v>
      </c>
    </row>
    <row r="48" spans="1:3" ht="17.100000000000001" customHeight="1">
      <c r="A48" s="37">
        <v>20111</v>
      </c>
      <c r="B48" s="60" t="s">
        <v>1031</v>
      </c>
      <c r="C48" s="39">
        <v>2394</v>
      </c>
    </row>
    <row r="49" spans="1:3" ht="17.100000000000001" customHeight="1">
      <c r="A49" s="37">
        <v>2011101</v>
      </c>
      <c r="B49" s="37" t="s">
        <v>962</v>
      </c>
      <c r="C49" s="39">
        <v>2020</v>
      </c>
    </row>
    <row r="50" spans="1:3" ht="17.100000000000001" customHeight="1">
      <c r="A50" s="37">
        <v>2011102</v>
      </c>
      <c r="B50" s="37" t="s">
        <v>963</v>
      </c>
      <c r="C50" s="39">
        <v>234</v>
      </c>
    </row>
    <row r="51" spans="1:3" ht="17.100000000000001" customHeight="1">
      <c r="A51" s="37">
        <v>2011104</v>
      </c>
      <c r="B51" s="37" t="s">
        <v>1032</v>
      </c>
      <c r="C51" s="39">
        <v>140</v>
      </c>
    </row>
    <row r="52" spans="1:3" ht="17.100000000000001" customHeight="1">
      <c r="A52" s="37">
        <v>20113</v>
      </c>
      <c r="B52" s="60" t="s">
        <v>1036</v>
      </c>
      <c r="C52" s="39">
        <v>3191</v>
      </c>
    </row>
    <row r="53" spans="1:3" ht="17.100000000000001" customHeight="1">
      <c r="A53" s="37">
        <v>2011301</v>
      </c>
      <c r="B53" s="37" t="s">
        <v>962</v>
      </c>
      <c r="C53" s="39">
        <v>643</v>
      </c>
    </row>
    <row r="54" spans="1:3" ht="17.100000000000001" customHeight="1">
      <c r="A54" s="37">
        <v>2011302</v>
      </c>
      <c r="B54" s="37" t="s">
        <v>963</v>
      </c>
      <c r="C54" s="39">
        <v>1033</v>
      </c>
    </row>
    <row r="55" spans="1:3" ht="17.100000000000001" customHeight="1">
      <c r="A55" s="37">
        <v>2011308</v>
      </c>
      <c r="B55" s="37" t="s">
        <v>1041</v>
      </c>
      <c r="C55" s="39">
        <v>1301</v>
      </c>
    </row>
    <row r="56" spans="1:3" ht="17.100000000000001" customHeight="1">
      <c r="A56" s="37">
        <v>2011350</v>
      </c>
      <c r="B56" s="37" t="s">
        <v>971</v>
      </c>
      <c r="C56" s="39">
        <v>166</v>
      </c>
    </row>
    <row r="57" spans="1:3" ht="17.100000000000001" customHeight="1">
      <c r="A57" s="37">
        <v>2011399</v>
      </c>
      <c r="B57" s="37" t="s">
        <v>1042</v>
      </c>
      <c r="C57" s="39">
        <v>48</v>
      </c>
    </row>
    <row r="58" spans="1:3" ht="17.100000000000001" customHeight="1">
      <c r="A58" s="37">
        <v>20123</v>
      </c>
      <c r="B58" s="60" t="s">
        <v>1052</v>
      </c>
      <c r="C58" s="39">
        <v>248</v>
      </c>
    </row>
    <row r="59" spans="1:3" ht="17.100000000000001" customHeight="1">
      <c r="A59" s="37">
        <v>2012301</v>
      </c>
      <c r="B59" s="37" t="s">
        <v>962</v>
      </c>
      <c r="C59" s="39">
        <v>212</v>
      </c>
    </row>
    <row r="60" spans="1:3" ht="17.100000000000001" customHeight="1">
      <c r="A60" s="37">
        <v>2012302</v>
      </c>
      <c r="B60" s="37" t="s">
        <v>963</v>
      </c>
      <c r="C60" s="39">
        <v>36</v>
      </c>
    </row>
    <row r="61" spans="1:3" ht="17.100000000000001" customHeight="1">
      <c r="A61" s="37">
        <v>20126</v>
      </c>
      <c r="B61" s="60" t="s">
        <v>1059</v>
      </c>
      <c r="C61" s="39">
        <v>256</v>
      </c>
    </row>
    <row r="62" spans="1:3" ht="17.100000000000001" customHeight="1">
      <c r="A62" s="37">
        <v>2012601</v>
      </c>
      <c r="B62" s="37" t="s">
        <v>962</v>
      </c>
      <c r="C62" s="39">
        <v>197</v>
      </c>
    </row>
    <row r="63" spans="1:3" ht="17.100000000000001" customHeight="1">
      <c r="A63" s="37">
        <v>2012602</v>
      </c>
      <c r="B63" s="37" t="s">
        <v>963</v>
      </c>
      <c r="C63" s="39">
        <v>59</v>
      </c>
    </row>
    <row r="64" spans="1:3" ht="17.100000000000001" customHeight="1">
      <c r="A64" s="37">
        <v>20128</v>
      </c>
      <c r="B64" s="60" t="s">
        <v>1062</v>
      </c>
      <c r="C64" s="39">
        <v>183</v>
      </c>
    </row>
    <row r="65" spans="1:3" ht="17.100000000000001" customHeight="1">
      <c r="A65" s="37">
        <v>2012801</v>
      </c>
      <c r="B65" s="37" t="s">
        <v>962</v>
      </c>
      <c r="C65" s="39">
        <v>163</v>
      </c>
    </row>
    <row r="66" spans="1:3" ht="17.100000000000001" customHeight="1">
      <c r="A66" s="37">
        <v>2012802</v>
      </c>
      <c r="B66" s="37" t="s">
        <v>963</v>
      </c>
      <c r="C66" s="39">
        <v>20</v>
      </c>
    </row>
    <row r="67" spans="1:3" ht="17.100000000000001" customHeight="1">
      <c r="A67" s="37">
        <v>20129</v>
      </c>
      <c r="B67" s="60" t="s">
        <v>1064</v>
      </c>
      <c r="C67" s="39">
        <v>815</v>
      </c>
    </row>
    <row r="68" spans="1:3" ht="17.100000000000001" customHeight="1">
      <c r="A68" s="37">
        <v>2012901</v>
      </c>
      <c r="B68" s="37" t="s">
        <v>962</v>
      </c>
      <c r="C68" s="39">
        <v>442</v>
      </c>
    </row>
    <row r="69" spans="1:3" ht="17.100000000000001" customHeight="1">
      <c r="A69" s="37">
        <v>2012902</v>
      </c>
      <c r="B69" s="37" t="s">
        <v>963</v>
      </c>
      <c r="C69" s="39">
        <v>371</v>
      </c>
    </row>
    <row r="70" spans="1:3" ht="17.100000000000001" customHeight="1">
      <c r="A70" s="37">
        <v>2012906</v>
      </c>
      <c r="B70" s="37" t="s">
        <v>1065</v>
      </c>
      <c r="C70" s="39">
        <v>2</v>
      </c>
    </row>
    <row r="71" spans="1:3" ht="17.100000000000001" customHeight="1">
      <c r="A71" s="37">
        <v>20131</v>
      </c>
      <c r="B71" s="60" t="s">
        <v>1067</v>
      </c>
      <c r="C71" s="39">
        <v>6242</v>
      </c>
    </row>
    <row r="72" spans="1:3" ht="17.100000000000001" customHeight="1">
      <c r="A72" s="37">
        <v>2013101</v>
      </c>
      <c r="B72" s="37" t="s">
        <v>962</v>
      </c>
      <c r="C72" s="39">
        <v>2909</v>
      </c>
    </row>
    <row r="73" spans="1:3" ht="17.100000000000001" customHeight="1">
      <c r="A73" s="37">
        <v>2013102</v>
      </c>
      <c r="B73" s="37" t="s">
        <v>963</v>
      </c>
      <c r="C73" s="39">
        <v>3190</v>
      </c>
    </row>
    <row r="74" spans="1:3" ht="17.100000000000001" customHeight="1">
      <c r="A74" s="37">
        <v>2013150</v>
      </c>
      <c r="B74" s="37" t="s">
        <v>971</v>
      </c>
      <c r="C74" s="39">
        <v>143</v>
      </c>
    </row>
    <row r="75" spans="1:3" ht="17.100000000000001" customHeight="1">
      <c r="A75" s="37">
        <v>20132</v>
      </c>
      <c r="B75" s="60" t="s">
        <v>1070</v>
      </c>
      <c r="C75" s="39">
        <v>2823</v>
      </c>
    </row>
    <row r="76" spans="1:3" ht="17.100000000000001" customHeight="1">
      <c r="A76" s="37">
        <v>2013201</v>
      </c>
      <c r="B76" s="37" t="s">
        <v>962</v>
      </c>
      <c r="C76" s="39">
        <v>2091</v>
      </c>
    </row>
    <row r="77" spans="1:3" ht="17.100000000000001" customHeight="1">
      <c r="A77" s="37">
        <v>2013202</v>
      </c>
      <c r="B77" s="37" t="s">
        <v>963</v>
      </c>
      <c r="C77" s="39">
        <v>658</v>
      </c>
    </row>
    <row r="78" spans="1:3" ht="17.100000000000001" customHeight="1">
      <c r="A78" s="37">
        <v>2013299</v>
      </c>
      <c r="B78" s="37" t="s">
        <v>1072</v>
      </c>
      <c r="C78" s="39">
        <v>74</v>
      </c>
    </row>
    <row r="79" spans="1:3" ht="17.100000000000001" customHeight="1">
      <c r="A79" s="37">
        <v>20133</v>
      </c>
      <c r="B79" s="60" t="s">
        <v>1073</v>
      </c>
      <c r="C79" s="39">
        <v>1824</v>
      </c>
    </row>
    <row r="80" spans="1:3" ht="17.100000000000001" customHeight="1">
      <c r="A80" s="37">
        <v>2013301</v>
      </c>
      <c r="B80" s="37" t="s">
        <v>962</v>
      </c>
      <c r="C80" s="39">
        <v>460</v>
      </c>
    </row>
    <row r="81" spans="1:3" ht="17.100000000000001" customHeight="1">
      <c r="A81" s="37">
        <v>2013302</v>
      </c>
      <c r="B81" s="37" t="s">
        <v>963</v>
      </c>
      <c r="C81" s="39">
        <v>1355</v>
      </c>
    </row>
    <row r="82" spans="1:3" ht="17.100000000000001" customHeight="1">
      <c r="A82" s="37">
        <v>2013399</v>
      </c>
      <c r="B82" s="37" t="s">
        <v>1075</v>
      </c>
      <c r="C82" s="39">
        <v>9</v>
      </c>
    </row>
    <row r="83" spans="1:3" ht="17.100000000000001" customHeight="1">
      <c r="A83" s="37">
        <v>20134</v>
      </c>
      <c r="B83" s="60" t="s">
        <v>1076</v>
      </c>
      <c r="C83" s="39">
        <v>510</v>
      </c>
    </row>
    <row r="84" spans="1:3" ht="17.100000000000001" customHeight="1">
      <c r="A84" s="37">
        <v>2013401</v>
      </c>
      <c r="B84" s="37" t="s">
        <v>962</v>
      </c>
      <c r="C84" s="39">
        <v>389</v>
      </c>
    </row>
    <row r="85" spans="1:3" ht="17.100000000000001" customHeight="1">
      <c r="A85" s="37">
        <v>2013402</v>
      </c>
      <c r="B85" s="37" t="s">
        <v>963</v>
      </c>
      <c r="C85" s="39">
        <v>118</v>
      </c>
    </row>
    <row r="86" spans="1:3" ht="17.100000000000001" customHeight="1">
      <c r="A86" s="37">
        <v>2013499</v>
      </c>
      <c r="B86" s="37" t="s">
        <v>1079</v>
      </c>
      <c r="C86" s="39">
        <v>3</v>
      </c>
    </row>
    <row r="87" spans="1:3" ht="17.100000000000001" customHeight="1">
      <c r="A87" s="37">
        <v>20137</v>
      </c>
      <c r="B87" s="60" t="s">
        <v>1084</v>
      </c>
      <c r="C87" s="39">
        <v>349</v>
      </c>
    </row>
    <row r="88" spans="1:3" ht="17.100000000000001" customHeight="1">
      <c r="A88" s="37">
        <v>2013701</v>
      </c>
      <c r="B88" s="37" t="s">
        <v>962</v>
      </c>
      <c r="C88" s="39">
        <v>149</v>
      </c>
    </row>
    <row r="89" spans="1:3" ht="17.100000000000001" customHeight="1">
      <c r="A89" s="37">
        <v>2013702</v>
      </c>
      <c r="B89" s="37" t="s">
        <v>963</v>
      </c>
      <c r="C89" s="39">
        <v>200</v>
      </c>
    </row>
    <row r="90" spans="1:3" ht="17.100000000000001" customHeight="1">
      <c r="A90" s="37">
        <v>20138</v>
      </c>
      <c r="B90" s="60" t="s">
        <v>1087</v>
      </c>
      <c r="C90" s="39">
        <v>7125</v>
      </c>
    </row>
    <row r="91" spans="1:3" ht="17.100000000000001" customHeight="1">
      <c r="A91" s="37">
        <v>2013801</v>
      </c>
      <c r="B91" s="37" t="s">
        <v>962</v>
      </c>
      <c r="C91" s="39">
        <v>5489</v>
      </c>
    </row>
    <row r="92" spans="1:3" ht="17.100000000000001" customHeight="1">
      <c r="A92" s="37">
        <v>2013802</v>
      </c>
      <c r="B92" s="37" t="s">
        <v>963</v>
      </c>
      <c r="C92" s="39">
        <v>765</v>
      </c>
    </row>
    <row r="93" spans="1:3" ht="17.100000000000001" customHeight="1">
      <c r="A93" s="37">
        <v>2013805</v>
      </c>
      <c r="B93" s="37" t="s">
        <v>1089</v>
      </c>
      <c r="C93" s="39">
        <v>95</v>
      </c>
    </row>
    <row r="94" spans="1:3" ht="17.100000000000001" customHeight="1">
      <c r="A94" s="37">
        <v>2013808</v>
      </c>
      <c r="B94" s="37" t="s">
        <v>1003</v>
      </c>
      <c r="C94" s="39">
        <v>75</v>
      </c>
    </row>
    <row r="95" spans="1:3" ht="17.100000000000001" customHeight="1">
      <c r="A95" s="37">
        <v>2013816</v>
      </c>
      <c r="B95" s="37" t="s">
        <v>1095</v>
      </c>
      <c r="C95" s="39">
        <v>611</v>
      </c>
    </row>
    <row r="96" spans="1:3" ht="17.100000000000001" customHeight="1">
      <c r="A96" s="37">
        <v>2013899</v>
      </c>
      <c r="B96" s="37" t="s">
        <v>1096</v>
      </c>
      <c r="C96" s="39">
        <v>90</v>
      </c>
    </row>
    <row r="97" spans="1:3" ht="17.100000000000001" customHeight="1">
      <c r="A97" s="37">
        <v>203</v>
      </c>
      <c r="B97" s="60" t="s">
        <v>92</v>
      </c>
      <c r="C97" s="39">
        <v>400</v>
      </c>
    </row>
    <row r="98" spans="1:3" ht="17.100000000000001" customHeight="1">
      <c r="A98" s="37">
        <v>20306</v>
      </c>
      <c r="B98" s="60" t="s">
        <v>1137</v>
      </c>
      <c r="C98" s="39">
        <v>400</v>
      </c>
    </row>
    <row r="99" spans="1:3" ht="17.100000000000001" customHeight="1">
      <c r="A99" s="37">
        <v>2030699</v>
      </c>
      <c r="B99" s="37" t="s">
        <v>1146</v>
      </c>
      <c r="C99" s="39">
        <v>400</v>
      </c>
    </row>
    <row r="100" spans="1:3" ht="17.100000000000001" customHeight="1">
      <c r="A100" s="37">
        <v>204</v>
      </c>
      <c r="B100" s="60" t="s">
        <v>94</v>
      </c>
      <c r="C100" s="39">
        <v>13160</v>
      </c>
    </row>
    <row r="101" spans="1:3" ht="17.100000000000001" customHeight="1">
      <c r="A101" s="37">
        <v>20402</v>
      </c>
      <c r="B101" s="60" t="s">
        <v>1152</v>
      </c>
      <c r="C101" s="39">
        <v>6221</v>
      </c>
    </row>
    <row r="102" spans="1:3" ht="17.100000000000001" customHeight="1">
      <c r="A102" s="37">
        <v>2040202</v>
      </c>
      <c r="B102" s="37" t="s">
        <v>963</v>
      </c>
      <c r="C102" s="39">
        <v>1453</v>
      </c>
    </row>
    <row r="103" spans="1:3" ht="17.100000000000001" customHeight="1">
      <c r="A103" s="37">
        <v>2040220</v>
      </c>
      <c r="B103" s="37" t="s">
        <v>1153</v>
      </c>
      <c r="C103" s="39">
        <v>100</v>
      </c>
    </row>
    <row r="104" spans="1:3" ht="17.100000000000001" customHeight="1">
      <c r="A104" s="37">
        <v>2040221</v>
      </c>
      <c r="B104" s="37" t="s">
        <v>1154</v>
      </c>
      <c r="C104" s="39">
        <v>3492</v>
      </c>
    </row>
    <row r="105" spans="1:3" ht="17.100000000000001" customHeight="1">
      <c r="A105" s="37">
        <v>2040299</v>
      </c>
      <c r="B105" s="37" t="s">
        <v>1157</v>
      </c>
      <c r="C105" s="39">
        <v>1176</v>
      </c>
    </row>
    <row r="106" spans="1:3" ht="17.100000000000001" customHeight="1">
      <c r="A106" s="37">
        <v>20404</v>
      </c>
      <c r="B106" s="60" t="s">
        <v>1161</v>
      </c>
      <c r="C106" s="39">
        <v>1554</v>
      </c>
    </row>
    <row r="107" spans="1:3" ht="17.100000000000001" customHeight="1">
      <c r="A107" s="37">
        <v>2040401</v>
      </c>
      <c r="B107" s="37" t="s">
        <v>962</v>
      </c>
      <c r="C107" s="39">
        <v>1256</v>
      </c>
    </row>
    <row r="108" spans="1:3" ht="17.100000000000001" customHeight="1">
      <c r="A108" s="37">
        <v>2040402</v>
      </c>
      <c r="B108" s="37" t="s">
        <v>963</v>
      </c>
      <c r="C108" s="39">
        <v>298</v>
      </c>
    </row>
    <row r="109" spans="1:3" ht="17.100000000000001" customHeight="1">
      <c r="A109" s="37">
        <v>20405</v>
      </c>
      <c r="B109" s="60" t="s">
        <v>1165</v>
      </c>
      <c r="C109" s="39">
        <v>2239</v>
      </c>
    </row>
    <row r="110" spans="1:3" ht="17.100000000000001" customHeight="1">
      <c r="A110" s="37">
        <v>2040501</v>
      </c>
      <c r="B110" s="37" t="s">
        <v>962</v>
      </c>
      <c r="C110" s="39">
        <v>2205</v>
      </c>
    </row>
    <row r="111" spans="1:3" ht="17.100000000000001" customHeight="1">
      <c r="A111" s="37">
        <v>2040502</v>
      </c>
      <c r="B111" s="37" t="s">
        <v>963</v>
      </c>
      <c r="C111" s="39">
        <v>34</v>
      </c>
    </row>
    <row r="112" spans="1:3" ht="17.100000000000001" customHeight="1">
      <c r="A112" s="37">
        <v>20406</v>
      </c>
      <c r="B112" s="60" t="s">
        <v>1170</v>
      </c>
      <c r="C112" s="39">
        <v>2359</v>
      </c>
    </row>
    <row r="113" spans="1:3" ht="17.100000000000001" customHeight="1">
      <c r="A113" s="37">
        <v>2040601</v>
      </c>
      <c r="B113" s="37" t="s">
        <v>962</v>
      </c>
      <c r="C113" s="39">
        <v>833</v>
      </c>
    </row>
    <row r="114" spans="1:3" ht="17.100000000000001" customHeight="1">
      <c r="A114" s="37">
        <v>2040602</v>
      </c>
      <c r="B114" s="37" t="s">
        <v>963</v>
      </c>
      <c r="C114" s="39">
        <v>664</v>
      </c>
    </row>
    <row r="115" spans="1:3" ht="17.100000000000001" customHeight="1">
      <c r="A115" s="37">
        <v>2040604</v>
      </c>
      <c r="B115" s="37" t="s">
        <v>1171</v>
      </c>
      <c r="C115" s="39">
        <v>763</v>
      </c>
    </row>
    <row r="116" spans="1:3" ht="17.100000000000001" customHeight="1">
      <c r="A116" s="37">
        <v>2040607</v>
      </c>
      <c r="B116" s="37" t="s">
        <v>1174</v>
      </c>
      <c r="C116" s="39">
        <v>99</v>
      </c>
    </row>
    <row r="117" spans="1:3" ht="17.100000000000001" customHeight="1">
      <c r="A117" s="37">
        <v>20499</v>
      </c>
      <c r="B117" s="60" t="s">
        <v>1198</v>
      </c>
      <c r="C117" s="39">
        <v>787</v>
      </c>
    </row>
    <row r="118" spans="1:3" ht="17.100000000000001" customHeight="1">
      <c r="A118" s="37">
        <v>2049901</v>
      </c>
      <c r="B118" s="37" t="s">
        <v>1199</v>
      </c>
      <c r="C118" s="39">
        <v>787</v>
      </c>
    </row>
    <row r="119" spans="1:3" ht="17.100000000000001" customHeight="1">
      <c r="A119" s="37">
        <v>205</v>
      </c>
      <c r="B119" s="60" t="s">
        <v>95</v>
      </c>
      <c r="C119" s="39">
        <v>117333</v>
      </c>
    </row>
    <row r="120" spans="1:3" ht="17.100000000000001" customHeight="1">
      <c r="A120" s="37">
        <v>20501</v>
      </c>
      <c r="B120" s="60" t="s">
        <v>1200</v>
      </c>
      <c r="C120" s="39">
        <v>36824</v>
      </c>
    </row>
    <row r="121" spans="1:3" ht="17.100000000000001" customHeight="1">
      <c r="A121" s="37">
        <v>2050101</v>
      </c>
      <c r="B121" s="37" t="s">
        <v>962</v>
      </c>
      <c r="C121" s="39">
        <v>26492</v>
      </c>
    </row>
    <row r="122" spans="1:3" ht="17.100000000000001" customHeight="1">
      <c r="A122" s="37">
        <v>2050102</v>
      </c>
      <c r="B122" s="37" t="s">
        <v>963</v>
      </c>
      <c r="C122" s="39">
        <v>3023</v>
      </c>
    </row>
    <row r="123" spans="1:3" ht="17.100000000000001" customHeight="1">
      <c r="A123" s="37">
        <v>2050199</v>
      </c>
      <c r="B123" s="37" t="s">
        <v>1201</v>
      </c>
      <c r="C123" s="39">
        <v>7309</v>
      </c>
    </row>
    <row r="124" spans="1:3" ht="17.100000000000001" customHeight="1">
      <c r="A124" s="37">
        <v>20502</v>
      </c>
      <c r="B124" s="60" t="s">
        <v>1202</v>
      </c>
      <c r="C124" s="39">
        <v>79939</v>
      </c>
    </row>
    <row r="125" spans="1:3" ht="17.100000000000001" customHeight="1">
      <c r="A125" s="37">
        <v>2050201</v>
      </c>
      <c r="B125" s="37" t="s">
        <v>1203</v>
      </c>
      <c r="C125" s="39">
        <v>7622</v>
      </c>
    </row>
    <row r="126" spans="1:3" ht="17.100000000000001" customHeight="1">
      <c r="A126" s="37">
        <v>2050202</v>
      </c>
      <c r="B126" s="37" t="s">
        <v>1204</v>
      </c>
      <c r="C126" s="39">
        <v>43281</v>
      </c>
    </row>
    <row r="127" spans="1:3" ht="17.100000000000001" customHeight="1">
      <c r="A127" s="37">
        <v>2050203</v>
      </c>
      <c r="B127" s="37" t="s">
        <v>1205</v>
      </c>
      <c r="C127" s="39">
        <v>19170</v>
      </c>
    </row>
    <row r="128" spans="1:3" ht="17.100000000000001" customHeight="1">
      <c r="A128" s="37">
        <v>2050204</v>
      </c>
      <c r="B128" s="37" t="s">
        <v>1206</v>
      </c>
      <c r="C128" s="39">
        <v>9202</v>
      </c>
    </row>
    <row r="129" spans="1:3" ht="17.100000000000001" customHeight="1">
      <c r="A129" s="37">
        <v>2050299</v>
      </c>
      <c r="B129" s="37" t="s">
        <v>1210</v>
      </c>
      <c r="C129" s="39">
        <v>664</v>
      </c>
    </row>
    <row r="130" spans="1:3" ht="17.100000000000001" customHeight="1">
      <c r="A130" s="37">
        <v>20508</v>
      </c>
      <c r="B130" s="60" t="s">
        <v>1235</v>
      </c>
      <c r="C130" s="39">
        <v>570</v>
      </c>
    </row>
    <row r="131" spans="1:3" ht="17.100000000000001" customHeight="1">
      <c r="A131" s="37">
        <v>2050802</v>
      </c>
      <c r="B131" s="37" t="s">
        <v>1237</v>
      </c>
      <c r="C131" s="39">
        <v>560</v>
      </c>
    </row>
    <row r="132" spans="1:3" ht="17.100000000000001" customHeight="1">
      <c r="A132" s="37">
        <v>2050803</v>
      </c>
      <c r="B132" s="37" t="s">
        <v>1238</v>
      </c>
      <c r="C132" s="39">
        <v>10</v>
      </c>
    </row>
    <row r="133" spans="1:3" ht="17.100000000000001" customHeight="1">
      <c r="A133" s="37">
        <v>206</v>
      </c>
      <c r="B133" s="60" t="s">
        <v>96</v>
      </c>
      <c r="C133" s="39">
        <v>8050</v>
      </c>
    </row>
    <row r="134" spans="1:3" ht="17.100000000000001" customHeight="1">
      <c r="A134" s="37">
        <v>20601</v>
      </c>
      <c r="B134" s="60" t="s">
        <v>1250</v>
      </c>
      <c r="C134" s="39">
        <v>386</v>
      </c>
    </row>
    <row r="135" spans="1:3" ht="17.100000000000001" customHeight="1">
      <c r="A135" s="37">
        <v>2060101</v>
      </c>
      <c r="B135" s="37" t="s">
        <v>962</v>
      </c>
      <c r="C135" s="39">
        <v>375</v>
      </c>
    </row>
    <row r="136" spans="1:3" ht="17.100000000000001" customHeight="1">
      <c r="A136" s="37">
        <v>2060102</v>
      </c>
      <c r="B136" s="37" t="s">
        <v>963</v>
      </c>
      <c r="C136" s="39">
        <v>5</v>
      </c>
    </row>
    <row r="137" spans="1:3" ht="17.100000000000001" customHeight="1">
      <c r="A137" s="37">
        <v>2060199</v>
      </c>
      <c r="B137" s="37" t="s">
        <v>1251</v>
      </c>
      <c r="C137" s="39">
        <v>6</v>
      </c>
    </row>
    <row r="138" spans="1:3" ht="17.100000000000001" customHeight="1">
      <c r="A138" s="37">
        <v>20604</v>
      </c>
      <c r="B138" s="60" t="s">
        <v>1265</v>
      </c>
      <c r="C138" s="39">
        <v>7530</v>
      </c>
    </row>
    <row r="139" spans="1:3" ht="17.100000000000001" customHeight="1">
      <c r="A139" s="37">
        <v>2060404</v>
      </c>
      <c r="B139" s="37" t="s">
        <v>1266</v>
      </c>
      <c r="C139" s="39">
        <v>7530</v>
      </c>
    </row>
    <row r="140" spans="1:3" ht="17.100000000000001" customHeight="1">
      <c r="A140" s="37">
        <v>20607</v>
      </c>
      <c r="B140" s="60" t="s">
        <v>1277</v>
      </c>
      <c r="C140" s="39">
        <v>134</v>
      </c>
    </row>
    <row r="141" spans="1:3" ht="17.100000000000001" customHeight="1">
      <c r="A141" s="37">
        <v>2060702</v>
      </c>
      <c r="B141" s="37" t="s">
        <v>1278</v>
      </c>
      <c r="C141" s="39">
        <v>134</v>
      </c>
    </row>
    <row r="142" spans="1:3" ht="17.100000000000001" customHeight="1">
      <c r="A142" s="37">
        <v>207</v>
      </c>
      <c r="B142" s="60" t="s">
        <v>97</v>
      </c>
      <c r="C142" s="39">
        <v>3410</v>
      </c>
    </row>
    <row r="143" spans="1:3" ht="17.100000000000001" customHeight="1">
      <c r="A143" s="37">
        <v>20701</v>
      </c>
      <c r="B143" s="60" t="s">
        <v>1296</v>
      </c>
      <c r="C143" s="39">
        <v>3064</v>
      </c>
    </row>
    <row r="144" spans="1:3" ht="17.100000000000001" customHeight="1">
      <c r="A144" s="37">
        <v>2070101</v>
      </c>
      <c r="B144" s="37" t="s">
        <v>962</v>
      </c>
      <c r="C144" s="39">
        <v>1531</v>
      </c>
    </row>
    <row r="145" spans="1:3" ht="17.100000000000001" customHeight="1">
      <c r="A145" s="37">
        <v>2070102</v>
      </c>
      <c r="B145" s="37" t="s">
        <v>963</v>
      </c>
      <c r="C145" s="39">
        <v>1018</v>
      </c>
    </row>
    <row r="146" spans="1:3" ht="17.100000000000001" customHeight="1">
      <c r="A146" s="37">
        <v>2070104</v>
      </c>
      <c r="B146" s="37" t="s">
        <v>1297</v>
      </c>
      <c r="C146" s="39">
        <v>146</v>
      </c>
    </row>
    <row r="147" spans="1:3" ht="17.100000000000001" customHeight="1">
      <c r="A147" s="37">
        <v>2070109</v>
      </c>
      <c r="B147" s="37" t="s">
        <v>1302</v>
      </c>
      <c r="C147" s="39">
        <v>334</v>
      </c>
    </row>
    <row r="148" spans="1:3" ht="17.100000000000001" customHeight="1">
      <c r="A148" s="37">
        <v>2070110</v>
      </c>
      <c r="B148" s="37" t="s">
        <v>1303</v>
      </c>
      <c r="C148" s="39">
        <v>16</v>
      </c>
    </row>
    <row r="149" spans="1:3" ht="17.100000000000001" customHeight="1">
      <c r="A149" s="37">
        <v>2070112</v>
      </c>
      <c r="B149" s="37" t="s">
        <v>1305</v>
      </c>
      <c r="C149" s="39">
        <v>19</v>
      </c>
    </row>
    <row r="150" spans="1:3" ht="17.100000000000001" customHeight="1">
      <c r="A150" s="37">
        <v>20703</v>
      </c>
      <c r="B150" s="60" t="s">
        <v>1314</v>
      </c>
      <c r="C150" s="39">
        <v>164</v>
      </c>
    </row>
    <row r="151" spans="1:3" ht="17.100000000000001" customHeight="1">
      <c r="A151" s="37">
        <v>2070308</v>
      </c>
      <c r="B151" s="37" t="s">
        <v>1319</v>
      </c>
      <c r="C151" s="39">
        <v>164</v>
      </c>
    </row>
    <row r="152" spans="1:3" ht="17.100000000000001" customHeight="1">
      <c r="A152" s="37">
        <v>20799</v>
      </c>
      <c r="B152" s="60" t="s">
        <v>1333</v>
      </c>
      <c r="C152" s="39">
        <v>182</v>
      </c>
    </row>
    <row r="153" spans="1:3" ht="17.100000000000001" customHeight="1">
      <c r="A153" s="37">
        <v>2079902</v>
      </c>
      <c r="B153" s="37" t="s">
        <v>1334</v>
      </c>
      <c r="C153" s="39">
        <v>182</v>
      </c>
    </row>
    <row r="154" spans="1:3" ht="17.100000000000001" customHeight="1">
      <c r="A154" s="37">
        <v>208</v>
      </c>
      <c r="B154" s="60" t="s">
        <v>98</v>
      </c>
      <c r="C154" s="39">
        <v>41836</v>
      </c>
    </row>
    <row r="155" spans="1:3" ht="17.100000000000001" customHeight="1">
      <c r="A155" s="37">
        <v>20801</v>
      </c>
      <c r="B155" s="60" t="s">
        <v>1337</v>
      </c>
      <c r="C155" s="39">
        <v>2412</v>
      </c>
    </row>
    <row r="156" spans="1:3" ht="17.100000000000001" customHeight="1">
      <c r="A156" s="37">
        <v>2080101</v>
      </c>
      <c r="B156" s="37" t="s">
        <v>962</v>
      </c>
      <c r="C156" s="39">
        <v>1355</v>
      </c>
    </row>
    <row r="157" spans="1:3" ht="17.100000000000001" customHeight="1">
      <c r="A157" s="37">
        <v>2080102</v>
      </c>
      <c r="B157" s="37" t="s">
        <v>963</v>
      </c>
      <c r="C157" s="39">
        <v>487</v>
      </c>
    </row>
    <row r="158" spans="1:3" ht="17.100000000000001" customHeight="1">
      <c r="A158" s="37">
        <v>2080104</v>
      </c>
      <c r="B158" s="37" t="s">
        <v>1338</v>
      </c>
      <c r="C158" s="39">
        <v>120</v>
      </c>
    </row>
    <row r="159" spans="1:3" ht="17.100000000000001" customHeight="1">
      <c r="A159" s="37">
        <v>2080106</v>
      </c>
      <c r="B159" s="37" t="s">
        <v>1340</v>
      </c>
      <c r="C159" s="39">
        <v>350</v>
      </c>
    </row>
    <row r="160" spans="1:3" ht="17.100000000000001" customHeight="1">
      <c r="A160" s="37">
        <v>2080199</v>
      </c>
      <c r="B160" s="37" t="s">
        <v>1346</v>
      </c>
      <c r="C160" s="39">
        <v>100</v>
      </c>
    </row>
    <row r="161" spans="1:3" ht="17.100000000000001" customHeight="1">
      <c r="A161" s="37">
        <v>20802</v>
      </c>
      <c r="B161" s="60" t="s">
        <v>1347</v>
      </c>
      <c r="C161" s="39">
        <v>8305</v>
      </c>
    </row>
    <row r="162" spans="1:3" ht="17.100000000000001" customHeight="1">
      <c r="A162" s="37">
        <v>2080201</v>
      </c>
      <c r="B162" s="37" t="s">
        <v>962</v>
      </c>
      <c r="C162" s="39">
        <v>625</v>
      </c>
    </row>
    <row r="163" spans="1:3" ht="17.100000000000001" customHeight="1">
      <c r="A163" s="37">
        <v>2080202</v>
      </c>
      <c r="B163" s="37" t="s">
        <v>963</v>
      </c>
      <c r="C163" s="39">
        <v>363</v>
      </c>
    </row>
    <row r="164" spans="1:3" ht="17.100000000000001" customHeight="1">
      <c r="A164" s="37">
        <v>2080208</v>
      </c>
      <c r="B164" s="37" t="s">
        <v>1350</v>
      </c>
      <c r="C164" s="39">
        <v>7151</v>
      </c>
    </row>
    <row r="165" spans="1:3" ht="17.100000000000001" customHeight="1">
      <c r="A165" s="37">
        <v>2080299</v>
      </c>
      <c r="B165" s="37" t="s">
        <v>1351</v>
      </c>
      <c r="C165" s="39">
        <v>166</v>
      </c>
    </row>
    <row r="166" spans="1:3" ht="17.100000000000001" customHeight="1">
      <c r="A166" s="37">
        <v>20805</v>
      </c>
      <c r="B166" s="60" t="s">
        <v>1354</v>
      </c>
      <c r="C166" s="39">
        <v>15524</v>
      </c>
    </row>
    <row r="167" spans="1:3" ht="17.100000000000001" customHeight="1">
      <c r="A167" s="37">
        <v>2080503</v>
      </c>
      <c r="B167" s="37" t="s">
        <v>1357</v>
      </c>
      <c r="C167" s="39">
        <v>661</v>
      </c>
    </row>
    <row r="168" spans="1:3" ht="17.100000000000001" customHeight="1">
      <c r="A168" s="37">
        <v>2080505</v>
      </c>
      <c r="B168" s="37" t="s">
        <v>1358</v>
      </c>
      <c r="C168" s="39">
        <v>2507</v>
      </c>
    </row>
    <row r="169" spans="1:3" ht="17.100000000000001" customHeight="1">
      <c r="A169" s="37">
        <v>2080506</v>
      </c>
      <c r="B169" s="37" t="s">
        <v>1359</v>
      </c>
      <c r="C169" s="39">
        <v>756</v>
      </c>
    </row>
    <row r="170" spans="1:3" ht="17.100000000000001" customHeight="1">
      <c r="A170" s="37">
        <v>2080507</v>
      </c>
      <c r="B170" s="37" t="s">
        <v>1360</v>
      </c>
      <c r="C170" s="39">
        <v>11600</v>
      </c>
    </row>
    <row r="171" spans="1:3" ht="17.100000000000001" customHeight="1">
      <c r="A171" s="37">
        <v>20807</v>
      </c>
      <c r="B171" s="60" t="s">
        <v>1366</v>
      </c>
      <c r="C171" s="39">
        <v>38</v>
      </c>
    </row>
    <row r="172" spans="1:3" ht="17.100000000000001" customHeight="1">
      <c r="A172" s="37">
        <v>2080799</v>
      </c>
      <c r="B172" s="37" t="s">
        <v>1375</v>
      </c>
      <c r="C172" s="39">
        <v>38</v>
      </c>
    </row>
    <row r="173" spans="1:3" ht="17.100000000000001" customHeight="1">
      <c r="A173" s="37">
        <v>20808</v>
      </c>
      <c r="B173" s="60" t="s">
        <v>1376</v>
      </c>
      <c r="C173" s="39">
        <v>337</v>
      </c>
    </row>
    <row r="174" spans="1:3" ht="17.100000000000001" customHeight="1">
      <c r="A174" s="37">
        <v>2080801</v>
      </c>
      <c r="B174" s="37" t="s">
        <v>1377</v>
      </c>
      <c r="C174" s="39">
        <v>337</v>
      </c>
    </row>
    <row r="175" spans="1:3" ht="17.100000000000001" customHeight="1">
      <c r="A175" s="37">
        <v>20809</v>
      </c>
      <c r="B175" s="60" t="s">
        <v>1384</v>
      </c>
      <c r="C175" s="39">
        <v>4623</v>
      </c>
    </row>
    <row r="176" spans="1:3" ht="17.100000000000001" customHeight="1">
      <c r="A176" s="37">
        <v>2080999</v>
      </c>
      <c r="B176" s="37" t="s">
        <v>1390</v>
      </c>
      <c r="C176" s="39">
        <v>4623</v>
      </c>
    </row>
    <row r="177" spans="1:3" ht="17.100000000000001" customHeight="1">
      <c r="A177" s="37">
        <v>20810</v>
      </c>
      <c r="B177" s="60" t="s">
        <v>1391</v>
      </c>
      <c r="C177" s="39">
        <v>3469</v>
      </c>
    </row>
    <row r="178" spans="1:3" ht="17.100000000000001" customHeight="1">
      <c r="A178" s="37">
        <v>2081001</v>
      </c>
      <c r="B178" s="37" t="s">
        <v>1392</v>
      </c>
      <c r="C178" s="39">
        <v>14</v>
      </c>
    </row>
    <row r="179" spans="1:3" ht="17.100000000000001" customHeight="1">
      <c r="A179" s="37">
        <v>2081002</v>
      </c>
      <c r="B179" s="37" t="s">
        <v>1393</v>
      </c>
      <c r="C179" s="39">
        <v>2509</v>
      </c>
    </row>
    <row r="180" spans="1:3" ht="17.100000000000001" customHeight="1">
      <c r="A180" s="37">
        <v>2081004</v>
      </c>
      <c r="B180" s="37" t="s">
        <v>1395</v>
      </c>
      <c r="C180" s="39">
        <v>58</v>
      </c>
    </row>
    <row r="181" spans="1:3" ht="17.100000000000001" customHeight="1">
      <c r="A181" s="37">
        <v>2081099</v>
      </c>
      <c r="B181" s="37" t="s">
        <v>1398</v>
      </c>
      <c r="C181" s="39">
        <v>888</v>
      </c>
    </row>
    <row r="182" spans="1:3" ht="17.100000000000001" customHeight="1">
      <c r="A182" s="37">
        <v>20811</v>
      </c>
      <c r="B182" s="60" t="s">
        <v>1399</v>
      </c>
      <c r="C182" s="39">
        <v>2141</v>
      </c>
    </row>
    <row r="183" spans="1:3" ht="17.100000000000001" customHeight="1">
      <c r="A183" s="37">
        <v>2081101</v>
      </c>
      <c r="B183" s="37" t="s">
        <v>962</v>
      </c>
      <c r="C183" s="39">
        <v>217</v>
      </c>
    </row>
    <row r="184" spans="1:3" ht="17.100000000000001" customHeight="1">
      <c r="A184" s="37">
        <v>2081102</v>
      </c>
      <c r="B184" s="37" t="s">
        <v>963</v>
      </c>
      <c r="C184" s="39">
        <v>451</v>
      </c>
    </row>
    <row r="185" spans="1:3" ht="17.100000000000001" customHeight="1">
      <c r="A185" s="37">
        <v>2081104</v>
      </c>
      <c r="B185" s="37" t="s">
        <v>1400</v>
      </c>
      <c r="C185" s="39">
        <v>14</v>
      </c>
    </row>
    <row r="186" spans="1:3" ht="17.100000000000001" customHeight="1">
      <c r="A186" s="37">
        <v>2081107</v>
      </c>
      <c r="B186" s="37" t="s">
        <v>1403</v>
      </c>
      <c r="C186" s="39">
        <v>330</v>
      </c>
    </row>
    <row r="187" spans="1:3" ht="17.100000000000001" customHeight="1">
      <c r="A187" s="37">
        <v>2081199</v>
      </c>
      <c r="B187" s="37" t="s">
        <v>1404</v>
      </c>
      <c r="C187" s="39">
        <v>1129</v>
      </c>
    </row>
    <row r="188" spans="1:3" ht="17.100000000000001" customHeight="1">
      <c r="A188" s="37">
        <v>20819</v>
      </c>
      <c r="B188" s="60" t="s">
        <v>1407</v>
      </c>
      <c r="C188" s="39">
        <v>450</v>
      </c>
    </row>
    <row r="189" spans="1:3" ht="17.100000000000001" customHeight="1">
      <c r="A189" s="37">
        <v>2081901</v>
      </c>
      <c r="B189" s="37" t="s">
        <v>1408</v>
      </c>
      <c r="C189" s="39">
        <v>450</v>
      </c>
    </row>
    <row r="190" spans="1:3" ht="17.100000000000001" customHeight="1">
      <c r="A190" s="37">
        <v>20820</v>
      </c>
      <c r="B190" s="60" t="s">
        <v>1410</v>
      </c>
      <c r="C190" s="39">
        <v>278</v>
      </c>
    </row>
    <row r="191" spans="1:3" ht="17.100000000000001" customHeight="1">
      <c r="A191" s="37">
        <v>2082001</v>
      </c>
      <c r="B191" s="37" t="s">
        <v>1411</v>
      </c>
      <c r="C191" s="39">
        <v>37</v>
      </c>
    </row>
    <row r="192" spans="1:3" ht="17.100000000000001" customHeight="1">
      <c r="A192" s="37">
        <v>2082002</v>
      </c>
      <c r="B192" s="37" t="s">
        <v>1412</v>
      </c>
      <c r="C192" s="39">
        <v>241</v>
      </c>
    </row>
    <row r="193" spans="1:3" ht="17.100000000000001" customHeight="1">
      <c r="A193" s="37">
        <v>20825</v>
      </c>
      <c r="B193" s="60" t="s">
        <v>1419</v>
      </c>
      <c r="C193" s="39">
        <v>70</v>
      </c>
    </row>
    <row r="194" spans="1:3" ht="17.100000000000001" customHeight="1">
      <c r="A194" s="37">
        <v>2082501</v>
      </c>
      <c r="B194" s="37" t="s">
        <v>1420</v>
      </c>
      <c r="C194" s="39">
        <v>70</v>
      </c>
    </row>
    <row r="195" spans="1:3" ht="17.100000000000001" customHeight="1">
      <c r="A195" s="37">
        <v>20826</v>
      </c>
      <c r="B195" s="60" t="s">
        <v>1422</v>
      </c>
      <c r="C195" s="39">
        <v>250</v>
      </c>
    </row>
    <row r="196" spans="1:3" ht="17.100000000000001" customHeight="1">
      <c r="A196" s="37">
        <v>2082602</v>
      </c>
      <c r="B196" s="37" t="s">
        <v>1424</v>
      </c>
      <c r="C196" s="39">
        <v>250</v>
      </c>
    </row>
    <row r="197" spans="1:3" ht="17.100000000000001" customHeight="1">
      <c r="A197" s="37">
        <v>20828</v>
      </c>
      <c r="B197" s="60" t="s">
        <v>1431</v>
      </c>
      <c r="C197" s="39">
        <v>2514</v>
      </c>
    </row>
    <row r="198" spans="1:3" ht="17.100000000000001" customHeight="1">
      <c r="A198" s="37">
        <v>2082801</v>
      </c>
      <c r="B198" s="37" t="s">
        <v>962</v>
      </c>
      <c r="C198" s="39">
        <v>384</v>
      </c>
    </row>
    <row r="199" spans="1:3" ht="17.100000000000001" customHeight="1">
      <c r="A199" s="37">
        <v>2082802</v>
      </c>
      <c r="B199" s="37" t="s">
        <v>963</v>
      </c>
      <c r="C199" s="39">
        <v>191</v>
      </c>
    </row>
    <row r="200" spans="1:3" ht="17.100000000000001" customHeight="1">
      <c r="A200" s="37">
        <v>2082804</v>
      </c>
      <c r="B200" s="37" t="s">
        <v>1432</v>
      </c>
      <c r="C200" s="39">
        <v>350</v>
      </c>
    </row>
    <row r="201" spans="1:3" ht="17.100000000000001" customHeight="1">
      <c r="A201" s="37">
        <v>2082899</v>
      </c>
      <c r="B201" s="37" t="s">
        <v>1434</v>
      </c>
      <c r="C201" s="39">
        <v>1589</v>
      </c>
    </row>
    <row r="202" spans="1:3" ht="17.100000000000001" customHeight="1">
      <c r="A202" s="37">
        <v>20899</v>
      </c>
      <c r="B202" s="60" t="s">
        <v>1438</v>
      </c>
      <c r="C202" s="39">
        <v>1425</v>
      </c>
    </row>
    <row r="203" spans="1:3" ht="17.100000000000001" customHeight="1">
      <c r="A203" s="37">
        <v>2089901</v>
      </c>
      <c r="B203" s="37" t="s">
        <v>1439</v>
      </c>
      <c r="C203" s="39">
        <v>1425</v>
      </c>
    </row>
    <row r="204" spans="1:3" ht="17.100000000000001" customHeight="1">
      <c r="A204" s="37">
        <v>210</v>
      </c>
      <c r="B204" s="60" t="s">
        <v>99</v>
      </c>
      <c r="C204" s="39">
        <v>21127</v>
      </c>
    </row>
    <row r="205" spans="1:3" ht="17.100000000000001" customHeight="1">
      <c r="A205" s="37">
        <v>21001</v>
      </c>
      <c r="B205" s="60" t="s">
        <v>1440</v>
      </c>
      <c r="C205" s="39">
        <v>2080</v>
      </c>
    </row>
    <row r="206" spans="1:3" ht="17.100000000000001" customHeight="1">
      <c r="A206" s="37">
        <v>2100101</v>
      </c>
      <c r="B206" s="37" t="s">
        <v>962</v>
      </c>
      <c r="C206" s="39">
        <v>967</v>
      </c>
    </row>
    <row r="207" spans="1:3" ht="17.100000000000001" customHeight="1">
      <c r="A207" s="37">
        <v>2100102</v>
      </c>
      <c r="B207" s="37" t="s">
        <v>963</v>
      </c>
      <c r="C207" s="39">
        <v>857</v>
      </c>
    </row>
    <row r="208" spans="1:3" ht="17.100000000000001" customHeight="1">
      <c r="A208" s="37">
        <v>2100199</v>
      </c>
      <c r="B208" s="37" t="s">
        <v>1441</v>
      </c>
      <c r="C208" s="39">
        <v>256</v>
      </c>
    </row>
    <row r="209" spans="1:3" ht="17.100000000000001" customHeight="1">
      <c r="A209" s="37">
        <v>21002</v>
      </c>
      <c r="B209" s="60" t="s">
        <v>1442</v>
      </c>
      <c r="C209" s="39">
        <v>185</v>
      </c>
    </row>
    <row r="210" spans="1:3" ht="17.100000000000001" customHeight="1">
      <c r="A210" s="37">
        <v>2100201</v>
      </c>
      <c r="B210" s="37" t="s">
        <v>1443</v>
      </c>
      <c r="C210" s="39">
        <v>185</v>
      </c>
    </row>
    <row r="211" spans="1:3" ht="17.100000000000001" customHeight="1">
      <c r="A211" s="37">
        <v>21003</v>
      </c>
      <c r="B211" s="60" t="s">
        <v>1456</v>
      </c>
      <c r="C211" s="39">
        <v>1789</v>
      </c>
    </row>
    <row r="212" spans="1:3" ht="17.100000000000001" customHeight="1">
      <c r="A212" s="37">
        <v>2100301</v>
      </c>
      <c r="B212" s="37" t="s">
        <v>1457</v>
      </c>
      <c r="C212" s="39">
        <v>139</v>
      </c>
    </row>
    <row r="213" spans="1:3" ht="17.100000000000001" customHeight="1">
      <c r="A213" s="37">
        <v>2100399</v>
      </c>
      <c r="B213" s="37" t="s">
        <v>1459</v>
      </c>
      <c r="C213" s="39">
        <v>1650</v>
      </c>
    </row>
    <row r="214" spans="1:3" ht="17.100000000000001" customHeight="1">
      <c r="A214" s="37">
        <v>21004</v>
      </c>
      <c r="B214" s="60" t="s">
        <v>1460</v>
      </c>
      <c r="C214" s="39">
        <v>9964</v>
      </c>
    </row>
    <row r="215" spans="1:3" ht="17.100000000000001" customHeight="1">
      <c r="A215" s="37">
        <v>2100401</v>
      </c>
      <c r="B215" s="37" t="s">
        <v>1461</v>
      </c>
      <c r="C215" s="39">
        <v>5035</v>
      </c>
    </row>
    <row r="216" spans="1:3" ht="17.100000000000001" customHeight="1">
      <c r="A216" s="37">
        <v>2100402</v>
      </c>
      <c r="B216" s="37" t="s">
        <v>1462</v>
      </c>
      <c r="C216" s="39">
        <v>613</v>
      </c>
    </row>
    <row r="217" spans="1:3" ht="17.100000000000001" customHeight="1">
      <c r="A217" s="37">
        <v>2100403</v>
      </c>
      <c r="B217" s="37" t="s">
        <v>1463</v>
      </c>
      <c r="C217" s="39">
        <v>811</v>
      </c>
    </row>
    <row r="218" spans="1:3" ht="17.100000000000001" customHeight="1">
      <c r="A218" s="37">
        <v>2100408</v>
      </c>
      <c r="B218" s="37" t="s">
        <v>1468</v>
      </c>
      <c r="C218" s="39">
        <v>1232</v>
      </c>
    </row>
    <row r="219" spans="1:3" ht="17.100000000000001" customHeight="1">
      <c r="A219" s="37">
        <v>2100409</v>
      </c>
      <c r="B219" s="37" t="s">
        <v>1469</v>
      </c>
      <c r="C219" s="39">
        <v>124</v>
      </c>
    </row>
    <row r="220" spans="1:3" ht="17.100000000000001" customHeight="1">
      <c r="A220" s="37">
        <v>2100410</v>
      </c>
      <c r="B220" s="37" t="s">
        <v>1470</v>
      </c>
      <c r="C220" s="39">
        <v>1199</v>
      </c>
    </row>
    <row r="221" spans="1:3" ht="17.100000000000001" customHeight="1">
      <c r="A221" s="37">
        <v>2100499</v>
      </c>
      <c r="B221" s="37" t="s">
        <v>1471</v>
      </c>
      <c r="C221" s="39">
        <v>950</v>
      </c>
    </row>
    <row r="222" spans="1:3" ht="17.100000000000001" customHeight="1">
      <c r="A222" s="37">
        <v>21006</v>
      </c>
      <c r="B222" s="60" t="s">
        <v>1472</v>
      </c>
      <c r="C222" s="39">
        <v>180</v>
      </c>
    </row>
    <row r="223" spans="1:3" ht="17.100000000000001" customHeight="1">
      <c r="A223" s="37">
        <v>2100699</v>
      </c>
      <c r="B223" s="37" t="s">
        <v>1474</v>
      </c>
      <c r="C223" s="39">
        <v>180</v>
      </c>
    </row>
    <row r="224" spans="1:3" ht="17.100000000000001" customHeight="1">
      <c r="A224" s="37">
        <v>21007</v>
      </c>
      <c r="B224" s="60" t="s">
        <v>1475</v>
      </c>
      <c r="C224" s="39">
        <v>1495</v>
      </c>
    </row>
    <row r="225" spans="1:3" ht="17.100000000000001" customHeight="1">
      <c r="A225" s="37">
        <v>2100717</v>
      </c>
      <c r="B225" s="37" t="s">
        <v>1477</v>
      </c>
      <c r="C225" s="39">
        <v>1495</v>
      </c>
    </row>
    <row r="226" spans="1:3" ht="17.100000000000001" customHeight="1">
      <c r="A226" s="37">
        <v>21011</v>
      </c>
      <c r="B226" s="60" t="s">
        <v>1479</v>
      </c>
      <c r="C226" s="39">
        <v>3607</v>
      </c>
    </row>
    <row r="227" spans="1:3" ht="17.100000000000001" customHeight="1">
      <c r="A227" s="37">
        <v>2101101</v>
      </c>
      <c r="B227" s="37" t="s">
        <v>1480</v>
      </c>
      <c r="C227" s="39">
        <v>2557</v>
      </c>
    </row>
    <row r="228" spans="1:3" ht="17.100000000000001" customHeight="1">
      <c r="A228" s="37">
        <v>2101102</v>
      </c>
      <c r="B228" s="37" t="s">
        <v>1481</v>
      </c>
      <c r="C228" s="39">
        <v>1050</v>
      </c>
    </row>
    <row r="229" spans="1:3" ht="17.100000000000001" customHeight="1">
      <c r="A229" s="37">
        <v>21012</v>
      </c>
      <c r="B229" s="60" t="s">
        <v>1484</v>
      </c>
      <c r="C229" s="39">
        <v>155</v>
      </c>
    </row>
    <row r="230" spans="1:3" ht="17.100000000000001" customHeight="1">
      <c r="A230" s="37">
        <v>2101202</v>
      </c>
      <c r="B230" s="37" t="s">
        <v>1486</v>
      </c>
      <c r="C230" s="39">
        <v>155</v>
      </c>
    </row>
    <row r="231" spans="1:3" ht="17.100000000000001" customHeight="1">
      <c r="A231" s="37">
        <v>21013</v>
      </c>
      <c r="B231" s="60" t="s">
        <v>1488</v>
      </c>
      <c r="C231" s="39">
        <v>470</v>
      </c>
    </row>
    <row r="232" spans="1:3" ht="17.100000000000001" customHeight="1">
      <c r="A232" s="37">
        <v>2101301</v>
      </c>
      <c r="B232" s="37" t="s">
        <v>1489</v>
      </c>
      <c r="C232" s="39">
        <v>30</v>
      </c>
    </row>
    <row r="233" spans="1:3" ht="17.100000000000001" customHeight="1">
      <c r="A233" s="37">
        <v>2101399</v>
      </c>
      <c r="B233" s="37" t="s">
        <v>1491</v>
      </c>
      <c r="C233" s="39">
        <v>440</v>
      </c>
    </row>
    <row r="234" spans="1:3" ht="17.100000000000001" customHeight="1">
      <c r="A234" s="37">
        <v>21014</v>
      </c>
      <c r="B234" s="60" t="s">
        <v>1492</v>
      </c>
      <c r="C234" s="39">
        <v>5</v>
      </c>
    </row>
    <row r="235" spans="1:3" ht="17.100000000000001" customHeight="1">
      <c r="A235" s="37">
        <v>2101401</v>
      </c>
      <c r="B235" s="37" t="s">
        <v>1493</v>
      </c>
      <c r="C235" s="39">
        <v>5</v>
      </c>
    </row>
    <row r="236" spans="1:3" ht="17.100000000000001" customHeight="1">
      <c r="A236" s="37">
        <v>21015</v>
      </c>
      <c r="B236" s="60" t="s">
        <v>1495</v>
      </c>
      <c r="C236" s="39">
        <v>852</v>
      </c>
    </row>
    <row r="237" spans="1:3" ht="17.100000000000001" customHeight="1">
      <c r="A237" s="37">
        <v>2101501</v>
      </c>
      <c r="B237" s="37" t="s">
        <v>962</v>
      </c>
      <c r="C237" s="39">
        <v>360</v>
      </c>
    </row>
    <row r="238" spans="1:3" ht="17.100000000000001" customHeight="1">
      <c r="A238" s="37">
        <v>2101502</v>
      </c>
      <c r="B238" s="37" t="s">
        <v>963</v>
      </c>
      <c r="C238" s="39">
        <v>22</v>
      </c>
    </row>
    <row r="239" spans="1:3" ht="17.100000000000001" customHeight="1">
      <c r="A239" s="37">
        <v>2101599</v>
      </c>
      <c r="B239" s="37" t="s">
        <v>1498</v>
      </c>
      <c r="C239" s="39">
        <v>470</v>
      </c>
    </row>
    <row r="240" spans="1:3" ht="17.100000000000001" customHeight="1">
      <c r="A240" s="37">
        <v>21016</v>
      </c>
      <c r="B240" s="60" t="s">
        <v>1499</v>
      </c>
      <c r="C240" s="39">
        <v>80</v>
      </c>
    </row>
    <row r="241" spans="1:3" ht="17.100000000000001" customHeight="1">
      <c r="A241" s="37">
        <v>2101601</v>
      </c>
      <c r="B241" s="37" t="s">
        <v>1500</v>
      </c>
      <c r="C241" s="39">
        <v>80</v>
      </c>
    </row>
    <row r="242" spans="1:3" ht="17.100000000000001" customHeight="1">
      <c r="A242" s="37">
        <v>21099</v>
      </c>
      <c r="B242" s="60" t="s">
        <v>1501</v>
      </c>
      <c r="C242" s="39">
        <v>265</v>
      </c>
    </row>
    <row r="243" spans="1:3" ht="17.100000000000001" customHeight="1">
      <c r="A243" s="37">
        <v>2109901</v>
      </c>
      <c r="B243" s="37" t="s">
        <v>1502</v>
      </c>
      <c r="C243" s="39">
        <v>265</v>
      </c>
    </row>
    <row r="244" spans="1:3" ht="17.100000000000001" customHeight="1">
      <c r="A244" s="37">
        <v>211</v>
      </c>
      <c r="B244" s="60" t="s">
        <v>100</v>
      </c>
      <c r="C244" s="39">
        <v>2880</v>
      </c>
    </row>
    <row r="245" spans="1:3" ht="17.100000000000001" customHeight="1">
      <c r="A245" s="37">
        <v>21101</v>
      </c>
      <c r="B245" s="60" t="s">
        <v>1503</v>
      </c>
      <c r="C245" s="39">
        <v>760</v>
      </c>
    </row>
    <row r="246" spans="1:3" ht="17.100000000000001" customHeight="1">
      <c r="A246" s="37">
        <v>2110101</v>
      </c>
      <c r="B246" s="37" t="s">
        <v>962</v>
      </c>
      <c r="C246" s="39">
        <v>731</v>
      </c>
    </row>
    <row r="247" spans="1:3" ht="17.100000000000001" customHeight="1">
      <c r="A247" s="37">
        <v>2110102</v>
      </c>
      <c r="B247" s="37" t="s">
        <v>963</v>
      </c>
      <c r="C247" s="39">
        <v>29</v>
      </c>
    </row>
    <row r="248" spans="1:3" ht="17.100000000000001" customHeight="1">
      <c r="A248" s="37">
        <v>21103</v>
      </c>
      <c r="B248" s="60" t="s">
        <v>1514</v>
      </c>
      <c r="C248" s="39">
        <v>1547</v>
      </c>
    </row>
    <row r="249" spans="1:3" ht="17.100000000000001" customHeight="1">
      <c r="A249" s="37">
        <v>2110301</v>
      </c>
      <c r="B249" s="37" t="s">
        <v>1515</v>
      </c>
      <c r="C249" s="39">
        <v>1308</v>
      </c>
    </row>
    <row r="250" spans="1:3" ht="17.100000000000001" customHeight="1">
      <c r="A250" s="37">
        <v>2110302</v>
      </c>
      <c r="B250" s="37" t="s">
        <v>1516</v>
      </c>
      <c r="C250" s="39">
        <v>239</v>
      </c>
    </row>
    <row r="251" spans="1:3" ht="17.100000000000001" customHeight="1">
      <c r="A251" s="37">
        <v>21110</v>
      </c>
      <c r="B251" s="60" t="s">
        <v>1548</v>
      </c>
      <c r="C251" s="39">
        <v>132</v>
      </c>
    </row>
    <row r="252" spans="1:3" ht="17.100000000000001" customHeight="1">
      <c r="A252" s="37">
        <v>2111001</v>
      </c>
      <c r="B252" s="37" t="s">
        <v>1549</v>
      </c>
      <c r="C252" s="39">
        <v>132</v>
      </c>
    </row>
    <row r="253" spans="1:3" ht="17.100000000000001" customHeight="1">
      <c r="A253" s="37">
        <v>21199</v>
      </c>
      <c r="B253" s="60" t="s">
        <v>1570</v>
      </c>
      <c r="C253" s="39">
        <v>441</v>
      </c>
    </row>
    <row r="254" spans="1:3" ht="17.100000000000001" customHeight="1">
      <c r="A254" s="37">
        <v>2119901</v>
      </c>
      <c r="B254" s="37" t="s">
        <v>1571</v>
      </c>
      <c r="C254" s="39">
        <v>441</v>
      </c>
    </row>
    <row r="255" spans="1:3" ht="17.100000000000001" customHeight="1">
      <c r="A255" s="37">
        <v>212</v>
      </c>
      <c r="B255" s="60" t="s">
        <v>102</v>
      </c>
      <c r="C255" s="39">
        <v>166548</v>
      </c>
    </row>
    <row r="256" spans="1:3" ht="17.100000000000001" customHeight="1">
      <c r="A256" s="37">
        <v>21201</v>
      </c>
      <c r="B256" s="60" t="s">
        <v>1572</v>
      </c>
      <c r="C256" s="39">
        <v>11157</v>
      </c>
    </row>
    <row r="257" spans="1:3" ht="17.100000000000001" customHeight="1">
      <c r="A257" s="37">
        <v>2120101</v>
      </c>
      <c r="B257" s="37" t="s">
        <v>962</v>
      </c>
      <c r="C257" s="39">
        <v>1474</v>
      </c>
    </row>
    <row r="258" spans="1:3" ht="17.100000000000001" customHeight="1">
      <c r="A258" s="37">
        <v>2120102</v>
      </c>
      <c r="B258" s="37" t="s">
        <v>963</v>
      </c>
      <c r="C258" s="39">
        <v>1602</v>
      </c>
    </row>
    <row r="259" spans="1:3" ht="17.100000000000001" customHeight="1">
      <c r="A259" s="37">
        <v>2120104</v>
      </c>
      <c r="B259" s="37" t="s">
        <v>1573</v>
      </c>
      <c r="C259" s="39">
        <v>8081</v>
      </c>
    </row>
    <row r="260" spans="1:3" ht="17.100000000000001" customHeight="1">
      <c r="A260" s="37">
        <v>21202</v>
      </c>
      <c r="B260" s="60" t="s">
        <v>1580</v>
      </c>
      <c r="C260" s="39">
        <v>242</v>
      </c>
    </row>
    <row r="261" spans="1:3" ht="17.100000000000001" customHeight="1">
      <c r="A261" s="37">
        <v>2120201</v>
      </c>
      <c r="B261" s="37" t="s">
        <v>1581</v>
      </c>
      <c r="C261" s="39">
        <v>242</v>
      </c>
    </row>
    <row r="262" spans="1:3" ht="17.100000000000001" customHeight="1">
      <c r="A262" s="37">
        <v>21203</v>
      </c>
      <c r="B262" s="60" t="s">
        <v>1582</v>
      </c>
      <c r="C262" s="39">
        <v>125051</v>
      </c>
    </row>
    <row r="263" spans="1:3" ht="17.100000000000001" customHeight="1">
      <c r="A263" s="37">
        <v>2120399</v>
      </c>
      <c r="B263" s="37" t="s">
        <v>1584</v>
      </c>
      <c r="C263" s="39">
        <v>125051</v>
      </c>
    </row>
    <row r="264" spans="1:3" ht="17.100000000000001" customHeight="1">
      <c r="A264" s="37">
        <v>21205</v>
      </c>
      <c r="B264" s="60" t="s">
        <v>1585</v>
      </c>
      <c r="C264" s="39">
        <v>26863</v>
      </c>
    </row>
    <row r="265" spans="1:3" ht="17.100000000000001" customHeight="1">
      <c r="A265" s="37">
        <v>2120501</v>
      </c>
      <c r="B265" s="37" t="s">
        <v>1586</v>
      </c>
      <c r="C265" s="39">
        <v>26863</v>
      </c>
    </row>
    <row r="266" spans="1:3" ht="17.100000000000001" customHeight="1">
      <c r="A266" s="37">
        <v>21206</v>
      </c>
      <c r="B266" s="60" t="s">
        <v>1587</v>
      </c>
      <c r="C266" s="39">
        <v>3235</v>
      </c>
    </row>
    <row r="267" spans="1:3" ht="17.100000000000001" customHeight="1">
      <c r="A267" s="37">
        <v>2120601</v>
      </c>
      <c r="B267" s="37" t="s">
        <v>1588</v>
      </c>
      <c r="C267" s="39">
        <v>3235</v>
      </c>
    </row>
    <row r="268" spans="1:3" ht="17.100000000000001" customHeight="1">
      <c r="A268" s="37">
        <v>213</v>
      </c>
      <c r="B268" s="60" t="s">
        <v>103</v>
      </c>
      <c r="C268" s="39">
        <v>14497</v>
      </c>
    </row>
    <row r="269" spans="1:3" ht="17.100000000000001" customHeight="1">
      <c r="A269" s="37">
        <v>21301</v>
      </c>
      <c r="B269" s="60" t="s">
        <v>1591</v>
      </c>
      <c r="C269" s="39">
        <v>7708</v>
      </c>
    </row>
    <row r="270" spans="1:3" ht="17.100000000000001" customHeight="1">
      <c r="A270" s="37">
        <v>2130101</v>
      </c>
      <c r="B270" s="37" t="s">
        <v>962</v>
      </c>
      <c r="C270" s="39">
        <v>672</v>
      </c>
    </row>
    <row r="271" spans="1:3" ht="17.100000000000001" customHeight="1">
      <c r="A271" s="37">
        <v>2130102</v>
      </c>
      <c r="B271" s="37" t="s">
        <v>963</v>
      </c>
      <c r="C271" s="39">
        <v>1785</v>
      </c>
    </row>
    <row r="272" spans="1:3" ht="17.100000000000001" customHeight="1">
      <c r="A272" s="37">
        <v>2130109</v>
      </c>
      <c r="B272" s="37" t="s">
        <v>1595</v>
      </c>
      <c r="C272" s="39">
        <v>30</v>
      </c>
    </row>
    <row r="273" spans="1:3" ht="17.100000000000001" customHeight="1">
      <c r="A273" s="37">
        <v>2130110</v>
      </c>
      <c r="B273" s="37" t="s">
        <v>1596</v>
      </c>
      <c r="C273" s="39">
        <v>439</v>
      </c>
    </row>
    <row r="274" spans="1:3" ht="17.100000000000001" customHeight="1">
      <c r="A274" s="37">
        <v>2130114</v>
      </c>
      <c r="B274" s="37" t="s">
        <v>1599</v>
      </c>
      <c r="C274" s="39">
        <v>3</v>
      </c>
    </row>
    <row r="275" spans="1:3" ht="17.100000000000001" customHeight="1">
      <c r="A275" s="37">
        <v>2130119</v>
      </c>
      <c r="B275" s="37" t="s">
        <v>1600</v>
      </c>
      <c r="C275" s="39">
        <v>20</v>
      </c>
    </row>
    <row r="276" spans="1:3" ht="17.100000000000001" customHeight="1">
      <c r="A276" s="37">
        <v>2130126</v>
      </c>
      <c r="B276" s="37" t="s">
        <v>1606</v>
      </c>
      <c r="C276" s="39">
        <v>550</v>
      </c>
    </row>
    <row r="277" spans="1:3" ht="17.100000000000001" customHeight="1">
      <c r="A277" s="37">
        <v>2130142</v>
      </c>
      <c r="B277" s="37" t="s">
        <v>1608</v>
      </c>
      <c r="C277" s="39">
        <v>200</v>
      </c>
    </row>
    <row r="278" spans="1:3" ht="17.100000000000001" customHeight="1">
      <c r="A278" s="37">
        <v>2130199</v>
      </c>
      <c r="B278" s="37" t="s">
        <v>1612</v>
      </c>
      <c r="C278" s="39">
        <v>4009</v>
      </c>
    </row>
    <row r="279" spans="1:3" ht="17.100000000000001" customHeight="1">
      <c r="A279" s="37">
        <v>21302</v>
      </c>
      <c r="B279" s="60" t="s">
        <v>1613</v>
      </c>
      <c r="C279" s="39">
        <v>259</v>
      </c>
    </row>
    <row r="280" spans="1:3" ht="17.100000000000001" customHeight="1">
      <c r="A280" s="37">
        <v>2130204</v>
      </c>
      <c r="B280" s="37" t="s">
        <v>1614</v>
      </c>
      <c r="C280" s="39">
        <v>129</v>
      </c>
    </row>
    <row r="281" spans="1:3" ht="17.100000000000001" customHeight="1">
      <c r="A281" s="37">
        <v>2130234</v>
      </c>
      <c r="B281" s="37" t="s">
        <v>1630</v>
      </c>
      <c r="C281" s="39">
        <v>130</v>
      </c>
    </row>
    <row r="282" spans="1:3" ht="17.100000000000001" customHeight="1">
      <c r="A282" s="37">
        <v>21303</v>
      </c>
      <c r="B282" s="60" t="s">
        <v>1634</v>
      </c>
      <c r="C282" s="39">
        <v>2243</v>
      </c>
    </row>
    <row r="283" spans="1:3" ht="17.100000000000001" customHeight="1">
      <c r="A283" s="37">
        <v>2130301</v>
      </c>
      <c r="B283" s="37" t="s">
        <v>962</v>
      </c>
      <c r="C283" s="39">
        <v>537</v>
      </c>
    </row>
    <row r="284" spans="1:3" ht="17.100000000000001" customHeight="1">
      <c r="A284" s="37">
        <v>2130302</v>
      </c>
      <c r="B284" s="37" t="s">
        <v>963</v>
      </c>
      <c r="C284" s="39">
        <v>348</v>
      </c>
    </row>
    <row r="285" spans="1:3" ht="17.100000000000001" customHeight="1">
      <c r="A285" s="37">
        <v>2130304</v>
      </c>
      <c r="B285" s="37" t="s">
        <v>1635</v>
      </c>
      <c r="C285" s="39">
        <v>129</v>
      </c>
    </row>
    <row r="286" spans="1:3" ht="17.100000000000001" customHeight="1">
      <c r="A286" s="37">
        <v>2130306</v>
      </c>
      <c r="B286" s="37" t="s">
        <v>1637</v>
      </c>
      <c r="C286" s="39">
        <v>12</v>
      </c>
    </row>
    <row r="287" spans="1:3" ht="17.100000000000001" customHeight="1">
      <c r="A287" s="37">
        <v>2130314</v>
      </c>
      <c r="B287" s="37" t="s">
        <v>1645</v>
      </c>
      <c r="C287" s="39">
        <v>221</v>
      </c>
    </row>
    <row r="288" spans="1:3" ht="17.100000000000001" customHeight="1">
      <c r="A288" s="37">
        <v>2130316</v>
      </c>
      <c r="B288" s="37" t="s">
        <v>1647</v>
      </c>
      <c r="C288" s="39">
        <v>15</v>
      </c>
    </row>
    <row r="289" spans="1:3" ht="17.100000000000001" customHeight="1">
      <c r="A289" s="37">
        <v>2130335</v>
      </c>
      <c r="B289" s="37" t="s">
        <v>1654</v>
      </c>
      <c r="C289" s="39">
        <v>108</v>
      </c>
    </row>
    <row r="290" spans="1:3" ht="17.100000000000001" customHeight="1">
      <c r="A290" s="37">
        <v>2130399</v>
      </c>
      <c r="B290" s="37" t="s">
        <v>1657</v>
      </c>
      <c r="C290" s="39">
        <v>873</v>
      </c>
    </row>
    <row r="291" spans="1:3" ht="17.100000000000001" customHeight="1">
      <c r="A291" s="37">
        <v>21305</v>
      </c>
      <c r="B291" s="60" t="s">
        <v>1658</v>
      </c>
      <c r="C291" s="39">
        <v>3407</v>
      </c>
    </row>
    <row r="292" spans="1:3" ht="17.100000000000001" customHeight="1">
      <c r="A292" s="37">
        <v>2130599</v>
      </c>
      <c r="B292" s="37" t="s">
        <v>1665</v>
      </c>
      <c r="C292" s="39">
        <v>3407</v>
      </c>
    </row>
    <row r="293" spans="1:3" ht="17.100000000000001" customHeight="1">
      <c r="A293" s="37">
        <v>21307</v>
      </c>
      <c r="B293" s="60" t="s">
        <v>1666</v>
      </c>
      <c r="C293" s="39">
        <v>880</v>
      </c>
    </row>
    <row r="294" spans="1:3" ht="17.100000000000001" customHeight="1">
      <c r="A294" s="37">
        <v>2130705</v>
      </c>
      <c r="B294" s="37" t="s">
        <v>1669</v>
      </c>
      <c r="C294" s="39">
        <v>880</v>
      </c>
    </row>
    <row r="295" spans="1:3" ht="17.100000000000001" customHeight="1">
      <c r="A295" s="37">
        <v>214</v>
      </c>
      <c r="B295" s="60" t="s">
        <v>104</v>
      </c>
      <c r="C295" s="39">
        <v>930</v>
      </c>
    </row>
    <row r="296" spans="1:3" ht="17.100000000000001" customHeight="1">
      <c r="A296" s="37">
        <v>21401</v>
      </c>
      <c r="B296" s="60" t="s">
        <v>1686</v>
      </c>
      <c r="C296" s="39">
        <v>930</v>
      </c>
    </row>
    <row r="297" spans="1:3" ht="17.100000000000001" customHeight="1">
      <c r="A297" s="37">
        <v>2140101</v>
      </c>
      <c r="B297" s="37" t="s">
        <v>962</v>
      </c>
      <c r="C297" s="39">
        <v>689</v>
      </c>
    </row>
    <row r="298" spans="1:3" ht="17.100000000000001" customHeight="1">
      <c r="A298" s="37">
        <v>2140102</v>
      </c>
      <c r="B298" s="37" t="s">
        <v>963</v>
      </c>
      <c r="C298" s="39">
        <v>193</v>
      </c>
    </row>
    <row r="299" spans="1:3" ht="17.100000000000001" customHeight="1">
      <c r="A299" s="37">
        <v>2140199</v>
      </c>
      <c r="B299" s="37" t="s">
        <v>1705</v>
      </c>
      <c r="C299" s="39">
        <v>48</v>
      </c>
    </row>
    <row r="300" spans="1:3" ht="17.100000000000001" customHeight="1">
      <c r="A300" s="37">
        <v>215</v>
      </c>
      <c r="B300" s="60" t="s">
        <v>106</v>
      </c>
      <c r="C300" s="39">
        <v>7641</v>
      </c>
    </row>
    <row r="301" spans="1:3" ht="17.100000000000001" customHeight="1">
      <c r="A301" s="37">
        <v>21505</v>
      </c>
      <c r="B301" s="60" t="s">
        <v>1758</v>
      </c>
      <c r="C301" s="39">
        <v>1185</v>
      </c>
    </row>
    <row r="302" spans="1:3" ht="17.100000000000001" customHeight="1">
      <c r="A302" s="37">
        <v>2150501</v>
      </c>
      <c r="B302" s="37" t="s">
        <v>962</v>
      </c>
      <c r="C302" s="39">
        <v>824</v>
      </c>
    </row>
    <row r="303" spans="1:3" ht="17.100000000000001" customHeight="1">
      <c r="A303" s="37">
        <v>2150502</v>
      </c>
      <c r="B303" s="37" t="s">
        <v>963</v>
      </c>
      <c r="C303" s="39">
        <v>361</v>
      </c>
    </row>
    <row r="304" spans="1:3" ht="17.100000000000001" customHeight="1">
      <c r="A304" s="37">
        <v>21508</v>
      </c>
      <c r="B304" s="60" t="s">
        <v>1772</v>
      </c>
      <c r="C304" s="39">
        <v>2104</v>
      </c>
    </row>
    <row r="305" spans="1:3" ht="17.100000000000001" customHeight="1">
      <c r="A305" s="37">
        <v>2150805</v>
      </c>
      <c r="B305" s="37" t="s">
        <v>1774</v>
      </c>
      <c r="C305" s="39">
        <v>1960</v>
      </c>
    </row>
    <row r="306" spans="1:3" ht="17.100000000000001" customHeight="1">
      <c r="A306" s="37">
        <v>2150899</v>
      </c>
      <c r="B306" s="37" t="s">
        <v>1776</v>
      </c>
      <c r="C306" s="39">
        <v>144</v>
      </c>
    </row>
    <row r="307" spans="1:3" ht="17.100000000000001" customHeight="1">
      <c r="A307" s="37">
        <v>21599</v>
      </c>
      <c r="B307" s="60" t="s">
        <v>1777</v>
      </c>
      <c r="C307" s="39">
        <v>4352</v>
      </c>
    </row>
    <row r="308" spans="1:3" ht="17.100000000000001" customHeight="1">
      <c r="A308" s="37">
        <v>2159999</v>
      </c>
      <c r="B308" s="37" t="s">
        <v>1782</v>
      </c>
      <c r="C308" s="39">
        <v>4352</v>
      </c>
    </row>
    <row r="309" spans="1:3" ht="17.100000000000001" customHeight="1">
      <c r="A309" s="37">
        <v>221</v>
      </c>
      <c r="B309" s="60" t="s">
        <v>109</v>
      </c>
      <c r="C309" s="39">
        <v>7320</v>
      </c>
    </row>
    <row r="310" spans="1:3" ht="17.100000000000001" customHeight="1">
      <c r="A310" s="37">
        <v>22101</v>
      </c>
      <c r="B310" s="60" t="s">
        <v>1868</v>
      </c>
      <c r="C310" s="39">
        <v>2219</v>
      </c>
    </row>
    <row r="311" spans="1:3" ht="17.100000000000001" customHeight="1">
      <c r="A311" s="37">
        <v>2210199</v>
      </c>
      <c r="B311" s="37" t="s">
        <v>1878</v>
      </c>
      <c r="C311" s="39">
        <v>2219</v>
      </c>
    </row>
    <row r="312" spans="1:3" ht="17.100000000000001" customHeight="1">
      <c r="A312" s="37">
        <v>22102</v>
      </c>
      <c r="B312" s="60" t="s">
        <v>1879</v>
      </c>
      <c r="C312" s="39">
        <v>3972</v>
      </c>
    </row>
    <row r="313" spans="1:3" ht="17.100000000000001" customHeight="1">
      <c r="A313" s="37">
        <v>2210201</v>
      </c>
      <c r="B313" s="37" t="s">
        <v>1880</v>
      </c>
      <c r="C313" s="39">
        <v>3972</v>
      </c>
    </row>
    <row r="314" spans="1:3" ht="17.100000000000001" customHeight="1">
      <c r="A314" s="37">
        <v>22103</v>
      </c>
      <c r="B314" s="60" t="s">
        <v>1883</v>
      </c>
      <c r="C314" s="39">
        <v>1129</v>
      </c>
    </row>
    <row r="315" spans="1:3" ht="17.100000000000001" customHeight="1">
      <c r="A315" s="37">
        <v>2210399</v>
      </c>
      <c r="B315" s="37" t="s">
        <v>1886</v>
      </c>
      <c r="C315" s="39">
        <v>1129</v>
      </c>
    </row>
    <row r="316" spans="1:3" ht="17.100000000000001" customHeight="1">
      <c r="A316" s="37">
        <v>224</v>
      </c>
      <c r="B316" s="60" t="s">
        <v>111</v>
      </c>
      <c r="C316" s="39">
        <v>3560</v>
      </c>
    </row>
    <row r="317" spans="1:3" ht="17.100000000000001" customHeight="1">
      <c r="A317" s="37">
        <v>22401</v>
      </c>
      <c r="B317" s="60" t="s">
        <v>1932</v>
      </c>
      <c r="C317" s="39">
        <v>1342</v>
      </c>
    </row>
    <row r="318" spans="1:3" ht="17.100000000000001" customHeight="1">
      <c r="A318" s="37">
        <v>2240101</v>
      </c>
      <c r="B318" s="37" t="s">
        <v>962</v>
      </c>
      <c r="C318" s="39">
        <v>963</v>
      </c>
    </row>
    <row r="319" spans="1:3" ht="17.100000000000001" customHeight="1">
      <c r="A319" s="37">
        <v>2240102</v>
      </c>
      <c r="B319" s="37" t="s">
        <v>963</v>
      </c>
      <c r="C319" s="39">
        <v>28</v>
      </c>
    </row>
    <row r="320" spans="1:3" ht="17.100000000000001" customHeight="1">
      <c r="A320" s="37">
        <v>2240106</v>
      </c>
      <c r="B320" s="37" t="s">
        <v>1935</v>
      </c>
      <c r="C320" s="39">
        <v>69</v>
      </c>
    </row>
    <row r="321" spans="1:3" ht="17.100000000000001" customHeight="1">
      <c r="A321" s="37">
        <v>2240109</v>
      </c>
      <c r="B321" s="37" t="s">
        <v>1938</v>
      </c>
      <c r="C321" s="39">
        <v>140</v>
      </c>
    </row>
    <row r="322" spans="1:3" ht="17.100000000000001" customHeight="1">
      <c r="A322" s="37">
        <v>2240199</v>
      </c>
      <c r="B322" s="37" t="s">
        <v>1939</v>
      </c>
      <c r="C322" s="39">
        <v>142</v>
      </c>
    </row>
    <row r="323" spans="1:3" ht="17.100000000000001" customHeight="1">
      <c r="A323" s="37">
        <v>22402</v>
      </c>
      <c r="B323" s="60" t="s">
        <v>1940</v>
      </c>
      <c r="C323" s="39">
        <v>2215</v>
      </c>
    </row>
    <row r="324" spans="1:3" ht="17.100000000000001" customHeight="1">
      <c r="A324" s="37">
        <v>2240299</v>
      </c>
      <c r="B324" s="37" t="s">
        <v>1942</v>
      </c>
      <c r="C324" s="39">
        <v>2215</v>
      </c>
    </row>
    <row r="325" spans="1:3" ht="17.100000000000001" customHeight="1">
      <c r="A325" s="37">
        <v>22407</v>
      </c>
      <c r="B325" s="60" t="s">
        <v>1964</v>
      </c>
      <c r="C325" s="39">
        <v>3</v>
      </c>
    </row>
    <row r="326" spans="1:3" ht="17.100000000000001" customHeight="1">
      <c r="A326" s="37">
        <v>2240703</v>
      </c>
      <c r="B326" s="37" t="s">
        <v>1967</v>
      </c>
      <c r="C326" s="39">
        <v>1</v>
      </c>
    </row>
    <row r="327" spans="1:3" ht="17.100000000000001" customHeight="1">
      <c r="A327" s="37">
        <v>2240704</v>
      </c>
      <c r="B327" s="37" t="s">
        <v>1968</v>
      </c>
      <c r="C327" s="39">
        <v>2</v>
      </c>
    </row>
    <row r="328" spans="1:3" ht="17.100000000000001" customHeight="1">
      <c r="A328" s="37">
        <v>232</v>
      </c>
      <c r="B328" s="60" t="s">
        <v>113</v>
      </c>
      <c r="C328" s="39">
        <v>10372</v>
      </c>
    </row>
    <row r="329" spans="1:3" ht="17.100000000000001" customHeight="1">
      <c r="A329" s="37">
        <v>23203</v>
      </c>
      <c r="B329" s="60" t="s">
        <v>1976</v>
      </c>
      <c r="C329" s="39">
        <v>10372</v>
      </c>
    </row>
    <row r="330" spans="1:3" ht="17.100000000000001" customHeight="1">
      <c r="A330" s="37">
        <v>2320301</v>
      </c>
      <c r="B330" s="37" t="s">
        <v>1977</v>
      </c>
      <c r="C330" s="39">
        <v>10372</v>
      </c>
    </row>
    <row r="1344" ht="17.25" customHeight="1"/>
  </sheetData>
  <mergeCells count="2">
    <mergeCell ref="A2:C2"/>
    <mergeCell ref="A3:C3"/>
  </mergeCells>
  <phoneticPr fontId="106" type="noConversion"/>
  <conditionalFormatting sqref="A3 A5:A1048576">
    <cfRule type="duplicateValues" dxfId="0" priority="1"/>
  </conditionalFormatting>
  <printOptions gridLines="1"/>
  <pageMargins left="0.75" right="0.75" top="1" bottom="1" header="0" footer="0"/>
  <pageSetup orientation="portrait"/>
  <headerFooter alignWithMargins="0">
    <oddHeader>&amp;C&amp;A</oddHeader>
    <oddFooter>&amp;CPage &amp;P</oddFooter>
  </headerFooter>
</worksheet>
</file>

<file path=xl/worksheets/sheet2.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ColWidth="9" defaultRowHeight="13.5"/>
  <cols>
    <col min="1" max="1" width="30.375" style="194" customWidth="1"/>
    <col min="2" max="5" width="12.625" style="194" customWidth="1"/>
    <col min="6" max="6" width="11.75" style="194" customWidth="1"/>
    <col min="7" max="7" width="25.375" style="194" customWidth="1"/>
    <col min="8" max="8" width="16.5" style="194" customWidth="1"/>
    <col min="9" max="9" width="15.875" style="194" customWidth="1"/>
    <col min="10" max="16384" width="9" style="194"/>
  </cols>
  <sheetData>
    <row r="1" spans="1:6" ht="18" customHeight="1">
      <c r="A1" s="195" t="s">
        <v>54</v>
      </c>
    </row>
    <row r="2" spans="1:6" ht="24">
      <c r="A2" s="218" t="s">
        <v>2535</v>
      </c>
      <c r="B2" s="218"/>
      <c r="C2" s="218"/>
      <c r="D2" s="218"/>
      <c r="E2" s="218"/>
      <c r="F2" s="218"/>
    </row>
    <row r="3" spans="1:6" ht="18.95" customHeight="1">
      <c r="A3" s="219" t="s">
        <v>55</v>
      </c>
      <c r="B3" s="219"/>
      <c r="C3" s="219"/>
      <c r="D3" s="219"/>
      <c r="E3" s="219"/>
      <c r="F3" s="219"/>
    </row>
    <row r="4" spans="1:6" ht="24.95" customHeight="1">
      <c r="A4" s="220" t="s">
        <v>56</v>
      </c>
      <c r="B4" s="220" t="s">
        <v>57</v>
      </c>
      <c r="C4" s="220" t="s">
        <v>58</v>
      </c>
      <c r="D4" s="220"/>
      <c r="E4" s="220"/>
      <c r="F4" s="220"/>
    </row>
    <row r="5" spans="1:6" ht="57.95" customHeight="1">
      <c r="A5" s="220"/>
      <c r="B5" s="220"/>
      <c r="C5" s="197" t="s">
        <v>59</v>
      </c>
      <c r="D5" s="197" t="s">
        <v>60</v>
      </c>
      <c r="E5" s="197" t="s">
        <v>61</v>
      </c>
      <c r="F5" s="196" t="s">
        <v>62</v>
      </c>
    </row>
    <row r="6" spans="1:6" ht="24.95" customHeight="1">
      <c r="A6" s="198" t="s">
        <v>63</v>
      </c>
      <c r="B6" s="199">
        <v>433906</v>
      </c>
      <c r="C6" s="200">
        <v>413750</v>
      </c>
      <c r="D6" s="200">
        <v>445672</v>
      </c>
      <c r="E6" s="201">
        <f>D6/C6</f>
        <v>1.0771528700906301</v>
      </c>
      <c r="F6" s="202">
        <f>D6/B6-1</f>
        <v>2.7116472231312898E-2</v>
      </c>
    </row>
    <row r="7" spans="1:6" ht="24.95" customHeight="1">
      <c r="A7" s="198" t="s">
        <v>64</v>
      </c>
      <c r="B7" s="199">
        <v>257590</v>
      </c>
      <c r="C7" s="200">
        <v>228700</v>
      </c>
      <c r="D7" s="200">
        <v>235324</v>
      </c>
      <c r="E7" s="201">
        <f t="shared" ref="E7:E21" si="0">D7/C7</f>
        <v>1.0289637079142999</v>
      </c>
      <c r="F7" s="202">
        <f t="shared" ref="F7:F21" si="1">D7/B7-1</f>
        <v>-8.6439690981792702E-2</v>
      </c>
    </row>
    <row r="8" spans="1:6" ht="24.95" customHeight="1">
      <c r="A8" s="198" t="s">
        <v>65</v>
      </c>
      <c r="B8" s="199">
        <v>66796</v>
      </c>
      <c r="C8" s="200">
        <v>72000</v>
      </c>
      <c r="D8" s="200">
        <v>80572</v>
      </c>
      <c r="E8" s="201">
        <f t="shared" si="0"/>
        <v>1.1190555555555599</v>
      </c>
      <c r="F8" s="202">
        <f t="shared" si="1"/>
        <v>0.20623989460446701</v>
      </c>
    </row>
    <row r="9" spans="1:6" ht="24.95" customHeight="1">
      <c r="A9" s="198" t="s">
        <v>66</v>
      </c>
      <c r="B9" s="199">
        <v>18913</v>
      </c>
      <c r="C9" s="200">
        <v>26750</v>
      </c>
      <c r="D9" s="200">
        <v>28084</v>
      </c>
      <c r="E9" s="201">
        <f t="shared" si="0"/>
        <v>1.0498691588785001</v>
      </c>
      <c r="F9" s="202">
        <f t="shared" si="1"/>
        <v>0.48490456299899498</v>
      </c>
    </row>
    <row r="10" spans="1:6" ht="24.95" customHeight="1">
      <c r="A10" s="198" t="s">
        <v>67</v>
      </c>
      <c r="B10" s="199">
        <v>24171</v>
      </c>
      <c r="C10" s="200">
        <v>20800</v>
      </c>
      <c r="D10" s="200">
        <v>22063</v>
      </c>
      <c r="E10" s="201">
        <f t="shared" si="0"/>
        <v>1.0607211538461501</v>
      </c>
      <c r="F10" s="202">
        <f t="shared" si="1"/>
        <v>-8.7211948202391296E-2</v>
      </c>
    </row>
    <row r="11" spans="1:6" ht="24.95" customHeight="1">
      <c r="A11" s="198" t="s">
        <v>68</v>
      </c>
      <c r="B11" s="199">
        <v>9435</v>
      </c>
      <c r="C11" s="200">
        <v>10500</v>
      </c>
      <c r="D11" s="200">
        <v>11023</v>
      </c>
      <c r="E11" s="201">
        <f t="shared" si="0"/>
        <v>1.04980952380952</v>
      </c>
      <c r="F11" s="202">
        <f t="shared" si="1"/>
        <v>0.16830948595654499</v>
      </c>
    </row>
    <row r="12" spans="1:6" ht="24.95" customHeight="1">
      <c r="A12" s="198" t="s">
        <v>69</v>
      </c>
      <c r="B12" s="199">
        <v>54120</v>
      </c>
      <c r="C12" s="200">
        <v>45000</v>
      </c>
      <c r="D12" s="200">
        <v>58483</v>
      </c>
      <c r="E12" s="201">
        <f t="shared" si="0"/>
        <v>1.29962222222222</v>
      </c>
      <c r="F12" s="202">
        <f t="shared" si="1"/>
        <v>8.0617147080561696E-2</v>
      </c>
    </row>
    <row r="13" spans="1:6" ht="24.95" customHeight="1">
      <c r="A13" s="198" t="s">
        <v>70</v>
      </c>
      <c r="B13" s="199">
        <v>2607</v>
      </c>
      <c r="C13" s="200">
        <v>10000</v>
      </c>
      <c r="D13" s="200">
        <v>9961</v>
      </c>
      <c r="E13" s="201">
        <f t="shared" si="0"/>
        <v>0.99609999999999999</v>
      </c>
      <c r="F13" s="202">
        <f t="shared" si="1"/>
        <v>2.82086689681626</v>
      </c>
    </row>
    <row r="14" spans="1:6" ht="24.95" customHeight="1">
      <c r="A14" s="198" t="s">
        <v>71</v>
      </c>
      <c r="B14" s="199">
        <v>274</v>
      </c>
      <c r="C14" s="200"/>
      <c r="D14" s="200">
        <v>162</v>
      </c>
      <c r="E14" s="201"/>
      <c r="F14" s="202">
        <f t="shared" si="1"/>
        <v>-0.40875912408759102</v>
      </c>
    </row>
    <row r="15" spans="1:6" ht="24.95" customHeight="1">
      <c r="A15" s="198" t="s">
        <v>72</v>
      </c>
      <c r="B15" s="199">
        <v>164882</v>
      </c>
      <c r="C15" s="200">
        <v>164900</v>
      </c>
      <c r="D15" s="200">
        <v>190312</v>
      </c>
      <c r="E15" s="201">
        <f t="shared" si="0"/>
        <v>1.15410551849606</v>
      </c>
      <c r="F15" s="202">
        <f t="shared" si="1"/>
        <v>0.15423151102000199</v>
      </c>
    </row>
    <row r="16" spans="1:6" ht="24.95" customHeight="1">
      <c r="A16" s="203" t="s">
        <v>73</v>
      </c>
      <c r="B16" s="199">
        <v>2455</v>
      </c>
      <c r="C16" s="200">
        <v>2000</v>
      </c>
      <c r="D16" s="200">
        <v>2178</v>
      </c>
      <c r="E16" s="201">
        <f t="shared" si="0"/>
        <v>1.089</v>
      </c>
      <c r="F16" s="202">
        <f t="shared" si="1"/>
        <v>-0.112830957230143</v>
      </c>
    </row>
    <row r="17" spans="1:6" ht="24.95" customHeight="1">
      <c r="A17" s="203" t="s">
        <v>74</v>
      </c>
      <c r="B17" s="199">
        <v>3533</v>
      </c>
      <c r="C17" s="200">
        <v>5800</v>
      </c>
      <c r="D17" s="200">
        <v>6739</v>
      </c>
      <c r="E17" s="201">
        <f t="shared" si="0"/>
        <v>1.16189655172414</v>
      </c>
      <c r="F17" s="202">
        <f t="shared" si="1"/>
        <v>0.90744409849985797</v>
      </c>
    </row>
    <row r="18" spans="1:6" ht="24.95" customHeight="1">
      <c r="A18" s="203" t="s">
        <v>75</v>
      </c>
      <c r="B18" s="199">
        <v>1910</v>
      </c>
      <c r="C18" s="200">
        <v>5000</v>
      </c>
      <c r="D18" s="200">
        <v>4762</v>
      </c>
      <c r="E18" s="201">
        <f t="shared" si="0"/>
        <v>0.95240000000000002</v>
      </c>
      <c r="F18" s="202">
        <f t="shared" si="1"/>
        <v>1.4931937172774901</v>
      </c>
    </row>
    <row r="19" spans="1:6" ht="24.95" customHeight="1">
      <c r="A19" s="203" t="s">
        <v>76</v>
      </c>
      <c r="B19" s="199">
        <v>118459</v>
      </c>
      <c r="C19" s="200">
        <v>152100</v>
      </c>
      <c r="D19" s="200">
        <v>163233</v>
      </c>
      <c r="E19" s="201">
        <f t="shared" si="0"/>
        <v>1.07319526627219</v>
      </c>
      <c r="F19" s="202">
        <f t="shared" si="1"/>
        <v>0.37797043702884497</v>
      </c>
    </row>
    <row r="20" spans="1:6" ht="24.95" customHeight="1">
      <c r="A20" s="203" t="s">
        <v>77</v>
      </c>
      <c r="B20" s="199">
        <v>38525</v>
      </c>
      <c r="C20" s="200"/>
      <c r="D20" s="200">
        <v>13400</v>
      </c>
      <c r="E20" s="201"/>
      <c r="F20" s="202">
        <f t="shared" si="1"/>
        <v>-0.65217391304347805</v>
      </c>
    </row>
    <row r="21" spans="1:6" ht="35.1" customHeight="1">
      <c r="A21" s="204" t="s">
        <v>78</v>
      </c>
      <c r="B21" s="199">
        <v>598788</v>
      </c>
      <c r="C21" s="200">
        <v>578650</v>
      </c>
      <c r="D21" s="200">
        <v>635984</v>
      </c>
      <c r="E21" s="201">
        <f t="shared" si="0"/>
        <v>1.0990823468417901</v>
      </c>
      <c r="F21" s="202">
        <f t="shared" si="1"/>
        <v>6.2118813336272699E-2</v>
      </c>
    </row>
  </sheetData>
  <mergeCells count="5">
    <mergeCell ref="A2:F2"/>
    <mergeCell ref="A3:F3"/>
    <mergeCell ref="C4:F4"/>
    <mergeCell ref="A4:A5"/>
    <mergeCell ref="B4:B5"/>
  </mergeCells>
  <phoneticPr fontId="106" type="noConversion"/>
  <printOptions horizontalCentered="1"/>
  <pageMargins left="0.74791666666666701" right="0.74791666666666701" top="0.98402777777777795" bottom="0.98402777777777795" header="0.51180555555555596" footer="0.51180555555555596"/>
  <pageSetup paperSize="9" scale="95" orientation="portrait"/>
</worksheet>
</file>

<file path=xl/worksheets/sheet20.xml><?xml version="1.0" encoding="utf-8"?>
<worksheet xmlns="http://schemas.openxmlformats.org/spreadsheetml/2006/main" xmlns:r="http://schemas.openxmlformats.org/officeDocument/2006/relationships">
  <sheetPr>
    <tabColor rgb="FFFFFF00"/>
  </sheetPr>
  <dimension ref="A1:XEP91"/>
  <sheetViews>
    <sheetView showGridLines="0" showZeros="0" workbookViewId="0">
      <selection activeCell="G16" sqref="G16"/>
    </sheetView>
  </sheetViews>
  <sheetFormatPr defaultColWidth="9.125" defaultRowHeight="16.899999999999999" customHeight="1"/>
  <cols>
    <col min="1" max="1" width="19.625" style="75" customWidth="1"/>
    <col min="2" max="2" width="41.125" style="16" customWidth="1"/>
    <col min="3" max="3" width="19.5" style="75" customWidth="1"/>
    <col min="4" max="231" width="9.125" style="16" customWidth="1"/>
    <col min="232" max="16370" width="9.125" style="16"/>
  </cols>
  <sheetData>
    <row r="1" spans="1:3 16370:16370" ht="24.95" customHeight="1">
      <c r="A1" s="76" t="s">
        <v>1987</v>
      </c>
    </row>
    <row r="2" spans="1:3 16370:16370" ht="33.950000000000003" customHeight="1">
      <c r="A2" s="268" t="s">
        <v>33</v>
      </c>
      <c r="B2" s="268"/>
      <c r="C2" s="268"/>
    </row>
    <row r="3" spans="1:3 16370:16370" ht="16.899999999999999" customHeight="1">
      <c r="A3" s="266" t="s">
        <v>55</v>
      </c>
      <c r="B3" s="266"/>
      <c r="C3" s="266"/>
    </row>
    <row r="4" spans="1:3 16370:16370" ht="16.899999999999999" customHeight="1">
      <c r="A4" s="36" t="s">
        <v>303</v>
      </c>
      <c r="B4" s="36" t="s">
        <v>192</v>
      </c>
      <c r="C4" s="36" t="s">
        <v>60</v>
      </c>
    </row>
    <row r="5" spans="1:3 16370:16370" ht="16.899999999999999" customHeight="1">
      <c r="A5" s="269" t="s">
        <v>1988</v>
      </c>
      <c r="B5" s="270"/>
      <c r="C5" s="77">
        <v>185996</v>
      </c>
      <c r="XEP5"/>
    </row>
    <row r="6" spans="1:3 16370:16370" ht="16.899999999999999" customHeight="1">
      <c r="A6" s="78">
        <v>301</v>
      </c>
      <c r="B6" s="79" t="s">
        <v>1989</v>
      </c>
      <c r="C6" s="80">
        <v>122948</v>
      </c>
    </row>
    <row r="7" spans="1:3 16370:16370" ht="16.899999999999999" customHeight="1">
      <c r="A7" s="81" t="s">
        <v>1990</v>
      </c>
      <c r="B7" s="82" t="s">
        <v>1991</v>
      </c>
      <c r="C7" s="80">
        <v>23323</v>
      </c>
    </row>
    <row r="8" spans="1:3 16370:16370" ht="16.899999999999999" customHeight="1">
      <c r="A8" s="81" t="s">
        <v>1992</v>
      </c>
      <c r="B8" s="82" t="s">
        <v>1993</v>
      </c>
      <c r="C8" s="80">
        <v>6918</v>
      </c>
    </row>
    <row r="9" spans="1:3 16370:16370" ht="16.899999999999999" customHeight="1">
      <c r="A9" s="81" t="s">
        <v>1994</v>
      </c>
      <c r="B9" s="82" t="s">
        <v>1995</v>
      </c>
      <c r="C9" s="80">
        <v>34443</v>
      </c>
    </row>
    <row r="10" spans="1:3 16370:16370" ht="16.899999999999999" customHeight="1">
      <c r="A10" s="81" t="s">
        <v>1996</v>
      </c>
      <c r="B10" s="82" t="s">
        <v>1997</v>
      </c>
      <c r="C10" s="80">
        <v>1115</v>
      </c>
    </row>
    <row r="11" spans="1:3 16370:16370" ht="16.899999999999999" customHeight="1">
      <c r="A11" s="81" t="s">
        <v>1998</v>
      </c>
      <c r="B11" s="82" t="s">
        <v>1999</v>
      </c>
      <c r="C11" s="80">
        <v>8850</v>
      </c>
    </row>
    <row r="12" spans="1:3 16370:16370" ht="16.899999999999999" customHeight="1">
      <c r="A12" s="81" t="s">
        <v>2000</v>
      </c>
      <c r="B12" s="82" t="s">
        <v>2001</v>
      </c>
      <c r="C12" s="83">
        <v>6309</v>
      </c>
    </row>
    <row r="13" spans="1:3 16370:16370" ht="16.899999999999999" customHeight="1">
      <c r="A13" s="81" t="s">
        <v>2002</v>
      </c>
      <c r="B13" s="82" t="s">
        <v>2003</v>
      </c>
      <c r="C13" s="80">
        <v>616</v>
      </c>
    </row>
    <row r="14" spans="1:3 16370:16370" ht="16.899999999999999" customHeight="1">
      <c r="A14" s="81" t="s">
        <v>2004</v>
      </c>
      <c r="B14" s="84" t="s">
        <v>2005</v>
      </c>
      <c r="C14" s="80">
        <v>4755</v>
      </c>
    </row>
    <row r="15" spans="1:3 16370:16370" ht="16.899999999999999" customHeight="1">
      <c r="A15" s="81" t="s">
        <v>2006</v>
      </c>
      <c r="B15" s="84" t="s">
        <v>2007</v>
      </c>
      <c r="C15" s="80">
        <v>1412</v>
      </c>
    </row>
    <row r="16" spans="1:3 16370:16370" ht="16.899999999999999" customHeight="1">
      <c r="A16" s="81" t="s">
        <v>2008</v>
      </c>
      <c r="B16" s="84" t="s">
        <v>2009</v>
      </c>
      <c r="C16" s="80">
        <v>1644</v>
      </c>
    </row>
    <row r="17" spans="1:3" ht="16.899999999999999" customHeight="1">
      <c r="A17" s="81" t="s">
        <v>2010</v>
      </c>
      <c r="B17" s="84" t="s">
        <v>2011</v>
      </c>
      <c r="C17" s="80">
        <v>8954</v>
      </c>
    </row>
    <row r="18" spans="1:3" ht="16.899999999999999" customHeight="1">
      <c r="A18" s="81" t="s">
        <v>2012</v>
      </c>
      <c r="B18" s="84" t="s">
        <v>2013</v>
      </c>
      <c r="C18" s="80">
        <v>755</v>
      </c>
    </row>
    <row r="19" spans="1:3" ht="16.899999999999999" customHeight="1">
      <c r="A19" s="81" t="s">
        <v>2014</v>
      </c>
      <c r="B19" s="82" t="s">
        <v>2015</v>
      </c>
      <c r="C19" s="80">
        <v>23854</v>
      </c>
    </row>
    <row r="20" spans="1:3" ht="16.899999999999999" customHeight="1">
      <c r="A20" s="85">
        <v>302</v>
      </c>
      <c r="B20" s="86" t="s">
        <v>2016</v>
      </c>
      <c r="C20" s="80">
        <v>14573</v>
      </c>
    </row>
    <row r="21" spans="1:3" ht="16.899999999999999" customHeight="1">
      <c r="A21" s="81" t="s">
        <v>2017</v>
      </c>
      <c r="B21" s="82" t="s">
        <v>2018</v>
      </c>
      <c r="C21" s="80">
        <v>979</v>
      </c>
    </row>
    <row r="22" spans="1:3" ht="16.899999999999999" customHeight="1">
      <c r="A22" s="81" t="s">
        <v>2019</v>
      </c>
      <c r="B22" s="82" t="s">
        <v>2020</v>
      </c>
      <c r="C22" s="80">
        <v>50</v>
      </c>
    </row>
    <row r="23" spans="1:3" ht="16.899999999999999" customHeight="1">
      <c r="A23" s="81" t="s">
        <v>2021</v>
      </c>
      <c r="B23" s="82" t="s">
        <v>2022</v>
      </c>
      <c r="C23" s="80">
        <v>28</v>
      </c>
    </row>
    <row r="24" spans="1:3" ht="16.899999999999999" customHeight="1">
      <c r="A24" s="81" t="s">
        <v>2023</v>
      </c>
      <c r="B24" s="82" t="s">
        <v>2024</v>
      </c>
      <c r="C24" s="80">
        <v>1</v>
      </c>
    </row>
    <row r="25" spans="1:3" ht="16.899999999999999" customHeight="1">
      <c r="A25" s="81" t="s">
        <v>2025</v>
      </c>
      <c r="B25" s="82" t="s">
        <v>2026</v>
      </c>
      <c r="C25" s="80">
        <v>99</v>
      </c>
    </row>
    <row r="26" spans="1:3" ht="16.899999999999999" customHeight="1">
      <c r="A26" s="81" t="s">
        <v>2027</v>
      </c>
      <c r="B26" s="82" t="s">
        <v>2028</v>
      </c>
      <c r="C26" s="80">
        <v>369</v>
      </c>
    </row>
    <row r="27" spans="1:3" ht="16.899999999999999" customHeight="1">
      <c r="A27" s="81" t="s">
        <v>2029</v>
      </c>
      <c r="B27" s="82" t="s">
        <v>2030</v>
      </c>
      <c r="C27" s="80">
        <v>101</v>
      </c>
    </row>
    <row r="28" spans="1:3" ht="16.899999999999999" customHeight="1">
      <c r="A28" s="81" t="s">
        <v>2031</v>
      </c>
      <c r="B28" s="82" t="s">
        <v>2032</v>
      </c>
      <c r="C28" s="80">
        <v>0</v>
      </c>
    </row>
    <row r="29" spans="1:3" ht="16.899999999999999" customHeight="1">
      <c r="A29" s="81" t="s">
        <v>2033</v>
      </c>
      <c r="B29" s="82" t="s">
        <v>2034</v>
      </c>
      <c r="C29" s="80">
        <v>170</v>
      </c>
    </row>
    <row r="30" spans="1:3" ht="16.899999999999999" customHeight="1">
      <c r="A30" s="81" t="s">
        <v>2035</v>
      </c>
      <c r="B30" s="82" t="s">
        <v>2036</v>
      </c>
      <c r="C30" s="80">
        <v>91</v>
      </c>
    </row>
    <row r="31" spans="1:3" ht="16.899999999999999" customHeight="1">
      <c r="A31" s="81" t="s">
        <v>2037</v>
      </c>
      <c r="B31" s="82" t="s">
        <v>2038</v>
      </c>
      <c r="C31" s="80">
        <v>0</v>
      </c>
    </row>
    <row r="32" spans="1:3" ht="16.899999999999999" customHeight="1">
      <c r="A32" s="81" t="s">
        <v>2039</v>
      </c>
      <c r="B32" s="82" t="s">
        <v>2040</v>
      </c>
      <c r="C32" s="80">
        <v>147</v>
      </c>
    </row>
    <row r="33" spans="1:3" ht="16.899999999999999" customHeight="1">
      <c r="A33" s="81" t="s">
        <v>2041</v>
      </c>
      <c r="B33" s="82" t="s">
        <v>2042</v>
      </c>
      <c r="C33" s="80">
        <v>152</v>
      </c>
    </row>
    <row r="34" spans="1:3" ht="16.899999999999999" customHeight="1">
      <c r="A34" s="81" t="s">
        <v>2043</v>
      </c>
      <c r="B34" s="82" t="s">
        <v>2044</v>
      </c>
      <c r="C34" s="80">
        <v>2</v>
      </c>
    </row>
    <row r="35" spans="1:3" ht="16.899999999999999" customHeight="1">
      <c r="A35" s="81" t="s">
        <v>2045</v>
      </c>
      <c r="B35" s="82" t="s">
        <v>2046</v>
      </c>
      <c r="C35" s="80">
        <v>27</v>
      </c>
    </row>
    <row r="36" spans="1:3" ht="16.899999999999999" customHeight="1">
      <c r="A36" s="81" t="s">
        <v>2047</v>
      </c>
      <c r="B36" s="82" t="s">
        <v>2048</v>
      </c>
      <c r="C36" s="80">
        <v>14</v>
      </c>
    </row>
    <row r="37" spans="1:3" ht="16.899999999999999" customHeight="1">
      <c r="A37" s="81" t="s">
        <v>2049</v>
      </c>
      <c r="B37" s="82" t="s">
        <v>2050</v>
      </c>
      <c r="C37" s="80">
        <v>84</v>
      </c>
    </row>
    <row r="38" spans="1:3" ht="16.899999999999999" customHeight="1">
      <c r="A38" s="81">
        <v>30224</v>
      </c>
      <c r="B38" s="82" t="s">
        <v>2051</v>
      </c>
      <c r="C38" s="80">
        <v>0</v>
      </c>
    </row>
    <row r="39" spans="1:3" ht="16.899999999999999" customHeight="1">
      <c r="A39" s="81">
        <v>30225</v>
      </c>
      <c r="B39" s="82" t="s">
        <v>2052</v>
      </c>
      <c r="C39" s="80">
        <v>10</v>
      </c>
    </row>
    <row r="40" spans="1:3" ht="16.899999999999999" customHeight="1">
      <c r="A40" s="81">
        <v>30226</v>
      </c>
      <c r="B40" s="82" t="s">
        <v>2053</v>
      </c>
      <c r="C40" s="80">
        <v>791</v>
      </c>
    </row>
    <row r="41" spans="1:3" ht="16.899999999999999" customHeight="1">
      <c r="A41" s="81">
        <v>30227</v>
      </c>
      <c r="B41" s="82" t="s">
        <v>2054</v>
      </c>
      <c r="C41" s="80">
        <v>272</v>
      </c>
    </row>
    <row r="42" spans="1:3" ht="16.899999999999999" customHeight="1">
      <c r="A42" s="81">
        <v>30228</v>
      </c>
      <c r="B42" s="82" t="s">
        <v>2055</v>
      </c>
      <c r="C42" s="80">
        <v>1891</v>
      </c>
    </row>
    <row r="43" spans="1:3" ht="16.899999999999999" customHeight="1">
      <c r="A43" s="81">
        <v>30229</v>
      </c>
      <c r="B43" s="82" t="s">
        <v>2056</v>
      </c>
      <c r="C43" s="80">
        <v>55</v>
      </c>
    </row>
    <row r="44" spans="1:3" ht="16.899999999999999" customHeight="1">
      <c r="A44" s="81">
        <v>30231</v>
      </c>
      <c r="B44" s="82" t="s">
        <v>2057</v>
      </c>
      <c r="C44" s="80">
        <v>295</v>
      </c>
    </row>
    <row r="45" spans="1:3" ht="16.899999999999999" customHeight="1">
      <c r="A45" s="81">
        <v>30239</v>
      </c>
      <c r="B45" s="82" t="s">
        <v>2058</v>
      </c>
      <c r="C45" s="80">
        <v>1498</v>
      </c>
    </row>
    <row r="46" spans="1:3" ht="16.899999999999999" customHeight="1">
      <c r="A46" s="81">
        <v>30240</v>
      </c>
      <c r="B46" s="82" t="s">
        <v>2059</v>
      </c>
      <c r="C46" s="80">
        <v>15</v>
      </c>
    </row>
    <row r="47" spans="1:3" ht="16.899999999999999" customHeight="1">
      <c r="A47" s="81">
        <v>30299</v>
      </c>
      <c r="B47" s="82" t="s">
        <v>2060</v>
      </c>
      <c r="C47" s="80">
        <v>7432</v>
      </c>
    </row>
    <row r="48" spans="1:3" ht="16.899999999999999" customHeight="1">
      <c r="A48" s="78">
        <v>303</v>
      </c>
      <c r="B48" s="79" t="s">
        <v>2061</v>
      </c>
      <c r="C48" s="83">
        <v>48116</v>
      </c>
    </row>
    <row r="49" spans="1:3 16370:16370" ht="16.899999999999999" customHeight="1">
      <c r="A49" s="81" t="s">
        <v>2062</v>
      </c>
      <c r="B49" s="82" t="s">
        <v>2063</v>
      </c>
      <c r="C49" s="80">
        <v>311</v>
      </c>
    </row>
    <row r="50" spans="1:3 16370:16370" ht="16.899999999999999" customHeight="1">
      <c r="A50" s="81" t="s">
        <v>2064</v>
      </c>
      <c r="B50" s="82" t="s">
        <v>2065</v>
      </c>
      <c r="C50" s="80">
        <v>3054</v>
      </c>
    </row>
    <row r="51" spans="1:3 16370:16370" ht="16.899999999999999" customHeight="1">
      <c r="A51" s="81" t="s">
        <v>2066</v>
      </c>
      <c r="B51" s="82" t="s">
        <v>2067</v>
      </c>
      <c r="C51" s="80">
        <v>0</v>
      </c>
    </row>
    <row r="52" spans="1:3 16370:16370" ht="16.899999999999999" customHeight="1">
      <c r="A52" s="81" t="s">
        <v>2068</v>
      </c>
      <c r="B52" s="82" t="s">
        <v>2069</v>
      </c>
      <c r="C52" s="80">
        <v>349</v>
      </c>
    </row>
    <row r="53" spans="1:3 16370:16370" ht="16.899999999999999" customHeight="1">
      <c r="A53" s="81" t="s">
        <v>2070</v>
      </c>
      <c r="B53" s="82" t="s">
        <v>2071</v>
      </c>
      <c r="C53" s="80">
        <v>3943</v>
      </c>
    </row>
    <row r="54" spans="1:3 16370:16370" ht="16.899999999999999" customHeight="1">
      <c r="A54" s="81" t="s">
        <v>2072</v>
      </c>
      <c r="B54" s="82" t="s">
        <v>2073</v>
      </c>
      <c r="C54" s="80">
        <v>90</v>
      </c>
    </row>
    <row r="55" spans="1:3 16370:16370" ht="16.899999999999999" customHeight="1">
      <c r="A55" s="81" t="s">
        <v>2074</v>
      </c>
      <c r="B55" s="84" t="s">
        <v>2075</v>
      </c>
      <c r="C55" s="80">
        <v>365</v>
      </c>
    </row>
    <row r="56" spans="1:3 16370:16370" ht="16.899999999999999" customHeight="1">
      <c r="A56" s="81" t="s">
        <v>2076</v>
      </c>
      <c r="B56" s="82" t="s">
        <v>2077</v>
      </c>
      <c r="C56" s="80">
        <v>0</v>
      </c>
    </row>
    <row r="57" spans="1:3 16370:16370" ht="16.899999999999999" customHeight="1">
      <c r="A57" s="81" t="s">
        <v>2078</v>
      </c>
      <c r="B57" s="82" t="s">
        <v>2079</v>
      </c>
      <c r="C57" s="80">
        <v>2551</v>
      </c>
    </row>
    <row r="58" spans="1:3 16370:16370" ht="16.899999999999999" customHeight="1">
      <c r="A58" s="81" t="s">
        <v>2080</v>
      </c>
      <c r="B58" s="84" t="s">
        <v>2081</v>
      </c>
      <c r="C58" s="80">
        <v>0</v>
      </c>
    </row>
    <row r="59" spans="1:3 16370:16370" ht="16.899999999999999" customHeight="1">
      <c r="A59" s="81">
        <v>30311</v>
      </c>
      <c r="B59" s="84" t="s">
        <v>2082</v>
      </c>
      <c r="C59" s="83">
        <v>4</v>
      </c>
    </row>
    <row r="60" spans="1:3 16370:16370" ht="16.899999999999999" customHeight="1">
      <c r="A60" s="81" t="s">
        <v>2083</v>
      </c>
      <c r="B60" s="82" t="s">
        <v>2084</v>
      </c>
      <c r="C60" s="80">
        <v>37449</v>
      </c>
    </row>
    <row r="61" spans="1:3 16370:16370" ht="16.899999999999999" customHeight="1">
      <c r="A61" s="78">
        <v>310</v>
      </c>
      <c r="B61" s="79" t="s">
        <v>2085</v>
      </c>
      <c r="C61" s="80">
        <v>359</v>
      </c>
      <c r="XEP61"/>
    </row>
    <row r="62" spans="1:3 16370:16370" ht="16.899999999999999" customHeight="1">
      <c r="A62" s="81" t="s">
        <v>2086</v>
      </c>
      <c r="B62" s="82" t="s">
        <v>2087</v>
      </c>
      <c r="C62" s="80">
        <v>0</v>
      </c>
      <c r="XEP62"/>
    </row>
    <row r="63" spans="1:3 16370:16370" ht="16.899999999999999" customHeight="1">
      <c r="A63" s="81" t="s">
        <v>2088</v>
      </c>
      <c r="B63" s="82" t="s">
        <v>2089</v>
      </c>
      <c r="C63" s="80">
        <v>79</v>
      </c>
      <c r="XEP63"/>
    </row>
    <row r="64" spans="1:3 16370:16370" ht="16.899999999999999" customHeight="1">
      <c r="A64" s="81" t="s">
        <v>2090</v>
      </c>
      <c r="B64" s="82" t="s">
        <v>2091</v>
      </c>
      <c r="C64" s="80">
        <v>39</v>
      </c>
      <c r="XEP64"/>
    </row>
    <row r="65" spans="1:3 16370:16370" ht="16.899999999999999" customHeight="1">
      <c r="A65" s="81" t="s">
        <v>2092</v>
      </c>
      <c r="B65" s="82" t="s">
        <v>2093</v>
      </c>
      <c r="C65" s="80">
        <v>0</v>
      </c>
      <c r="XEP65"/>
    </row>
    <row r="66" spans="1:3 16370:16370" ht="16.899999999999999" customHeight="1">
      <c r="A66" s="81" t="s">
        <v>2094</v>
      </c>
      <c r="B66" s="82" t="s">
        <v>2095</v>
      </c>
      <c r="C66" s="80">
        <v>0</v>
      </c>
      <c r="XEP66"/>
    </row>
    <row r="67" spans="1:3 16370:16370" ht="16.899999999999999" customHeight="1">
      <c r="A67" s="81" t="s">
        <v>2096</v>
      </c>
      <c r="B67" s="82" t="s">
        <v>2097</v>
      </c>
      <c r="C67" s="80">
        <v>0</v>
      </c>
      <c r="XEP67"/>
    </row>
    <row r="68" spans="1:3 16370:16370" ht="16.899999999999999" customHeight="1">
      <c r="A68" s="81" t="s">
        <v>2098</v>
      </c>
      <c r="B68" s="82" t="s">
        <v>2099</v>
      </c>
      <c r="C68" s="80">
        <v>0</v>
      </c>
      <c r="XEP68"/>
    </row>
    <row r="69" spans="1:3 16370:16370" ht="16.899999999999999" customHeight="1">
      <c r="A69" s="81" t="s">
        <v>2100</v>
      </c>
      <c r="B69" s="82" t="s">
        <v>2101</v>
      </c>
      <c r="C69" s="80">
        <v>0</v>
      </c>
      <c r="XEP69"/>
    </row>
    <row r="70" spans="1:3 16370:16370" ht="16.899999999999999" customHeight="1">
      <c r="A70" s="81" t="s">
        <v>2102</v>
      </c>
      <c r="B70" s="82" t="s">
        <v>2103</v>
      </c>
      <c r="C70" s="80">
        <v>0</v>
      </c>
      <c r="XEP70"/>
    </row>
    <row r="71" spans="1:3 16370:16370" ht="16.899999999999999" customHeight="1">
      <c r="A71" s="81" t="s">
        <v>2104</v>
      </c>
      <c r="B71" s="82" t="s">
        <v>2105</v>
      </c>
      <c r="C71" s="80">
        <v>0</v>
      </c>
      <c r="XEP71"/>
    </row>
    <row r="72" spans="1:3 16370:16370" ht="16.899999999999999" customHeight="1">
      <c r="A72" s="81" t="s">
        <v>2106</v>
      </c>
      <c r="B72" s="82" t="s">
        <v>2107</v>
      </c>
      <c r="C72" s="80">
        <v>0</v>
      </c>
      <c r="XEP72"/>
    </row>
    <row r="73" spans="1:3 16370:16370" ht="16.899999999999999" customHeight="1">
      <c r="A73" s="81" t="s">
        <v>2108</v>
      </c>
      <c r="B73" s="82" t="s">
        <v>2109</v>
      </c>
      <c r="C73" s="80">
        <v>0</v>
      </c>
      <c r="XEP73"/>
    </row>
    <row r="74" spans="1:3 16370:16370" ht="16.899999999999999" customHeight="1">
      <c r="A74" s="81" t="s">
        <v>2110</v>
      </c>
      <c r="B74" s="82" t="s">
        <v>2111</v>
      </c>
      <c r="C74" s="80">
        <v>0</v>
      </c>
      <c r="XEP74"/>
    </row>
    <row r="75" spans="1:3 16370:16370" ht="16.899999999999999" customHeight="1">
      <c r="A75" s="81">
        <v>31021</v>
      </c>
      <c r="B75" s="84" t="s">
        <v>2112</v>
      </c>
      <c r="C75" s="80">
        <v>0</v>
      </c>
      <c r="XEP75"/>
    </row>
    <row r="76" spans="1:3 16370:16370" ht="16.899999999999999" customHeight="1">
      <c r="A76" s="81">
        <v>31022</v>
      </c>
      <c r="B76" s="84" t="s">
        <v>2113</v>
      </c>
      <c r="C76" s="80">
        <v>0</v>
      </c>
      <c r="XEP76"/>
    </row>
    <row r="77" spans="1:3 16370:16370" ht="16.899999999999999" customHeight="1">
      <c r="A77" s="81" t="s">
        <v>2114</v>
      </c>
      <c r="B77" s="82" t="s">
        <v>2115</v>
      </c>
      <c r="C77" s="80">
        <v>241</v>
      </c>
      <c r="XEP77"/>
    </row>
    <row r="78" spans="1:3 16370:16370" ht="16.899999999999999" customHeight="1">
      <c r="A78" s="78">
        <v>312</v>
      </c>
      <c r="B78" s="79" t="s">
        <v>2116</v>
      </c>
      <c r="C78" s="80">
        <v>0</v>
      </c>
      <c r="XEP78"/>
    </row>
    <row r="79" spans="1:3 16370:16370" ht="16.899999999999999" customHeight="1">
      <c r="A79" s="81">
        <v>31201</v>
      </c>
      <c r="B79" s="84" t="s">
        <v>2117</v>
      </c>
      <c r="C79" s="80">
        <v>0</v>
      </c>
      <c r="XEP79"/>
    </row>
    <row r="80" spans="1:3 16370:16370" ht="16.899999999999999" customHeight="1">
      <c r="A80" s="81">
        <v>31203</v>
      </c>
      <c r="B80" s="84" t="s">
        <v>2118</v>
      </c>
      <c r="C80" s="80">
        <v>0</v>
      </c>
      <c r="XEP80"/>
    </row>
    <row r="81" spans="1:3 16370:16370" ht="16.899999999999999" customHeight="1">
      <c r="A81" s="81">
        <v>31204</v>
      </c>
      <c r="B81" s="84" t="s">
        <v>2119</v>
      </c>
      <c r="C81" s="80">
        <v>0</v>
      </c>
      <c r="XEP81"/>
    </row>
    <row r="82" spans="1:3 16370:16370" ht="16.899999999999999" customHeight="1">
      <c r="A82" s="81">
        <v>31205</v>
      </c>
      <c r="B82" s="84" t="s">
        <v>2120</v>
      </c>
      <c r="C82" s="80">
        <v>0</v>
      </c>
      <c r="XEP82"/>
    </row>
    <row r="83" spans="1:3 16370:16370" ht="16.899999999999999" customHeight="1">
      <c r="A83" s="81">
        <v>31299</v>
      </c>
      <c r="B83" s="84" t="s">
        <v>2121</v>
      </c>
      <c r="C83" s="80">
        <v>0</v>
      </c>
      <c r="XEP83"/>
    </row>
    <row r="84" spans="1:3 16370:16370" ht="16.899999999999999" customHeight="1">
      <c r="A84" s="78">
        <v>399</v>
      </c>
      <c r="B84" s="79" t="s">
        <v>112</v>
      </c>
      <c r="C84" s="80">
        <v>0</v>
      </c>
      <c r="XEP84"/>
    </row>
    <row r="85" spans="1:3 16370:16370" ht="16.899999999999999" customHeight="1">
      <c r="A85" s="81" t="s">
        <v>2122</v>
      </c>
      <c r="B85" s="82" t="s">
        <v>2123</v>
      </c>
      <c r="C85" s="80">
        <v>0</v>
      </c>
      <c r="XEP85"/>
    </row>
    <row r="86" spans="1:3 16370:16370" ht="16.899999999999999" customHeight="1">
      <c r="A86" s="81" t="s">
        <v>2124</v>
      </c>
      <c r="B86" s="84" t="s">
        <v>2125</v>
      </c>
      <c r="C86" s="80">
        <v>0</v>
      </c>
      <c r="XEP86"/>
    </row>
    <row r="87" spans="1:3 16370:16370" ht="16.899999999999999" customHeight="1">
      <c r="A87" s="87" t="s">
        <v>2126</v>
      </c>
      <c r="B87" s="88" t="s">
        <v>2127</v>
      </c>
      <c r="C87" s="80">
        <v>0</v>
      </c>
      <c r="XEP87"/>
    </row>
    <row r="88" spans="1:3 16370:16370" ht="16.899999999999999" customHeight="1">
      <c r="A88" s="89">
        <v>39999</v>
      </c>
      <c r="B88" s="84" t="s">
        <v>112</v>
      </c>
      <c r="C88" s="80">
        <v>0</v>
      </c>
      <c r="XEP88"/>
    </row>
    <row r="89" spans="1:3 16370:16370" ht="16.899999999999999" customHeight="1">
      <c r="A89" s="90"/>
      <c r="B89" s="91"/>
      <c r="C89" s="92" t="s">
        <v>2128</v>
      </c>
    </row>
    <row r="90" spans="1:3 16370:16370" ht="16.899999999999999" customHeight="1">
      <c r="A90" s="90"/>
      <c r="B90" s="91"/>
      <c r="C90" s="90"/>
    </row>
    <row r="91" spans="1:3 16370:16370" ht="16.899999999999999" customHeight="1">
      <c r="A91" s="90"/>
      <c r="B91" s="91"/>
      <c r="C91" s="90"/>
    </row>
  </sheetData>
  <mergeCells count="3">
    <mergeCell ref="A2:C2"/>
    <mergeCell ref="A3:C3"/>
    <mergeCell ref="A5:B5"/>
  </mergeCells>
  <phoneticPr fontId="106" type="noConversion"/>
  <printOptions horizontalCentered="1"/>
  <pageMargins left="1.1416666666666699" right="0.51180555555555596" top="0.62916666666666698" bottom="0.51180555555555596" header="0" footer="0"/>
  <pageSetup paperSize="9" orientation="portrait" blackAndWhite="1"/>
  <headerFooter alignWithMargins="0"/>
</worksheet>
</file>

<file path=xl/worksheets/sheet21.xml><?xml version="1.0" encoding="utf-8"?>
<worksheet xmlns="http://schemas.openxmlformats.org/spreadsheetml/2006/main" xmlns:r="http://schemas.openxmlformats.org/officeDocument/2006/relationships">
  <sheetPr>
    <tabColor rgb="FFFFFF00"/>
  </sheetPr>
  <dimension ref="A1:IV14"/>
  <sheetViews>
    <sheetView workbookViewId="0">
      <selection activeCell="A6" sqref="A6"/>
    </sheetView>
  </sheetViews>
  <sheetFormatPr defaultColWidth="9" defaultRowHeight="14.25"/>
  <cols>
    <col min="1" max="1" width="43.125" style="66" customWidth="1"/>
    <col min="2" max="2" width="30.25" style="66" customWidth="1"/>
    <col min="3" max="256" width="9" style="66"/>
    <col min="257" max="16384" width="9" style="16"/>
  </cols>
  <sheetData>
    <row r="1" spans="1:2" ht="24" customHeight="1">
      <c r="A1" s="17" t="s">
        <v>2528</v>
      </c>
    </row>
    <row r="2" spans="1:2" ht="24">
      <c r="A2" s="271" t="s">
        <v>37</v>
      </c>
      <c r="B2" s="271"/>
    </row>
    <row r="3" spans="1:2" ht="24" customHeight="1">
      <c r="A3" s="67"/>
      <c r="B3" s="68" t="s">
        <v>55</v>
      </c>
    </row>
    <row r="4" spans="1:2" ht="24" customHeight="1">
      <c r="A4" s="69" t="s">
        <v>2129</v>
      </c>
      <c r="B4" s="69" t="s">
        <v>60</v>
      </c>
    </row>
    <row r="5" spans="1:2" ht="19.5" customHeight="1">
      <c r="A5" s="62" t="s">
        <v>197</v>
      </c>
      <c r="B5" s="63">
        <v>0</v>
      </c>
    </row>
    <row r="6" spans="1:2" ht="19.5" customHeight="1">
      <c r="A6" s="70"/>
      <c r="B6" s="71"/>
    </row>
    <row r="7" spans="1:2" ht="19.5" customHeight="1">
      <c r="A7" s="70"/>
      <c r="B7" s="71"/>
    </row>
    <row r="8" spans="1:2" ht="19.5" customHeight="1">
      <c r="A8" s="70"/>
      <c r="B8" s="71"/>
    </row>
    <row r="9" spans="1:2" ht="19.5" customHeight="1">
      <c r="A9" s="72" t="s">
        <v>199</v>
      </c>
      <c r="B9" s="63"/>
    </row>
    <row r="10" spans="1:2" ht="19.5" customHeight="1">
      <c r="A10" s="62" t="s">
        <v>201</v>
      </c>
      <c r="B10" s="63">
        <v>124242</v>
      </c>
    </row>
    <row r="11" spans="1:2" ht="19.5" customHeight="1">
      <c r="A11" s="62" t="s">
        <v>204</v>
      </c>
      <c r="B11" s="63">
        <v>2257</v>
      </c>
    </row>
    <row r="12" spans="1:2" ht="19.5" customHeight="1">
      <c r="A12" s="62" t="s">
        <v>149</v>
      </c>
      <c r="B12" s="63">
        <v>70400</v>
      </c>
    </row>
    <row r="13" spans="1:2" ht="19.5" customHeight="1">
      <c r="A13" s="62" t="s">
        <v>151</v>
      </c>
      <c r="B13" s="63"/>
    </row>
    <row r="14" spans="1:2" ht="19.5" customHeight="1">
      <c r="A14" s="73" t="s">
        <v>205</v>
      </c>
      <c r="B14" s="63">
        <v>196899</v>
      </c>
    </row>
  </sheetData>
  <mergeCells count="1">
    <mergeCell ref="A2:B2"/>
  </mergeCells>
  <phoneticPr fontId="106" type="noConversion"/>
  <printOptions horizontalCentered="1"/>
  <pageMargins left="0.35416666666666702" right="0.35416666666666702" top="0.82638888888888895" bottom="0.82638888888888895" header="0.51180555555555596" footer="0.59027777777777801"/>
  <pageSetup paperSize="9" firstPageNumber="81" orientation="portrait" useFirstPageNumber="1"/>
  <headerFooter scaleWithDoc="0" alignWithMargins="0"/>
</worksheet>
</file>

<file path=xl/worksheets/sheet22.xml><?xml version="1.0" encoding="utf-8"?>
<worksheet xmlns="http://schemas.openxmlformats.org/spreadsheetml/2006/main" xmlns:r="http://schemas.openxmlformats.org/officeDocument/2006/relationships">
  <sheetPr>
    <tabColor rgb="FFFFFF00"/>
  </sheetPr>
  <dimension ref="A1:C279"/>
  <sheetViews>
    <sheetView showGridLines="0" showZeros="0" workbookViewId="0">
      <selection activeCell="E32" sqref="E32"/>
    </sheetView>
  </sheetViews>
  <sheetFormatPr defaultColWidth="12.125" defaultRowHeight="15.6" customHeight="1"/>
  <cols>
    <col min="1" max="1" width="9.5" style="16" customWidth="1"/>
    <col min="2" max="2" width="59" style="16" customWidth="1"/>
    <col min="3" max="3" width="22.5" style="57" customWidth="1"/>
    <col min="4" max="4" width="12.125" style="16" customWidth="1"/>
    <col min="5" max="16384" width="12.125" style="16"/>
  </cols>
  <sheetData>
    <row r="1" spans="1:3" ht="15.6" customHeight="1">
      <c r="A1" s="16" t="s">
        <v>2529</v>
      </c>
    </row>
    <row r="2" spans="1:3" ht="44.25" customHeight="1">
      <c r="A2" s="265" t="s">
        <v>39</v>
      </c>
      <c r="B2" s="265"/>
      <c r="C2" s="265"/>
    </row>
    <row r="3" spans="1:3" ht="17.100000000000001" customHeight="1">
      <c r="A3" s="58"/>
      <c r="B3" s="58"/>
      <c r="C3" s="59" t="s">
        <v>302</v>
      </c>
    </row>
    <row r="4" spans="1:3" ht="17.100000000000001" customHeight="1">
      <c r="A4" s="36" t="s">
        <v>303</v>
      </c>
      <c r="B4" s="36" t="s">
        <v>192</v>
      </c>
      <c r="C4" s="36" t="s">
        <v>60</v>
      </c>
    </row>
    <row r="5" spans="1:3" ht="17.100000000000001" customHeight="1">
      <c r="A5" s="37">
        <v>206</v>
      </c>
      <c r="B5" s="38" t="s">
        <v>96</v>
      </c>
      <c r="C5" s="49">
        <f>C6</f>
        <v>0</v>
      </c>
    </row>
    <row r="6" spans="1:3" ht="17.100000000000001" customHeight="1">
      <c r="A6" s="37">
        <v>20610</v>
      </c>
      <c r="B6" s="38" t="s">
        <v>2131</v>
      </c>
      <c r="C6" s="49">
        <f>SUM(C7:C12)</f>
        <v>0</v>
      </c>
    </row>
    <row r="7" spans="1:3" ht="17.100000000000001" customHeight="1">
      <c r="A7" s="37">
        <v>2061001</v>
      </c>
      <c r="B7" s="40" t="s">
        <v>2132</v>
      </c>
      <c r="C7" s="49">
        <v>0</v>
      </c>
    </row>
    <row r="8" spans="1:3" ht="17.100000000000001" customHeight="1">
      <c r="A8" s="37">
        <v>2061002</v>
      </c>
      <c r="B8" s="40" t="s">
        <v>2133</v>
      </c>
      <c r="C8" s="49">
        <v>0</v>
      </c>
    </row>
    <row r="9" spans="1:3" ht="17.100000000000001" customHeight="1">
      <c r="A9" s="37">
        <v>2061003</v>
      </c>
      <c r="B9" s="40" t="s">
        <v>2134</v>
      </c>
      <c r="C9" s="49">
        <v>0</v>
      </c>
    </row>
    <row r="10" spans="1:3" ht="17.100000000000001" customHeight="1">
      <c r="A10" s="37">
        <v>2061004</v>
      </c>
      <c r="B10" s="40" t="s">
        <v>2135</v>
      </c>
      <c r="C10" s="49">
        <v>0</v>
      </c>
    </row>
    <row r="11" spans="1:3" ht="17.25" customHeight="1">
      <c r="A11" s="37">
        <v>2061005</v>
      </c>
      <c r="B11" s="40" t="s">
        <v>2136</v>
      </c>
      <c r="C11" s="49">
        <v>0</v>
      </c>
    </row>
    <row r="12" spans="1:3" ht="17.25" customHeight="1">
      <c r="A12" s="37">
        <v>2061099</v>
      </c>
      <c r="B12" s="40" t="s">
        <v>2137</v>
      </c>
      <c r="C12" s="49">
        <v>0</v>
      </c>
    </row>
    <row r="13" spans="1:3" ht="17.25" customHeight="1">
      <c r="A13" s="37">
        <v>207</v>
      </c>
      <c r="B13" s="38" t="s">
        <v>97</v>
      </c>
      <c r="C13" s="49">
        <f>SUM(C14,C20,C26)</f>
        <v>23</v>
      </c>
    </row>
    <row r="14" spans="1:3" ht="17.25" customHeight="1">
      <c r="A14" s="37">
        <v>20707</v>
      </c>
      <c r="B14" s="38" t="s">
        <v>2138</v>
      </c>
      <c r="C14" s="49">
        <f>SUM(C15:C19)</f>
        <v>23</v>
      </c>
    </row>
    <row r="15" spans="1:3" ht="17.25" customHeight="1">
      <c r="A15" s="37">
        <v>2070701</v>
      </c>
      <c r="B15" s="40" t="s">
        <v>2139</v>
      </c>
      <c r="C15" s="49">
        <v>23</v>
      </c>
    </row>
    <row r="16" spans="1:3" ht="17.25" customHeight="1">
      <c r="A16" s="37">
        <v>2070702</v>
      </c>
      <c r="B16" s="40" t="s">
        <v>2140</v>
      </c>
      <c r="C16" s="49">
        <v>0</v>
      </c>
    </row>
    <row r="17" spans="1:3" ht="17.25" customHeight="1">
      <c r="A17" s="37">
        <v>2070703</v>
      </c>
      <c r="B17" s="40" t="s">
        <v>2141</v>
      </c>
      <c r="C17" s="49">
        <v>0</v>
      </c>
    </row>
    <row r="18" spans="1:3" ht="15.6" customHeight="1">
      <c r="A18" s="37">
        <v>2070704</v>
      </c>
      <c r="B18" s="40" t="s">
        <v>2142</v>
      </c>
      <c r="C18" s="49">
        <v>0</v>
      </c>
    </row>
    <row r="19" spans="1:3" ht="17.25" customHeight="1">
      <c r="A19" s="37">
        <v>2070799</v>
      </c>
      <c r="B19" s="40" t="s">
        <v>2143</v>
      </c>
      <c r="C19" s="49">
        <v>0</v>
      </c>
    </row>
    <row r="20" spans="1:3" ht="17.25" customHeight="1">
      <c r="A20" s="37">
        <v>20709</v>
      </c>
      <c r="B20" s="38" t="s">
        <v>2144</v>
      </c>
      <c r="C20" s="49">
        <f>SUM(C21:C25)</f>
        <v>0</v>
      </c>
    </row>
    <row r="21" spans="1:3" ht="17.25" customHeight="1">
      <c r="A21" s="37">
        <v>2070901</v>
      </c>
      <c r="B21" s="40" t="s">
        <v>2145</v>
      </c>
      <c r="C21" s="49">
        <v>0</v>
      </c>
    </row>
    <row r="22" spans="1:3" ht="17.25" customHeight="1">
      <c r="A22" s="37">
        <v>2070902</v>
      </c>
      <c r="B22" s="40" t="s">
        <v>2146</v>
      </c>
      <c r="C22" s="49">
        <v>0</v>
      </c>
    </row>
    <row r="23" spans="1:3" ht="17.25" customHeight="1">
      <c r="A23" s="37">
        <v>2070903</v>
      </c>
      <c r="B23" s="40" t="s">
        <v>2147</v>
      </c>
      <c r="C23" s="49">
        <v>0</v>
      </c>
    </row>
    <row r="24" spans="1:3" ht="17.25" customHeight="1">
      <c r="A24" s="37">
        <v>2070904</v>
      </c>
      <c r="B24" s="40" t="s">
        <v>2148</v>
      </c>
      <c r="C24" s="49">
        <v>0</v>
      </c>
    </row>
    <row r="25" spans="1:3" ht="17.25" customHeight="1">
      <c r="A25" s="37">
        <v>2070999</v>
      </c>
      <c r="B25" s="40" t="s">
        <v>2149</v>
      </c>
      <c r="C25" s="49">
        <v>0</v>
      </c>
    </row>
    <row r="26" spans="1:3" ht="17.25" customHeight="1">
      <c r="A26" s="37">
        <v>20710</v>
      </c>
      <c r="B26" s="38" t="s">
        <v>2150</v>
      </c>
      <c r="C26" s="49">
        <f>SUM(C27:C28)</f>
        <v>0</v>
      </c>
    </row>
    <row r="27" spans="1:3" ht="17.25" customHeight="1">
      <c r="A27" s="37">
        <v>2071001</v>
      </c>
      <c r="B27" s="40" t="s">
        <v>2151</v>
      </c>
      <c r="C27" s="49">
        <v>0</v>
      </c>
    </row>
    <row r="28" spans="1:3" ht="17.25" customHeight="1">
      <c r="A28" s="37">
        <v>2071099</v>
      </c>
      <c r="B28" s="40" t="s">
        <v>2152</v>
      </c>
      <c r="C28" s="49">
        <v>0</v>
      </c>
    </row>
    <row r="29" spans="1:3" ht="17.25" customHeight="1">
      <c r="A29" s="37">
        <v>208</v>
      </c>
      <c r="B29" s="38" t="s">
        <v>98</v>
      </c>
      <c r="C29" s="49">
        <f>SUM(C30,C34,C38)</f>
        <v>13</v>
      </c>
    </row>
    <row r="30" spans="1:3" ht="17.25" customHeight="1">
      <c r="A30" s="37">
        <v>20822</v>
      </c>
      <c r="B30" s="38" t="s">
        <v>2153</v>
      </c>
      <c r="C30" s="49">
        <f>SUM(C31:C33)</f>
        <v>13</v>
      </c>
    </row>
    <row r="31" spans="1:3" ht="17.25" customHeight="1">
      <c r="A31" s="37">
        <v>2082201</v>
      </c>
      <c r="B31" s="40" t="s">
        <v>2154</v>
      </c>
      <c r="C31" s="49">
        <v>2</v>
      </c>
    </row>
    <row r="32" spans="1:3" ht="17.25" customHeight="1">
      <c r="A32" s="37">
        <v>2082202</v>
      </c>
      <c r="B32" s="40" t="s">
        <v>2155</v>
      </c>
      <c r="C32" s="49">
        <v>11</v>
      </c>
    </row>
    <row r="33" spans="1:3" ht="17.25" customHeight="1">
      <c r="A33" s="37">
        <v>2082299</v>
      </c>
      <c r="B33" s="40" t="s">
        <v>2156</v>
      </c>
      <c r="C33" s="49">
        <v>0</v>
      </c>
    </row>
    <row r="34" spans="1:3" ht="17.25" customHeight="1">
      <c r="A34" s="37">
        <v>20823</v>
      </c>
      <c r="B34" s="38" t="s">
        <v>2157</v>
      </c>
      <c r="C34" s="49">
        <f>SUM(C35:C37)</f>
        <v>0</v>
      </c>
    </row>
    <row r="35" spans="1:3" ht="17.25" customHeight="1">
      <c r="A35" s="37">
        <v>2082301</v>
      </c>
      <c r="B35" s="40" t="s">
        <v>2154</v>
      </c>
      <c r="C35" s="49">
        <v>0</v>
      </c>
    </row>
    <row r="36" spans="1:3" ht="17.25" customHeight="1">
      <c r="A36" s="37">
        <v>2082302</v>
      </c>
      <c r="B36" s="40" t="s">
        <v>2155</v>
      </c>
      <c r="C36" s="49">
        <v>0</v>
      </c>
    </row>
    <row r="37" spans="1:3" ht="17.25" customHeight="1">
      <c r="A37" s="37">
        <v>2082399</v>
      </c>
      <c r="B37" s="40" t="s">
        <v>2158</v>
      </c>
      <c r="C37" s="49">
        <v>0</v>
      </c>
    </row>
    <row r="38" spans="1:3" ht="17.25" customHeight="1">
      <c r="A38" s="37">
        <v>20829</v>
      </c>
      <c r="B38" s="38" t="s">
        <v>2159</v>
      </c>
      <c r="C38" s="49">
        <f>SUM(C39:C40)</f>
        <v>0</v>
      </c>
    </row>
    <row r="39" spans="1:3" ht="17.25" customHeight="1">
      <c r="A39" s="37">
        <v>2082901</v>
      </c>
      <c r="B39" s="40" t="s">
        <v>2155</v>
      </c>
      <c r="C39" s="49">
        <v>0</v>
      </c>
    </row>
    <row r="40" spans="1:3" ht="17.25" customHeight="1">
      <c r="A40" s="37">
        <v>2082999</v>
      </c>
      <c r="B40" s="40" t="s">
        <v>2160</v>
      </c>
      <c r="C40" s="49">
        <v>0</v>
      </c>
    </row>
    <row r="41" spans="1:3" ht="17.25" customHeight="1">
      <c r="A41" s="37">
        <v>211</v>
      </c>
      <c r="B41" s="38" t="s">
        <v>100</v>
      </c>
      <c r="C41" s="49">
        <f>SUM(C42,C47)</f>
        <v>0</v>
      </c>
    </row>
    <row r="42" spans="1:3" ht="17.25" customHeight="1">
      <c r="A42" s="37">
        <v>21160</v>
      </c>
      <c r="B42" s="38" t="s">
        <v>2161</v>
      </c>
      <c r="C42" s="49">
        <f>SUM(C43:C46)</f>
        <v>0</v>
      </c>
    </row>
    <row r="43" spans="1:3" ht="17.25" customHeight="1">
      <c r="A43" s="37">
        <v>2116001</v>
      </c>
      <c r="B43" s="40" t="s">
        <v>2162</v>
      </c>
      <c r="C43" s="49">
        <v>0</v>
      </c>
    </row>
    <row r="44" spans="1:3" ht="17.25" customHeight="1">
      <c r="A44" s="37">
        <v>2116002</v>
      </c>
      <c r="B44" s="40" t="s">
        <v>2163</v>
      </c>
      <c r="C44" s="49">
        <v>0</v>
      </c>
    </row>
    <row r="45" spans="1:3" ht="17.25" customHeight="1">
      <c r="A45" s="37">
        <v>2116003</v>
      </c>
      <c r="B45" s="40" t="s">
        <v>2164</v>
      </c>
      <c r="C45" s="49">
        <v>0</v>
      </c>
    </row>
    <row r="46" spans="1:3" ht="17.25" customHeight="1">
      <c r="A46" s="37">
        <v>2116099</v>
      </c>
      <c r="B46" s="40" t="s">
        <v>2165</v>
      </c>
      <c r="C46" s="49">
        <v>0</v>
      </c>
    </row>
    <row r="47" spans="1:3" ht="17.25" customHeight="1">
      <c r="A47" s="37">
        <v>21161</v>
      </c>
      <c r="B47" s="38" t="s">
        <v>2166</v>
      </c>
      <c r="C47" s="49">
        <f>SUM(C48:C51)</f>
        <v>0</v>
      </c>
    </row>
    <row r="48" spans="1:3" ht="17.25" customHeight="1">
      <c r="A48" s="37">
        <v>2116101</v>
      </c>
      <c r="B48" s="40" t="s">
        <v>2167</v>
      </c>
      <c r="C48" s="49">
        <v>0</v>
      </c>
    </row>
    <row r="49" spans="1:3" ht="17.25" customHeight="1">
      <c r="A49" s="37">
        <v>2116102</v>
      </c>
      <c r="B49" s="40" t="s">
        <v>2168</v>
      </c>
      <c r="C49" s="49">
        <v>0</v>
      </c>
    </row>
    <row r="50" spans="1:3" ht="17.25" customHeight="1">
      <c r="A50" s="37">
        <v>2116103</v>
      </c>
      <c r="B50" s="40" t="s">
        <v>2169</v>
      </c>
      <c r="C50" s="49">
        <v>0</v>
      </c>
    </row>
    <row r="51" spans="1:3" ht="17.25" customHeight="1">
      <c r="A51" s="37">
        <v>2116104</v>
      </c>
      <c r="B51" s="40" t="s">
        <v>2170</v>
      </c>
      <c r="C51" s="49">
        <v>0</v>
      </c>
    </row>
    <row r="52" spans="1:3" ht="17.25" customHeight="1">
      <c r="A52" s="37">
        <v>212</v>
      </c>
      <c r="B52" s="38" t="s">
        <v>102</v>
      </c>
      <c r="C52" s="49">
        <f>SUM(C53,C66,C70:C71,C77,C81,C85,C89,C95,C98)</f>
        <v>110162</v>
      </c>
    </row>
    <row r="53" spans="1:3" ht="17.25" customHeight="1">
      <c r="A53" s="37">
        <v>21208</v>
      </c>
      <c r="B53" s="38" t="s">
        <v>2171</v>
      </c>
      <c r="C53" s="49">
        <f>SUM(C54:C65)</f>
        <v>110162</v>
      </c>
    </row>
    <row r="54" spans="1:3" ht="17.25" customHeight="1">
      <c r="A54" s="37">
        <v>2120801</v>
      </c>
      <c r="B54" s="40" t="s">
        <v>2172</v>
      </c>
      <c r="C54" s="49">
        <v>0</v>
      </c>
    </row>
    <row r="55" spans="1:3" ht="17.25" customHeight="1">
      <c r="A55" s="37">
        <v>2120802</v>
      </c>
      <c r="B55" s="40" t="s">
        <v>2173</v>
      </c>
      <c r="C55" s="49">
        <v>0</v>
      </c>
    </row>
    <row r="56" spans="1:3" ht="17.25" customHeight="1">
      <c r="A56" s="37">
        <v>2120803</v>
      </c>
      <c r="B56" s="40" t="s">
        <v>2174</v>
      </c>
      <c r="C56" s="49">
        <v>0</v>
      </c>
    </row>
    <row r="57" spans="1:3" ht="17.25" customHeight="1">
      <c r="A57" s="37">
        <v>2120804</v>
      </c>
      <c r="B57" s="40" t="s">
        <v>2175</v>
      </c>
      <c r="C57" s="49">
        <v>0</v>
      </c>
    </row>
    <row r="58" spans="1:3" ht="17.25" customHeight="1">
      <c r="A58" s="37">
        <v>2120805</v>
      </c>
      <c r="B58" s="40" t="s">
        <v>2176</v>
      </c>
      <c r="C58" s="49">
        <v>0</v>
      </c>
    </row>
    <row r="59" spans="1:3" ht="17.25" customHeight="1">
      <c r="A59" s="37">
        <v>2120806</v>
      </c>
      <c r="B59" s="40" t="s">
        <v>2177</v>
      </c>
      <c r="C59" s="49">
        <v>0</v>
      </c>
    </row>
    <row r="60" spans="1:3" ht="17.25" customHeight="1">
      <c r="A60" s="37">
        <v>2120807</v>
      </c>
      <c r="B60" s="40" t="s">
        <v>2178</v>
      </c>
      <c r="C60" s="49">
        <v>0</v>
      </c>
    </row>
    <row r="61" spans="1:3" ht="17.25" customHeight="1">
      <c r="A61" s="37">
        <v>2120809</v>
      </c>
      <c r="B61" s="40" t="s">
        <v>2179</v>
      </c>
      <c r="C61" s="49">
        <v>0</v>
      </c>
    </row>
    <row r="62" spans="1:3" ht="17.25" customHeight="1">
      <c r="A62" s="37">
        <v>2120810</v>
      </c>
      <c r="B62" s="40" t="s">
        <v>2180</v>
      </c>
      <c r="C62" s="49">
        <v>0</v>
      </c>
    </row>
    <row r="63" spans="1:3" ht="17.25" customHeight="1">
      <c r="A63" s="37">
        <v>2120811</v>
      </c>
      <c r="B63" s="40" t="s">
        <v>2181</v>
      </c>
      <c r="C63" s="49">
        <v>0</v>
      </c>
    </row>
    <row r="64" spans="1:3" ht="17.25" customHeight="1">
      <c r="A64" s="37">
        <v>2120813</v>
      </c>
      <c r="B64" s="40" t="s">
        <v>1875</v>
      </c>
      <c r="C64" s="49">
        <v>0</v>
      </c>
    </row>
    <row r="65" spans="1:3" ht="17.25" customHeight="1">
      <c r="A65" s="37">
        <v>2120899</v>
      </c>
      <c r="B65" s="40" t="s">
        <v>2182</v>
      </c>
      <c r="C65" s="49">
        <v>110162</v>
      </c>
    </row>
    <row r="66" spans="1:3" ht="17.25" customHeight="1">
      <c r="A66" s="37">
        <v>21210</v>
      </c>
      <c r="B66" s="38" t="s">
        <v>2183</v>
      </c>
      <c r="C66" s="49">
        <f>SUM(C67:C69)</f>
        <v>0</v>
      </c>
    </row>
    <row r="67" spans="1:3" ht="17.25" customHeight="1">
      <c r="A67" s="37">
        <v>2121001</v>
      </c>
      <c r="B67" s="40" t="s">
        <v>2172</v>
      </c>
      <c r="C67" s="49">
        <v>0</v>
      </c>
    </row>
    <row r="68" spans="1:3" ht="17.25" customHeight="1">
      <c r="A68" s="37">
        <v>2121002</v>
      </c>
      <c r="B68" s="40" t="s">
        <v>2173</v>
      </c>
      <c r="C68" s="49">
        <v>0</v>
      </c>
    </row>
    <row r="69" spans="1:3" ht="17.25" customHeight="1">
      <c r="A69" s="37">
        <v>2121099</v>
      </c>
      <c r="B69" s="40" t="s">
        <v>2184</v>
      </c>
      <c r="C69" s="49">
        <v>0</v>
      </c>
    </row>
    <row r="70" spans="1:3" ht="17.25" customHeight="1">
      <c r="A70" s="37">
        <v>21211</v>
      </c>
      <c r="B70" s="38" t="s">
        <v>2185</v>
      </c>
      <c r="C70" s="49">
        <v>0</v>
      </c>
    </row>
    <row r="71" spans="1:3" ht="17.25" customHeight="1">
      <c r="A71" s="37">
        <v>21213</v>
      </c>
      <c r="B71" s="38" t="s">
        <v>2186</v>
      </c>
      <c r="C71" s="49">
        <f>SUM(C72:C76)</f>
        <v>0</v>
      </c>
    </row>
    <row r="72" spans="1:3" ht="17.25" customHeight="1">
      <c r="A72" s="37">
        <v>2121301</v>
      </c>
      <c r="B72" s="40" t="s">
        <v>2187</v>
      </c>
      <c r="C72" s="49">
        <v>0</v>
      </c>
    </row>
    <row r="73" spans="1:3" ht="17.25" customHeight="1">
      <c r="A73" s="37">
        <v>2121302</v>
      </c>
      <c r="B73" s="40" t="s">
        <v>2188</v>
      </c>
      <c r="C73" s="49">
        <v>0</v>
      </c>
    </row>
    <row r="74" spans="1:3" ht="17.25" customHeight="1">
      <c r="A74" s="37">
        <v>2121303</v>
      </c>
      <c r="B74" s="40" t="s">
        <v>2189</v>
      </c>
      <c r="C74" s="49">
        <v>0</v>
      </c>
    </row>
    <row r="75" spans="1:3" ht="17.25" customHeight="1">
      <c r="A75" s="37">
        <v>2121304</v>
      </c>
      <c r="B75" s="40" t="s">
        <v>2190</v>
      </c>
      <c r="C75" s="49">
        <v>0</v>
      </c>
    </row>
    <row r="76" spans="1:3" ht="17.25" customHeight="1">
      <c r="A76" s="37">
        <v>2121399</v>
      </c>
      <c r="B76" s="40" t="s">
        <v>2191</v>
      </c>
      <c r="C76" s="49">
        <v>0</v>
      </c>
    </row>
    <row r="77" spans="1:3" ht="17.25" customHeight="1">
      <c r="A77" s="37">
        <v>21214</v>
      </c>
      <c r="B77" s="38" t="s">
        <v>2192</v>
      </c>
      <c r="C77" s="49">
        <f>SUM(C78:C80)</f>
        <v>0</v>
      </c>
    </row>
    <row r="78" spans="1:3" ht="17.25" customHeight="1">
      <c r="A78" s="37">
        <v>2121401</v>
      </c>
      <c r="B78" s="40" t="s">
        <v>2193</v>
      </c>
      <c r="C78" s="49">
        <v>0</v>
      </c>
    </row>
    <row r="79" spans="1:3" ht="17.25" customHeight="1">
      <c r="A79" s="37">
        <v>2121402</v>
      </c>
      <c r="B79" s="40" t="s">
        <v>2194</v>
      </c>
      <c r="C79" s="49">
        <v>0</v>
      </c>
    </row>
    <row r="80" spans="1:3" ht="17.25" customHeight="1">
      <c r="A80" s="37">
        <v>2121499</v>
      </c>
      <c r="B80" s="40" t="s">
        <v>2195</v>
      </c>
      <c r="C80" s="49">
        <v>0</v>
      </c>
    </row>
    <row r="81" spans="1:3" ht="17.25" customHeight="1">
      <c r="A81" s="37">
        <v>21215</v>
      </c>
      <c r="B81" s="38" t="s">
        <v>2196</v>
      </c>
      <c r="C81" s="49">
        <f>SUM(C82:C84)</f>
        <v>0</v>
      </c>
    </row>
    <row r="82" spans="1:3" ht="17.25" customHeight="1">
      <c r="A82" s="37">
        <v>2121501</v>
      </c>
      <c r="B82" s="40" t="s">
        <v>2197</v>
      </c>
      <c r="C82" s="49">
        <v>0</v>
      </c>
    </row>
    <row r="83" spans="1:3" ht="17.25" customHeight="1">
      <c r="A83" s="37">
        <v>2121502</v>
      </c>
      <c r="B83" s="40" t="s">
        <v>2198</v>
      </c>
      <c r="C83" s="49">
        <v>0</v>
      </c>
    </row>
    <row r="84" spans="1:3" ht="17.25" customHeight="1">
      <c r="A84" s="37">
        <v>2121599</v>
      </c>
      <c r="B84" s="40" t="s">
        <v>2199</v>
      </c>
      <c r="C84" s="49">
        <v>0</v>
      </c>
    </row>
    <row r="85" spans="1:3" ht="17.25" customHeight="1">
      <c r="A85" s="37">
        <v>21216</v>
      </c>
      <c r="B85" s="38" t="s">
        <v>2200</v>
      </c>
      <c r="C85" s="49">
        <f>SUM(C86:C88)</f>
        <v>0</v>
      </c>
    </row>
    <row r="86" spans="1:3" ht="17.25" customHeight="1">
      <c r="A86" s="37">
        <v>2121601</v>
      </c>
      <c r="B86" s="40" t="s">
        <v>2197</v>
      </c>
      <c r="C86" s="49">
        <v>0</v>
      </c>
    </row>
    <row r="87" spans="1:3" ht="17.25" customHeight="1">
      <c r="A87" s="37">
        <v>2121602</v>
      </c>
      <c r="B87" s="40" t="s">
        <v>2198</v>
      </c>
      <c r="C87" s="49">
        <v>0</v>
      </c>
    </row>
    <row r="88" spans="1:3" ht="17.25" customHeight="1">
      <c r="A88" s="37">
        <v>2121699</v>
      </c>
      <c r="B88" s="40" t="s">
        <v>2201</v>
      </c>
      <c r="C88" s="49">
        <v>0</v>
      </c>
    </row>
    <row r="89" spans="1:3" ht="17.25" customHeight="1">
      <c r="A89" s="37">
        <v>21217</v>
      </c>
      <c r="B89" s="38" t="s">
        <v>2202</v>
      </c>
      <c r="C89" s="49">
        <f>SUM(C90:C94)</f>
        <v>0</v>
      </c>
    </row>
    <row r="90" spans="1:3" ht="17.25" customHeight="1">
      <c r="A90" s="37">
        <v>2121701</v>
      </c>
      <c r="B90" s="40" t="s">
        <v>2203</v>
      </c>
      <c r="C90" s="49">
        <v>0</v>
      </c>
    </row>
    <row r="91" spans="1:3" ht="17.25" customHeight="1">
      <c r="A91" s="37">
        <v>2121702</v>
      </c>
      <c r="B91" s="40" t="s">
        <v>2204</v>
      </c>
      <c r="C91" s="49">
        <v>0</v>
      </c>
    </row>
    <row r="92" spans="1:3" ht="17.25" customHeight="1">
      <c r="A92" s="37">
        <v>2121703</v>
      </c>
      <c r="B92" s="40" t="s">
        <v>2205</v>
      </c>
      <c r="C92" s="49">
        <v>0</v>
      </c>
    </row>
    <row r="93" spans="1:3" ht="17.25" customHeight="1">
      <c r="A93" s="37">
        <v>2121704</v>
      </c>
      <c r="B93" s="40" t="s">
        <v>2206</v>
      </c>
      <c r="C93" s="49">
        <v>0</v>
      </c>
    </row>
    <row r="94" spans="1:3" ht="17.25" customHeight="1">
      <c r="A94" s="37">
        <v>2121799</v>
      </c>
      <c r="B94" s="40" t="s">
        <v>2207</v>
      </c>
      <c r="C94" s="49">
        <v>0</v>
      </c>
    </row>
    <row r="95" spans="1:3" ht="17.25" customHeight="1">
      <c r="A95" s="37">
        <v>21218</v>
      </c>
      <c r="B95" s="38" t="s">
        <v>2208</v>
      </c>
      <c r="C95" s="49">
        <f>SUM(C96:C97)</f>
        <v>0</v>
      </c>
    </row>
    <row r="96" spans="1:3" ht="17.25" customHeight="1">
      <c r="A96" s="37">
        <v>2121801</v>
      </c>
      <c r="B96" s="40" t="s">
        <v>2209</v>
      </c>
      <c r="C96" s="49">
        <v>0</v>
      </c>
    </row>
    <row r="97" spans="1:3" ht="17.25" customHeight="1">
      <c r="A97" s="37">
        <v>2121899</v>
      </c>
      <c r="B97" s="40" t="s">
        <v>2210</v>
      </c>
      <c r="C97" s="49">
        <v>0</v>
      </c>
    </row>
    <row r="98" spans="1:3" ht="17.25" customHeight="1">
      <c r="A98" s="37">
        <v>21219</v>
      </c>
      <c r="B98" s="38" t="s">
        <v>2211</v>
      </c>
      <c r="C98" s="49">
        <f>SUM(C99:C106)</f>
        <v>0</v>
      </c>
    </row>
    <row r="99" spans="1:3" ht="17.25" customHeight="1">
      <c r="A99" s="37">
        <v>2121901</v>
      </c>
      <c r="B99" s="40" t="s">
        <v>2197</v>
      </c>
      <c r="C99" s="49">
        <v>0</v>
      </c>
    </row>
    <row r="100" spans="1:3" ht="17.25" customHeight="1">
      <c r="A100" s="37">
        <v>2121902</v>
      </c>
      <c r="B100" s="40" t="s">
        <v>2198</v>
      </c>
      <c r="C100" s="49">
        <v>0</v>
      </c>
    </row>
    <row r="101" spans="1:3" ht="17.25" customHeight="1">
      <c r="A101" s="37">
        <v>2121903</v>
      </c>
      <c r="B101" s="40" t="s">
        <v>2212</v>
      </c>
      <c r="C101" s="49">
        <v>0</v>
      </c>
    </row>
    <row r="102" spans="1:3" ht="17.25" customHeight="1">
      <c r="A102" s="37">
        <v>2121904</v>
      </c>
      <c r="B102" s="40" t="s">
        <v>2213</v>
      </c>
      <c r="C102" s="49">
        <v>0</v>
      </c>
    </row>
    <row r="103" spans="1:3" ht="17.25" customHeight="1">
      <c r="A103" s="37">
        <v>2121905</v>
      </c>
      <c r="B103" s="40" t="s">
        <v>2214</v>
      </c>
      <c r="C103" s="49">
        <v>0</v>
      </c>
    </row>
    <row r="104" spans="1:3" ht="17.25" customHeight="1">
      <c r="A104" s="37">
        <v>2121906</v>
      </c>
      <c r="B104" s="40" t="s">
        <v>2215</v>
      </c>
      <c r="C104" s="49">
        <v>0</v>
      </c>
    </row>
    <row r="105" spans="1:3" ht="17.25" customHeight="1">
      <c r="A105" s="37">
        <v>2121907</v>
      </c>
      <c r="B105" s="40" t="s">
        <v>2216</v>
      </c>
      <c r="C105" s="49">
        <v>0</v>
      </c>
    </row>
    <row r="106" spans="1:3" ht="17.25" customHeight="1">
      <c r="A106" s="37">
        <v>2121999</v>
      </c>
      <c r="B106" s="40" t="s">
        <v>2217</v>
      </c>
      <c r="C106" s="49">
        <v>0</v>
      </c>
    </row>
    <row r="107" spans="1:3" ht="17.25" customHeight="1">
      <c r="A107" s="37">
        <v>213</v>
      </c>
      <c r="B107" s="38" t="s">
        <v>103</v>
      </c>
      <c r="C107" s="49">
        <f>SUM(C108,C113,C118,C123,C126)</f>
        <v>0</v>
      </c>
    </row>
    <row r="108" spans="1:3" ht="17.25" customHeight="1">
      <c r="A108" s="37">
        <v>21366</v>
      </c>
      <c r="B108" s="38" t="s">
        <v>2218</v>
      </c>
      <c r="C108" s="49">
        <f>SUM(C109:C112)</f>
        <v>0</v>
      </c>
    </row>
    <row r="109" spans="1:3" ht="17.25" customHeight="1">
      <c r="A109" s="37">
        <v>2136601</v>
      </c>
      <c r="B109" s="40" t="s">
        <v>2155</v>
      </c>
      <c r="C109" s="49">
        <v>0</v>
      </c>
    </row>
    <row r="110" spans="1:3" ht="17.25" customHeight="1">
      <c r="A110" s="37">
        <v>2136602</v>
      </c>
      <c r="B110" s="40" t="s">
        <v>2219</v>
      </c>
      <c r="C110" s="49">
        <v>0</v>
      </c>
    </row>
    <row r="111" spans="1:3" ht="17.25" customHeight="1">
      <c r="A111" s="37">
        <v>2136603</v>
      </c>
      <c r="B111" s="40" t="s">
        <v>2220</v>
      </c>
      <c r="C111" s="49">
        <v>0</v>
      </c>
    </row>
    <row r="112" spans="1:3" ht="17.25" customHeight="1">
      <c r="A112" s="37">
        <v>2136699</v>
      </c>
      <c r="B112" s="40" t="s">
        <v>2221</v>
      </c>
      <c r="C112" s="49">
        <v>0</v>
      </c>
    </row>
    <row r="113" spans="1:3" ht="17.25" customHeight="1">
      <c r="A113" s="37">
        <v>21367</v>
      </c>
      <c r="B113" s="38" t="s">
        <v>2222</v>
      </c>
      <c r="C113" s="49">
        <f>SUM(C114:C117)</f>
        <v>0</v>
      </c>
    </row>
    <row r="114" spans="1:3" ht="17.25" customHeight="1">
      <c r="A114" s="37">
        <v>2136701</v>
      </c>
      <c r="B114" s="40" t="s">
        <v>2155</v>
      </c>
      <c r="C114" s="49">
        <v>0</v>
      </c>
    </row>
    <row r="115" spans="1:3" ht="17.25" customHeight="1">
      <c r="A115" s="37">
        <v>2136702</v>
      </c>
      <c r="B115" s="40" t="s">
        <v>2219</v>
      </c>
      <c r="C115" s="49">
        <v>0</v>
      </c>
    </row>
    <row r="116" spans="1:3" ht="17.25" customHeight="1">
      <c r="A116" s="37">
        <v>2136703</v>
      </c>
      <c r="B116" s="40" t="s">
        <v>2223</v>
      </c>
      <c r="C116" s="49">
        <v>0</v>
      </c>
    </row>
    <row r="117" spans="1:3" ht="17.25" customHeight="1">
      <c r="A117" s="37">
        <v>2136799</v>
      </c>
      <c r="B117" s="40" t="s">
        <v>2224</v>
      </c>
      <c r="C117" s="49">
        <v>0</v>
      </c>
    </row>
    <row r="118" spans="1:3" ht="17.25" customHeight="1">
      <c r="A118" s="37">
        <v>21369</v>
      </c>
      <c r="B118" s="38" t="s">
        <v>2225</v>
      </c>
      <c r="C118" s="49">
        <f>SUM(C119:C122)</f>
        <v>0</v>
      </c>
    </row>
    <row r="119" spans="1:3" ht="17.25" customHeight="1">
      <c r="A119" s="37">
        <v>2136901</v>
      </c>
      <c r="B119" s="40" t="s">
        <v>1655</v>
      </c>
      <c r="C119" s="49">
        <v>0</v>
      </c>
    </row>
    <row r="120" spans="1:3" ht="17.25" customHeight="1">
      <c r="A120" s="37">
        <v>2136902</v>
      </c>
      <c r="B120" s="40" t="s">
        <v>2226</v>
      </c>
      <c r="C120" s="49">
        <v>0</v>
      </c>
    </row>
    <row r="121" spans="1:3" ht="17.25" customHeight="1">
      <c r="A121" s="37">
        <v>2136903</v>
      </c>
      <c r="B121" s="40" t="s">
        <v>2227</v>
      </c>
      <c r="C121" s="49">
        <v>0</v>
      </c>
    </row>
    <row r="122" spans="1:3" ht="17.25" customHeight="1">
      <c r="A122" s="37">
        <v>2136999</v>
      </c>
      <c r="B122" s="40" t="s">
        <v>2228</v>
      </c>
      <c r="C122" s="49">
        <v>0</v>
      </c>
    </row>
    <row r="123" spans="1:3" ht="17.25" customHeight="1">
      <c r="A123" s="37">
        <v>21370</v>
      </c>
      <c r="B123" s="38" t="s">
        <v>2229</v>
      </c>
      <c r="C123" s="49">
        <f>SUM(C124:C125)</f>
        <v>0</v>
      </c>
    </row>
    <row r="124" spans="1:3" ht="17.25" customHeight="1">
      <c r="A124" s="37">
        <v>2137001</v>
      </c>
      <c r="B124" s="40" t="s">
        <v>2230</v>
      </c>
      <c r="C124" s="49">
        <v>0</v>
      </c>
    </row>
    <row r="125" spans="1:3" ht="17.25" customHeight="1">
      <c r="A125" s="37">
        <v>2137099</v>
      </c>
      <c r="B125" s="40" t="s">
        <v>2231</v>
      </c>
      <c r="C125" s="49">
        <v>0</v>
      </c>
    </row>
    <row r="126" spans="1:3" ht="17.25" customHeight="1">
      <c r="A126" s="37">
        <v>21371</v>
      </c>
      <c r="B126" s="38" t="s">
        <v>2232</v>
      </c>
      <c r="C126" s="49">
        <f>SUM(C127:C130)</f>
        <v>0</v>
      </c>
    </row>
    <row r="127" spans="1:3" ht="17.25" customHeight="1">
      <c r="A127" s="37">
        <v>2137101</v>
      </c>
      <c r="B127" s="40" t="s">
        <v>2233</v>
      </c>
      <c r="C127" s="49">
        <v>0</v>
      </c>
    </row>
    <row r="128" spans="1:3" ht="17.25" customHeight="1">
      <c r="A128" s="37">
        <v>2137102</v>
      </c>
      <c r="B128" s="40" t="s">
        <v>2234</v>
      </c>
      <c r="C128" s="49">
        <v>0</v>
      </c>
    </row>
    <row r="129" spans="1:3" ht="17.25" customHeight="1">
      <c r="A129" s="37">
        <v>2137103</v>
      </c>
      <c r="B129" s="40" t="s">
        <v>2235</v>
      </c>
      <c r="C129" s="49">
        <v>0</v>
      </c>
    </row>
    <row r="130" spans="1:3" ht="17.25" customHeight="1">
      <c r="A130" s="37">
        <v>2137199</v>
      </c>
      <c r="B130" s="40" t="s">
        <v>2236</v>
      </c>
      <c r="C130" s="49">
        <v>0</v>
      </c>
    </row>
    <row r="131" spans="1:3" ht="17.25" customHeight="1">
      <c r="A131" s="37">
        <v>214</v>
      </c>
      <c r="B131" s="38" t="s">
        <v>104</v>
      </c>
      <c r="C131" s="49">
        <f>SUM(C132,C137,C142,C147,C156,C163,C172,C175,C178,C179)</f>
        <v>0</v>
      </c>
    </row>
    <row r="132" spans="1:3" ht="17.25" customHeight="1">
      <c r="A132" s="37">
        <v>21460</v>
      </c>
      <c r="B132" s="38" t="s">
        <v>2237</v>
      </c>
      <c r="C132" s="49">
        <f>SUM(C133:C136)</f>
        <v>0</v>
      </c>
    </row>
    <row r="133" spans="1:3" ht="17.25" customHeight="1">
      <c r="A133" s="37">
        <v>2146001</v>
      </c>
      <c r="B133" s="40" t="s">
        <v>1687</v>
      </c>
      <c r="C133" s="49">
        <v>0</v>
      </c>
    </row>
    <row r="134" spans="1:3" ht="17.25" customHeight="1">
      <c r="A134" s="37">
        <v>2146002</v>
      </c>
      <c r="B134" s="40" t="s">
        <v>1688</v>
      </c>
      <c r="C134" s="49">
        <v>0</v>
      </c>
    </row>
    <row r="135" spans="1:3" ht="17.25" customHeight="1">
      <c r="A135" s="37">
        <v>2146003</v>
      </c>
      <c r="B135" s="40" t="s">
        <v>2238</v>
      </c>
      <c r="C135" s="49">
        <v>0</v>
      </c>
    </row>
    <row r="136" spans="1:3" ht="17.25" customHeight="1">
      <c r="A136" s="37">
        <v>2146099</v>
      </c>
      <c r="B136" s="40" t="s">
        <v>2239</v>
      </c>
      <c r="C136" s="49">
        <v>0</v>
      </c>
    </row>
    <row r="137" spans="1:3" ht="17.25" customHeight="1">
      <c r="A137" s="37">
        <v>21462</v>
      </c>
      <c r="B137" s="38" t="s">
        <v>2240</v>
      </c>
      <c r="C137" s="49">
        <f>SUM(C138:C141)</f>
        <v>0</v>
      </c>
    </row>
    <row r="138" spans="1:3" ht="17.25" customHeight="1">
      <c r="A138" s="37">
        <v>2146201</v>
      </c>
      <c r="B138" s="40" t="s">
        <v>2238</v>
      </c>
      <c r="C138" s="49">
        <v>0</v>
      </c>
    </row>
    <row r="139" spans="1:3" ht="17.25" customHeight="1">
      <c r="A139" s="37">
        <v>2146202</v>
      </c>
      <c r="B139" s="40" t="s">
        <v>2241</v>
      </c>
      <c r="C139" s="49">
        <v>0</v>
      </c>
    </row>
    <row r="140" spans="1:3" ht="17.25" customHeight="1">
      <c r="A140" s="37">
        <v>2146203</v>
      </c>
      <c r="B140" s="40" t="s">
        <v>2242</v>
      </c>
      <c r="C140" s="49">
        <v>0</v>
      </c>
    </row>
    <row r="141" spans="1:3" ht="17.25" customHeight="1">
      <c r="A141" s="37">
        <v>2146299</v>
      </c>
      <c r="B141" s="40" t="s">
        <v>2243</v>
      </c>
      <c r="C141" s="49">
        <v>0</v>
      </c>
    </row>
    <row r="142" spans="1:3" ht="17.25" customHeight="1">
      <c r="A142" s="37">
        <v>21463</v>
      </c>
      <c r="B142" s="38" t="s">
        <v>2244</v>
      </c>
      <c r="C142" s="49">
        <f>SUM(C143:C146)</f>
        <v>0</v>
      </c>
    </row>
    <row r="143" spans="1:3" ht="17.25" customHeight="1">
      <c r="A143" s="37">
        <v>2146301</v>
      </c>
      <c r="B143" s="40" t="s">
        <v>1694</v>
      </c>
      <c r="C143" s="49">
        <v>0</v>
      </c>
    </row>
    <row r="144" spans="1:3" ht="17.25" customHeight="1">
      <c r="A144" s="37">
        <v>2146302</v>
      </c>
      <c r="B144" s="40" t="s">
        <v>2245</v>
      </c>
      <c r="C144" s="49">
        <v>0</v>
      </c>
    </row>
    <row r="145" spans="1:3" ht="17.25" customHeight="1">
      <c r="A145" s="37">
        <v>2146303</v>
      </c>
      <c r="B145" s="40" t="s">
        <v>2246</v>
      </c>
      <c r="C145" s="49">
        <v>0</v>
      </c>
    </row>
    <row r="146" spans="1:3" ht="17.25" customHeight="1">
      <c r="A146" s="37">
        <v>2146399</v>
      </c>
      <c r="B146" s="40" t="s">
        <v>2247</v>
      </c>
      <c r="C146" s="49">
        <v>0</v>
      </c>
    </row>
    <row r="147" spans="1:3" ht="17.25" customHeight="1">
      <c r="A147" s="37">
        <v>21464</v>
      </c>
      <c r="B147" s="38" t="s">
        <v>2248</v>
      </c>
      <c r="C147" s="49">
        <f>SUM(C148:C155)</f>
        <v>0</v>
      </c>
    </row>
    <row r="148" spans="1:3" ht="17.25" customHeight="1">
      <c r="A148" s="37">
        <v>2146401</v>
      </c>
      <c r="B148" s="40" t="s">
        <v>2249</v>
      </c>
      <c r="C148" s="49">
        <v>0</v>
      </c>
    </row>
    <row r="149" spans="1:3" ht="17.25" customHeight="1">
      <c r="A149" s="37">
        <v>2146402</v>
      </c>
      <c r="B149" s="40" t="s">
        <v>2250</v>
      </c>
      <c r="C149" s="49">
        <v>0</v>
      </c>
    </row>
    <row r="150" spans="1:3" ht="17.25" customHeight="1">
      <c r="A150" s="37">
        <v>2146403</v>
      </c>
      <c r="B150" s="40" t="s">
        <v>2251</v>
      </c>
      <c r="C150" s="49">
        <v>0</v>
      </c>
    </row>
    <row r="151" spans="1:3" ht="17.25" customHeight="1">
      <c r="A151" s="37">
        <v>2146404</v>
      </c>
      <c r="B151" s="40" t="s">
        <v>2252</v>
      </c>
      <c r="C151" s="49">
        <v>0</v>
      </c>
    </row>
    <row r="152" spans="1:3" ht="17.25" customHeight="1">
      <c r="A152" s="37">
        <v>2146405</v>
      </c>
      <c r="B152" s="40" t="s">
        <v>2253</v>
      </c>
      <c r="C152" s="49">
        <v>0</v>
      </c>
    </row>
    <row r="153" spans="1:3" ht="17.25" customHeight="1">
      <c r="A153" s="37">
        <v>2146406</v>
      </c>
      <c r="B153" s="40" t="s">
        <v>2254</v>
      </c>
      <c r="C153" s="49">
        <v>0</v>
      </c>
    </row>
    <row r="154" spans="1:3" ht="17.25" customHeight="1">
      <c r="A154" s="37">
        <v>2146407</v>
      </c>
      <c r="B154" s="40" t="s">
        <v>2255</v>
      </c>
      <c r="C154" s="49">
        <v>0</v>
      </c>
    </row>
    <row r="155" spans="1:3" ht="17.25" customHeight="1">
      <c r="A155" s="37">
        <v>2146499</v>
      </c>
      <c r="B155" s="40" t="s">
        <v>2256</v>
      </c>
      <c r="C155" s="49">
        <v>0</v>
      </c>
    </row>
    <row r="156" spans="1:3" ht="17.25" customHeight="1">
      <c r="A156" s="37">
        <v>21468</v>
      </c>
      <c r="B156" s="38" t="s">
        <v>2257</v>
      </c>
      <c r="C156" s="49">
        <f>SUM(C157:C162)</f>
        <v>0</v>
      </c>
    </row>
    <row r="157" spans="1:3" ht="17.25" customHeight="1">
      <c r="A157" s="37">
        <v>2146801</v>
      </c>
      <c r="B157" s="40" t="s">
        <v>2258</v>
      </c>
      <c r="C157" s="49">
        <v>0</v>
      </c>
    </row>
    <row r="158" spans="1:3" ht="17.25" customHeight="1">
      <c r="A158" s="37">
        <v>2146802</v>
      </c>
      <c r="B158" s="40" t="s">
        <v>2259</v>
      </c>
      <c r="C158" s="49">
        <v>0</v>
      </c>
    </row>
    <row r="159" spans="1:3" ht="17.25" customHeight="1">
      <c r="A159" s="37">
        <v>2146803</v>
      </c>
      <c r="B159" s="40" t="s">
        <v>2260</v>
      </c>
      <c r="C159" s="49">
        <v>0</v>
      </c>
    </row>
    <row r="160" spans="1:3" ht="17.25" customHeight="1">
      <c r="A160" s="37">
        <v>2146804</v>
      </c>
      <c r="B160" s="40" t="s">
        <v>2261</v>
      </c>
      <c r="C160" s="49">
        <v>0</v>
      </c>
    </row>
    <row r="161" spans="1:3" ht="17.25" customHeight="1">
      <c r="A161" s="37">
        <v>2146805</v>
      </c>
      <c r="B161" s="40" t="s">
        <v>2262</v>
      </c>
      <c r="C161" s="49">
        <v>0</v>
      </c>
    </row>
    <row r="162" spans="1:3" ht="17.25" customHeight="1">
      <c r="A162" s="37">
        <v>2146899</v>
      </c>
      <c r="B162" s="40" t="s">
        <v>2263</v>
      </c>
      <c r="C162" s="49">
        <v>0</v>
      </c>
    </row>
    <row r="163" spans="1:3" ht="17.25" customHeight="1">
      <c r="A163" s="37">
        <v>21469</v>
      </c>
      <c r="B163" s="38" t="s">
        <v>2264</v>
      </c>
      <c r="C163" s="49">
        <f>SUM(C164:C171)</f>
        <v>0</v>
      </c>
    </row>
    <row r="164" spans="1:3" ht="17.25" customHeight="1">
      <c r="A164" s="37">
        <v>2146901</v>
      </c>
      <c r="B164" s="40" t="s">
        <v>2265</v>
      </c>
      <c r="C164" s="49">
        <v>0</v>
      </c>
    </row>
    <row r="165" spans="1:3" ht="17.25" customHeight="1">
      <c r="A165" s="37">
        <v>2146902</v>
      </c>
      <c r="B165" s="40" t="s">
        <v>1715</v>
      </c>
      <c r="C165" s="49">
        <v>0</v>
      </c>
    </row>
    <row r="166" spans="1:3" ht="17.25" customHeight="1">
      <c r="A166" s="37">
        <v>2146903</v>
      </c>
      <c r="B166" s="40" t="s">
        <v>2266</v>
      </c>
      <c r="C166" s="49">
        <v>0</v>
      </c>
    </row>
    <row r="167" spans="1:3" ht="17.25" customHeight="1">
      <c r="A167" s="37">
        <v>2146904</v>
      </c>
      <c r="B167" s="40" t="s">
        <v>2267</v>
      </c>
      <c r="C167" s="49">
        <v>0</v>
      </c>
    </row>
    <row r="168" spans="1:3" ht="17.25" customHeight="1">
      <c r="A168" s="37">
        <v>2146906</v>
      </c>
      <c r="B168" s="40" t="s">
        <v>2268</v>
      </c>
      <c r="C168" s="49">
        <v>0</v>
      </c>
    </row>
    <row r="169" spans="1:3" ht="17.25" customHeight="1">
      <c r="A169" s="37">
        <v>2146907</v>
      </c>
      <c r="B169" s="40" t="s">
        <v>2269</v>
      </c>
      <c r="C169" s="49">
        <v>0</v>
      </c>
    </row>
    <row r="170" spans="1:3" ht="17.25" customHeight="1">
      <c r="A170" s="37">
        <v>2146908</v>
      </c>
      <c r="B170" s="40" t="s">
        <v>2270</v>
      </c>
      <c r="C170" s="49">
        <v>0</v>
      </c>
    </row>
    <row r="171" spans="1:3" ht="17.25" customHeight="1">
      <c r="A171" s="37">
        <v>2146999</v>
      </c>
      <c r="B171" s="40" t="s">
        <v>2271</v>
      </c>
      <c r="C171" s="49">
        <v>0</v>
      </c>
    </row>
    <row r="172" spans="1:3" ht="17.25" customHeight="1">
      <c r="A172" s="37">
        <v>21470</v>
      </c>
      <c r="B172" s="38" t="s">
        <v>2272</v>
      </c>
      <c r="C172" s="49">
        <f>SUM(C173:C174)</f>
        <v>0</v>
      </c>
    </row>
    <row r="173" spans="1:3" ht="17.25" customHeight="1">
      <c r="A173" s="37">
        <v>2147001</v>
      </c>
      <c r="B173" s="40" t="s">
        <v>2273</v>
      </c>
      <c r="C173" s="49">
        <v>0</v>
      </c>
    </row>
    <row r="174" spans="1:3" ht="17.25" customHeight="1">
      <c r="A174" s="37">
        <v>2147099</v>
      </c>
      <c r="B174" s="40" t="s">
        <v>2274</v>
      </c>
      <c r="C174" s="49">
        <v>0</v>
      </c>
    </row>
    <row r="175" spans="1:3" ht="17.25" customHeight="1">
      <c r="A175" s="37">
        <v>21471</v>
      </c>
      <c r="B175" s="38" t="s">
        <v>2275</v>
      </c>
      <c r="C175" s="49">
        <f>SUM(C176:C177)</f>
        <v>0</v>
      </c>
    </row>
    <row r="176" spans="1:3" ht="17.25" customHeight="1">
      <c r="A176" s="37">
        <v>2147101</v>
      </c>
      <c r="B176" s="40" t="s">
        <v>2273</v>
      </c>
      <c r="C176" s="49">
        <v>0</v>
      </c>
    </row>
    <row r="177" spans="1:3" ht="17.25" customHeight="1">
      <c r="A177" s="37">
        <v>2147199</v>
      </c>
      <c r="B177" s="40" t="s">
        <v>2276</v>
      </c>
      <c r="C177" s="49">
        <v>0</v>
      </c>
    </row>
    <row r="178" spans="1:3" ht="17.25" customHeight="1">
      <c r="A178" s="37">
        <v>21472</v>
      </c>
      <c r="B178" s="38" t="s">
        <v>2277</v>
      </c>
      <c r="C178" s="49">
        <v>0</v>
      </c>
    </row>
    <row r="179" spans="1:3" ht="17.25" customHeight="1">
      <c r="A179" s="37">
        <v>21473</v>
      </c>
      <c r="B179" s="38" t="s">
        <v>2278</v>
      </c>
      <c r="C179" s="49">
        <f>SUM(C180:C182)</f>
        <v>0</v>
      </c>
    </row>
    <row r="180" spans="1:3" ht="17.25" customHeight="1">
      <c r="A180" s="37">
        <v>2147301</v>
      </c>
      <c r="B180" s="40" t="s">
        <v>2279</v>
      </c>
      <c r="C180" s="49">
        <v>0</v>
      </c>
    </row>
    <row r="181" spans="1:3" ht="17.25" customHeight="1">
      <c r="A181" s="37">
        <v>2147303</v>
      </c>
      <c r="B181" s="40" t="s">
        <v>2280</v>
      </c>
      <c r="C181" s="49">
        <v>0</v>
      </c>
    </row>
    <row r="182" spans="1:3" ht="17.25" customHeight="1">
      <c r="A182" s="37">
        <v>2147399</v>
      </c>
      <c r="B182" s="40" t="s">
        <v>2281</v>
      </c>
      <c r="C182" s="49">
        <v>0</v>
      </c>
    </row>
    <row r="183" spans="1:3" ht="17.25" customHeight="1">
      <c r="A183" s="37">
        <v>215</v>
      </c>
      <c r="B183" s="38" t="s">
        <v>106</v>
      </c>
      <c r="C183" s="49">
        <f>C184</f>
        <v>0</v>
      </c>
    </row>
    <row r="184" spans="1:3" ht="17.25" customHeight="1">
      <c r="A184" s="37">
        <v>21562</v>
      </c>
      <c r="B184" s="38" t="s">
        <v>2282</v>
      </c>
      <c r="C184" s="49">
        <f>SUM(C185:C187)</f>
        <v>0</v>
      </c>
    </row>
    <row r="185" spans="1:3" ht="17.25" customHeight="1">
      <c r="A185" s="37">
        <v>2156201</v>
      </c>
      <c r="B185" s="40" t="s">
        <v>2283</v>
      </c>
      <c r="C185" s="49">
        <v>0</v>
      </c>
    </row>
    <row r="186" spans="1:3" ht="17.25" customHeight="1">
      <c r="A186" s="37">
        <v>2156202</v>
      </c>
      <c r="B186" s="40" t="s">
        <v>2284</v>
      </c>
      <c r="C186" s="49">
        <v>0</v>
      </c>
    </row>
    <row r="187" spans="1:3" ht="17.25" customHeight="1">
      <c r="A187" s="37">
        <v>2156299</v>
      </c>
      <c r="B187" s="40" t="s">
        <v>2285</v>
      </c>
      <c r="C187" s="49">
        <v>0</v>
      </c>
    </row>
    <row r="188" spans="1:3" ht="17.25" customHeight="1">
      <c r="A188" s="37">
        <v>217</v>
      </c>
      <c r="B188" s="38" t="s">
        <v>108</v>
      </c>
      <c r="C188" s="49">
        <f>C189</f>
        <v>0</v>
      </c>
    </row>
    <row r="189" spans="1:3" ht="17.25" customHeight="1">
      <c r="A189" s="37">
        <v>21704</v>
      </c>
      <c r="B189" s="38" t="s">
        <v>1814</v>
      </c>
      <c r="C189" s="49">
        <f>SUM(C190:C191)</f>
        <v>0</v>
      </c>
    </row>
    <row r="190" spans="1:3" ht="17.25" customHeight="1">
      <c r="A190" s="37">
        <v>2170402</v>
      </c>
      <c r="B190" s="40" t="s">
        <v>2286</v>
      </c>
      <c r="C190" s="49">
        <v>0</v>
      </c>
    </row>
    <row r="191" spans="1:3" ht="17.25" customHeight="1">
      <c r="A191" s="37">
        <v>2170403</v>
      </c>
      <c r="B191" s="40" t="s">
        <v>2287</v>
      </c>
      <c r="C191" s="49">
        <v>0</v>
      </c>
    </row>
    <row r="192" spans="1:3" ht="17.25" customHeight="1">
      <c r="A192" s="37">
        <v>229</v>
      </c>
      <c r="B192" s="38" t="s">
        <v>112</v>
      </c>
      <c r="C192" s="49">
        <f>SUM(C193,C197,C206)</f>
        <v>71568</v>
      </c>
    </row>
    <row r="193" spans="1:3" ht="17.25" customHeight="1">
      <c r="A193" s="37">
        <v>22904</v>
      </c>
      <c r="B193" s="38" t="s">
        <v>2288</v>
      </c>
      <c r="C193" s="49">
        <f>SUM(C194:C196)</f>
        <v>70412</v>
      </c>
    </row>
    <row r="194" spans="1:3" ht="17.25" customHeight="1">
      <c r="A194" s="37">
        <v>2290401</v>
      </c>
      <c r="B194" s="40" t="s">
        <v>2289</v>
      </c>
      <c r="C194" s="49">
        <v>12</v>
      </c>
    </row>
    <row r="195" spans="1:3" ht="17.25" customHeight="1">
      <c r="A195" s="37">
        <v>2290402</v>
      </c>
      <c r="B195" s="40" t="s">
        <v>2290</v>
      </c>
      <c r="C195" s="49">
        <v>70400</v>
      </c>
    </row>
    <row r="196" spans="1:3" ht="17.25" customHeight="1">
      <c r="A196" s="37">
        <v>2290403</v>
      </c>
      <c r="B196" s="40" t="s">
        <v>2291</v>
      </c>
      <c r="C196" s="49">
        <v>0</v>
      </c>
    </row>
    <row r="197" spans="1:3" ht="17.25" customHeight="1">
      <c r="A197" s="37">
        <v>22908</v>
      </c>
      <c r="B197" s="38" t="s">
        <v>2292</v>
      </c>
      <c r="C197" s="49">
        <f>SUM(C198:C205)</f>
        <v>0</v>
      </c>
    </row>
    <row r="198" spans="1:3" ht="17.25" customHeight="1">
      <c r="A198" s="37">
        <v>2290802</v>
      </c>
      <c r="B198" s="40" t="s">
        <v>2293</v>
      </c>
      <c r="C198" s="49">
        <v>0</v>
      </c>
    </row>
    <row r="199" spans="1:3" ht="17.25" customHeight="1">
      <c r="A199" s="37">
        <v>2290803</v>
      </c>
      <c r="B199" s="40" t="s">
        <v>2294</v>
      </c>
      <c r="C199" s="49">
        <v>0</v>
      </c>
    </row>
    <row r="200" spans="1:3" ht="17.25" customHeight="1">
      <c r="A200" s="37">
        <v>2290804</v>
      </c>
      <c r="B200" s="40" t="s">
        <v>2295</v>
      </c>
      <c r="C200" s="49">
        <v>0</v>
      </c>
    </row>
    <row r="201" spans="1:3" ht="17.25" customHeight="1">
      <c r="A201" s="37">
        <v>2290805</v>
      </c>
      <c r="B201" s="40" t="s">
        <v>2296</v>
      </c>
      <c r="C201" s="49">
        <v>0</v>
      </c>
    </row>
    <row r="202" spans="1:3" ht="17.25" customHeight="1">
      <c r="A202" s="37">
        <v>2290806</v>
      </c>
      <c r="B202" s="40" t="s">
        <v>2297</v>
      </c>
      <c r="C202" s="49">
        <v>0</v>
      </c>
    </row>
    <row r="203" spans="1:3" ht="17.25" customHeight="1">
      <c r="A203" s="37">
        <v>2290807</v>
      </c>
      <c r="B203" s="40" t="s">
        <v>2298</v>
      </c>
      <c r="C203" s="49">
        <v>0</v>
      </c>
    </row>
    <row r="204" spans="1:3" ht="17.25" customHeight="1">
      <c r="A204" s="37">
        <v>2290808</v>
      </c>
      <c r="B204" s="40" t="s">
        <v>2299</v>
      </c>
      <c r="C204" s="49">
        <v>0</v>
      </c>
    </row>
    <row r="205" spans="1:3" ht="17.25" customHeight="1">
      <c r="A205" s="37">
        <v>2290899</v>
      </c>
      <c r="B205" s="40" t="s">
        <v>2300</v>
      </c>
      <c r="C205" s="49">
        <v>0</v>
      </c>
    </row>
    <row r="206" spans="1:3" ht="17.25" customHeight="1">
      <c r="A206" s="37">
        <v>22960</v>
      </c>
      <c r="B206" s="38" t="s">
        <v>2301</v>
      </c>
      <c r="C206" s="49">
        <f>SUM(C207:C217)</f>
        <v>1156</v>
      </c>
    </row>
    <row r="207" spans="1:3" ht="17.25" customHeight="1">
      <c r="A207" s="37">
        <v>2296001</v>
      </c>
      <c r="B207" s="40" t="s">
        <v>2302</v>
      </c>
      <c r="C207" s="49">
        <v>0</v>
      </c>
    </row>
    <row r="208" spans="1:3" ht="17.25" customHeight="1">
      <c r="A208" s="37">
        <v>2296002</v>
      </c>
      <c r="B208" s="40" t="s">
        <v>2303</v>
      </c>
      <c r="C208" s="49">
        <v>827</v>
      </c>
    </row>
    <row r="209" spans="1:3" ht="17.25" customHeight="1">
      <c r="A209" s="37">
        <v>2296003</v>
      </c>
      <c r="B209" s="40" t="s">
        <v>2304</v>
      </c>
      <c r="C209" s="49">
        <v>215</v>
      </c>
    </row>
    <row r="210" spans="1:3" ht="17.25" customHeight="1">
      <c r="A210" s="37">
        <v>2296004</v>
      </c>
      <c r="B210" s="40" t="s">
        <v>2305</v>
      </c>
      <c r="C210" s="49">
        <v>0</v>
      </c>
    </row>
    <row r="211" spans="1:3" ht="17.25" customHeight="1">
      <c r="A211" s="37">
        <v>2296005</v>
      </c>
      <c r="B211" s="40" t="s">
        <v>2306</v>
      </c>
      <c r="C211" s="49">
        <v>0</v>
      </c>
    </row>
    <row r="212" spans="1:3" ht="17.25" customHeight="1">
      <c r="A212" s="37">
        <v>2296006</v>
      </c>
      <c r="B212" s="40" t="s">
        <v>2307</v>
      </c>
      <c r="C212" s="49">
        <v>92</v>
      </c>
    </row>
    <row r="213" spans="1:3" ht="17.25" customHeight="1">
      <c r="A213" s="37">
        <v>2296010</v>
      </c>
      <c r="B213" s="40" t="s">
        <v>2308</v>
      </c>
      <c r="C213" s="49">
        <v>0</v>
      </c>
    </row>
    <row r="214" spans="1:3" ht="17.25" customHeight="1">
      <c r="A214" s="37">
        <v>2296011</v>
      </c>
      <c r="B214" s="40" t="s">
        <v>2309</v>
      </c>
      <c r="C214" s="49">
        <v>0</v>
      </c>
    </row>
    <row r="215" spans="1:3" ht="17.25" customHeight="1">
      <c r="A215" s="37">
        <v>2296012</v>
      </c>
      <c r="B215" s="40" t="s">
        <v>2310</v>
      </c>
      <c r="C215" s="49">
        <v>0</v>
      </c>
    </row>
    <row r="216" spans="1:3" ht="17.25" customHeight="1">
      <c r="A216" s="37">
        <v>2296013</v>
      </c>
      <c r="B216" s="40" t="s">
        <v>2311</v>
      </c>
      <c r="C216" s="49">
        <v>22</v>
      </c>
    </row>
    <row r="217" spans="1:3" ht="17.25" customHeight="1">
      <c r="A217" s="37">
        <v>2296099</v>
      </c>
      <c r="B217" s="40" t="s">
        <v>2312</v>
      </c>
      <c r="C217" s="49">
        <v>0</v>
      </c>
    </row>
    <row r="218" spans="1:3" ht="17.25" customHeight="1">
      <c r="A218" s="37">
        <v>232</v>
      </c>
      <c r="B218" s="38" t="s">
        <v>113</v>
      </c>
      <c r="C218" s="49">
        <f>C219</f>
        <v>2257</v>
      </c>
    </row>
    <row r="219" spans="1:3" ht="17.25" customHeight="1">
      <c r="A219" s="37">
        <v>23204</v>
      </c>
      <c r="B219" s="38" t="s">
        <v>2313</v>
      </c>
      <c r="C219" s="49">
        <f>SUM(C220:C235)</f>
        <v>2257</v>
      </c>
    </row>
    <row r="220" spans="1:3" ht="17.25" customHeight="1">
      <c r="A220" s="37">
        <v>2320401</v>
      </c>
      <c r="B220" s="40" t="s">
        <v>2314</v>
      </c>
      <c r="C220" s="49">
        <v>0</v>
      </c>
    </row>
    <row r="221" spans="1:3" ht="17.25" customHeight="1">
      <c r="A221" s="37">
        <v>2320402</v>
      </c>
      <c r="B221" s="40" t="s">
        <v>2315</v>
      </c>
      <c r="C221" s="49">
        <v>0</v>
      </c>
    </row>
    <row r="222" spans="1:3" ht="17.25" customHeight="1">
      <c r="A222" s="37">
        <v>2320405</v>
      </c>
      <c r="B222" s="40" t="s">
        <v>2316</v>
      </c>
      <c r="C222" s="49">
        <v>0</v>
      </c>
    </row>
    <row r="223" spans="1:3" ht="17.25" customHeight="1">
      <c r="A223" s="37">
        <v>2320411</v>
      </c>
      <c r="B223" s="40" t="s">
        <v>2317</v>
      </c>
      <c r="C223" s="49">
        <v>861</v>
      </c>
    </row>
    <row r="224" spans="1:3" ht="17.25" customHeight="1">
      <c r="A224" s="37">
        <v>2320413</v>
      </c>
      <c r="B224" s="40" t="s">
        <v>2318</v>
      </c>
      <c r="C224" s="49">
        <v>0</v>
      </c>
    </row>
    <row r="225" spans="1:3" ht="17.25" customHeight="1">
      <c r="A225" s="37">
        <v>2320414</v>
      </c>
      <c r="B225" s="40" t="s">
        <v>2319</v>
      </c>
      <c r="C225" s="49">
        <v>0</v>
      </c>
    </row>
    <row r="226" spans="1:3" ht="17.25" customHeight="1">
      <c r="A226" s="37">
        <v>2320416</v>
      </c>
      <c r="B226" s="40" t="s">
        <v>2320</v>
      </c>
      <c r="C226" s="49">
        <v>0</v>
      </c>
    </row>
    <row r="227" spans="1:3" ht="17.25" customHeight="1">
      <c r="A227" s="37">
        <v>2320417</v>
      </c>
      <c r="B227" s="40" t="s">
        <v>2321</v>
      </c>
      <c r="C227" s="49">
        <v>0</v>
      </c>
    </row>
    <row r="228" spans="1:3" ht="17.25" customHeight="1">
      <c r="A228" s="37">
        <v>2320418</v>
      </c>
      <c r="B228" s="40" t="s">
        <v>2322</v>
      </c>
      <c r="C228" s="49">
        <v>0</v>
      </c>
    </row>
    <row r="229" spans="1:3" ht="17.25" customHeight="1">
      <c r="A229" s="37">
        <v>2320419</v>
      </c>
      <c r="B229" s="40" t="s">
        <v>2323</v>
      </c>
      <c r="C229" s="49">
        <v>0</v>
      </c>
    </row>
    <row r="230" spans="1:3" ht="17.25" customHeight="1">
      <c r="A230" s="37">
        <v>2320420</v>
      </c>
      <c r="B230" s="40" t="s">
        <v>2324</v>
      </c>
      <c r="C230" s="49">
        <v>0</v>
      </c>
    </row>
    <row r="231" spans="1:3" ht="17.25" customHeight="1">
      <c r="A231" s="37">
        <v>2320431</v>
      </c>
      <c r="B231" s="40" t="s">
        <v>2325</v>
      </c>
      <c r="C231" s="49">
        <v>0</v>
      </c>
    </row>
    <row r="232" spans="1:3" ht="17.25" customHeight="1">
      <c r="A232" s="37">
        <v>2320432</v>
      </c>
      <c r="B232" s="40" t="s">
        <v>2326</v>
      </c>
      <c r="C232" s="49">
        <v>0</v>
      </c>
    </row>
    <row r="233" spans="1:3" ht="17.25" customHeight="1">
      <c r="A233" s="37">
        <v>2320433</v>
      </c>
      <c r="B233" s="40" t="s">
        <v>2327</v>
      </c>
      <c r="C233" s="49">
        <v>244</v>
      </c>
    </row>
    <row r="234" spans="1:3" ht="17.25" customHeight="1">
      <c r="A234" s="37">
        <v>2320498</v>
      </c>
      <c r="B234" s="40" t="s">
        <v>2328</v>
      </c>
      <c r="C234" s="49">
        <v>1152</v>
      </c>
    </row>
    <row r="235" spans="1:3" ht="17.25" customHeight="1">
      <c r="A235" s="37">
        <v>2320499</v>
      </c>
      <c r="B235" s="40" t="s">
        <v>2329</v>
      </c>
      <c r="C235" s="49">
        <v>0</v>
      </c>
    </row>
    <row r="236" spans="1:3" ht="17.25" customHeight="1">
      <c r="A236" s="37">
        <v>233</v>
      </c>
      <c r="B236" s="38" t="s">
        <v>1981</v>
      </c>
      <c r="C236" s="49">
        <f>C237</f>
        <v>0</v>
      </c>
    </row>
    <row r="237" spans="1:3" ht="17.25" customHeight="1">
      <c r="A237" s="37">
        <v>23304</v>
      </c>
      <c r="B237" s="38" t="s">
        <v>2330</v>
      </c>
      <c r="C237" s="49">
        <f>SUM(C238:C253)</f>
        <v>0</v>
      </c>
    </row>
    <row r="238" spans="1:3" ht="17.25" customHeight="1">
      <c r="A238" s="37">
        <v>2330401</v>
      </c>
      <c r="B238" s="40" t="s">
        <v>2331</v>
      </c>
      <c r="C238" s="49">
        <v>0</v>
      </c>
    </row>
    <row r="239" spans="1:3" ht="17.25" customHeight="1">
      <c r="A239" s="37">
        <v>2330402</v>
      </c>
      <c r="B239" s="40" t="s">
        <v>2332</v>
      </c>
      <c r="C239" s="49">
        <v>0</v>
      </c>
    </row>
    <row r="240" spans="1:3" ht="17.25" customHeight="1">
      <c r="A240" s="37">
        <v>2330405</v>
      </c>
      <c r="B240" s="40" t="s">
        <v>2333</v>
      </c>
      <c r="C240" s="49">
        <v>0</v>
      </c>
    </row>
    <row r="241" spans="1:3" ht="17.25" customHeight="1">
      <c r="A241" s="37">
        <v>2330411</v>
      </c>
      <c r="B241" s="40" t="s">
        <v>2334</v>
      </c>
      <c r="C241" s="49">
        <v>0</v>
      </c>
    </row>
    <row r="242" spans="1:3" ht="17.25" customHeight="1">
      <c r="A242" s="37">
        <v>2330413</v>
      </c>
      <c r="B242" s="40" t="s">
        <v>2335</v>
      </c>
      <c r="C242" s="49">
        <v>0</v>
      </c>
    </row>
    <row r="243" spans="1:3" ht="17.25" customHeight="1">
      <c r="A243" s="37">
        <v>2330414</v>
      </c>
      <c r="B243" s="40" t="s">
        <v>2336</v>
      </c>
      <c r="C243" s="49">
        <v>0</v>
      </c>
    </row>
    <row r="244" spans="1:3" ht="17.25" customHeight="1">
      <c r="A244" s="37">
        <v>2330416</v>
      </c>
      <c r="B244" s="40" t="s">
        <v>2337</v>
      </c>
      <c r="C244" s="49">
        <v>0</v>
      </c>
    </row>
    <row r="245" spans="1:3" ht="17.25" customHeight="1">
      <c r="A245" s="37">
        <v>2330417</v>
      </c>
      <c r="B245" s="40" t="s">
        <v>2338</v>
      </c>
      <c r="C245" s="49">
        <v>0</v>
      </c>
    </row>
    <row r="246" spans="1:3" ht="17.25" customHeight="1">
      <c r="A246" s="37">
        <v>2330418</v>
      </c>
      <c r="B246" s="40" t="s">
        <v>2339</v>
      </c>
      <c r="C246" s="49">
        <v>0</v>
      </c>
    </row>
    <row r="247" spans="1:3" ht="17.25" customHeight="1">
      <c r="A247" s="37">
        <v>2330419</v>
      </c>
      <c r="B247" s="40" t="s">
        <v>2340</v>
      </c>
      <c r="C247" s="49">
        <v>0</v>
      </c>
    </row>
    <row r="248" spans="1:3" ht="17.25" customHeight="1">
      <c r="A248" s="37">
        <v>2330420</v>
      </c>
      <c r="B248" s="40" t="s">
        <v>2341</v>
      </c>
      <c r="C248" s="49">
        <v>0</v>
      </c>
    </row>
    <row r="249" spans="1:3" ht="17.25" customHeight="1">
      <c r="A249" s="37">
        <v>2330431</v>
      </c>
      <c r="B249" s="40" t="s">
        <v>2342</v>
      </c>
      <c r="C249" s="49">
        <v>0</v>
      </c>
    </row>
    <row r="250" spans="1:3" ht="17.25" customHeight="1">
      <c r="A250" s="37">
        <v>2330432</v>
      </c>
      <c r="B250" s="40" t="s">
        <v>2343</v>
      </c>
      <c r="C250" s="49">
        <v>0</v>
      </c>
    </row>
    <row r="251" spans="1:3" ht="17.25" customHeight="1">
      <c r="A251" s="37">
        <v>2330433</v>
      </c>
      <c r="B251" s="40" t="s">
        <v>2344</v>
      </c>
      <c r="C251" s="49">
        <v>0</v>
      </c>
    </row>
    <row r="252" spans="1:3" ht="17.25" customHeight="1">
      <c r="A252" s="37">
        <v>2330498</v>
      </c>
      <c r="B252" s="40" t="s">
        <v>2345</v>
      </c>
      <c r="C252" s="49">
        <v>0</v>
      </c>
    </row>
    <row r="253" spans="1:3" ht="17.25" customHeight="1">
      <c r="A253" s="37">
        <v>2330499</v>
      </c>
      <c r="B253" s="40" t="s">
        <v>2346</v>
      </c>
      <c r="C253" s="49">
        <v>0</v>
      </c>
    </row>
    <row r="254" spans="1:3" ht="17.25" customHeight="1">
      <c r="A254" s="37">
        <v>234</v>
      </c>
      <c r="B254" s="60" t="s">
        <v>198</v>
      </c>
      <c r="C254" s="49">
        <f>SUM(C255,C268)</f>
        <v>12800</v>
      </c>
    </row>
    <row r="255" spans="1:3" ht="17.25" customHeight="1">
      <c r="A255" s="37">
        <v>23401</v>
      </c>
      <c r="B255" s="60" t="s">
        <v>2347</v>
      </c>
      <c r="C255" s="49">
        <f>SUM(C256:C267)</f>
        <v>0</v>
      </c>
    </row>
    <row r="256" spans="1:3" ht="17.25" customHeight="1">
      <c r="A256" s="37">
        <v>2340101</v>
      </c>
      <c r="B256" s="37" t="s">
        <v>2348</v>
      </c>
      <c r="C256" s="49">
        <v>0</v>
      </c>
    </row>
    <row r="257" spans="1:3" ht="17.25" customHeight="1">
      <c r="A257" s="37">
        <v>2340102</v>
      </c>
      <c r="B257" s="37" t="s">
        <v>2349</v>
      </c>
      <c r="C257" s="49">
        <v>0</v>
      </c>
    </row>
    <row r="258" spans="1:3" ht="17.25" customHeight="1">
      <c r="A258" s="37">
        <v>2340103</v>
      </c>
      <c r="B258" s="37" t="s">
        <v>2350</v>
      </c>
      <c r="C258" s="49">
        <v>0</v>
      </c>
    </row>
    <row r="259" spans="1:3" ht="17.25" customHeight="1">
      <c r="A259" s="37">
        <v>2340104</v>
      </c>
      <c r="B259" s="37" t="s">
        <v>2351</v>
      </c>
      <c r="C259" s="49">
        <v>0</v>
      </c>
    </row>
    <row r="260" spans="1:3" ht="17.25" customHeight="1">
      <c r="A260" s="37">
        <v>2340105</v>
      </c>
      <c r="B260" s="37" t="s">
        <v>2352</v>
      </c>
      <c r="C260" s="49">
        <v>0</v>
      </c>
    </row>
    <row r="261" spans="1:3" ht="17.25" customHeight="1">
      <c r="A261" s="37">
        <v>2340106</v>
      </c>
      <c r="B261" s="37" t="s">
        <v>2353</v>
      </c>
      <c r="C261" s="49">
        <v>0</v>
      </c>
    </row>
    <row r="262" spans="1:3" ht="17.25" customHeight="1">
      <c r="A262" s="37">
        <v>2340107</v>
      </c>
      <c r="B262" s="37" t="s">
        <v>2354</v>
      </c>
      <c r="C262" s="49">
        <v>0</v>
      </c>
    </row>
    <row r="263" spans="1:3" ht="17.25" customHeight="1">
      <c r="A263" s="37">
        <v>2340108</v>
      </c>
      <c r="B263" s="37" t="s">
        <v>2355</v>
      </c>
      <c r="C263" s="49">
        <v>0</v>
      </c>
    </row>
    <row r="264" spans="1:3" ht="17.25" customHeight="1">
      <c r="A264" s="37">
        <v>2340109</v>
      </c>
      <c r="B264" s="37" t="s">
        <v>2356</v>
      </c>
      <c r="C264" s="49">
        <v>0</v>
      </c>
    </row>
    <row r="265" spans="1:3" ht="17.25" customHeight="1">
      <c r="A265" s="37">
        <v>2340110</v>
      </c>
      <c r="B265" s="37" t="s">
        <v>2357</v>
      </c>
      <c r="C265" s="49">
        <v>0</v>
      </c>
    </row>
    <row r="266" spans="1:3" ht="17.25" customHeight="1">
      <c r="A266" s="37">
        <v>2340111</v>
      </c>
      <c r="B266" s="37" t="s">
        <v>2358</v>
      </c>
      <c r="C266" s="49">
        <v>0</v>
      </c>
    </row>
    <row r="267" spans="1:3" ht="17.25" customHeight="1">
      <c r="A267" s="37">
        <v>2340199</v>
      </c>
      <c r="B267" s="37" t="s">
        <v>2359</v>
      </c>
      <c r="C267" s="49">
        <v>0</v>
      </c>
    </row>
    <row r="268" spans="1:3" ht="17.25" customHeight="1">
      <c r="A268" s="37">
        <v>23402</v>
      </c>
      <c r="B268" s="60" t="s">
        <v>2360</v>
      </c>
      <c r="C268" s="49">
        <f>SUM(C269:C274)</f>
        <v>12800</v>
      </c>
    </row>
    <row r="269" spans="1:3" ht="17.25" customHeight="1">
      <c r="A269" s="37">
        <v>2340201</v>
      </c>
      <c r="B269" s="37" t="s">
        <v>1775</v>
      </c>
      <c r="C269" s="49">
        <v>0</v>
      </c>
    </row>
    <row r="270" spans="1:3" ht="17.25" customHeight="1">
      <c r="A270" s="37">
        <v>2340202</v>
      </c>
      <c r="B270" s="37" t="s">
        <v>1819</v>
      </c>
      <c r="C270" s="49">
        <v>0</v>
      </c>
    </row>
    <row r="271" spans="1:3" ht="17.25" customHeight="1">
      <c r="A271" s="37">
        <v>2340203</v>
      </c>
      <c r="B271" s="37" t="s">
        <v>1677</v>
      </c>
      <c r="C271" s="49">
        <v>0</v>
      </c>
    </row>
    <row r="272" spans="1:3" ht="17.25" customHeight="1">
      <c r="A272" s="37">
        <v>2340204</v>
      </c>
      <c r="B272" s="37" t="s">
        <v>2361</v>
      </c>
      <c r="C272" s="49">
        <v>6725</v>
      </c>
    </row>
    <row r="273" spans="1:3" ht="17.25" customHeight="1">
      <c r="A273" s="37">
        <v>2340205</v>
      </c>
      <c r="B273" s="37" t="s">
        <v>2362</v>
      </c>
      <c r="C273" s="49">
        <v>0</v>
      </c>
    </row>
    <row r="274" spans="1:3" ht="17.25" customHeight="1">
      <c r="A274" s="37">
        <v>2340299</v>
      </c>
      <c r="B274" s="37" t="s">
        <v>2363</v>
      </c>
      <c r="C274" s="49">
        <v>6075</v>
      </c>
    </row>
    <row r="275" spans="1:3" ht="15.6" customHeight="1">
      <c r="A275" s="37"/>
      <c r="B275" s="36" t="s">
        <v>2364</v>
      </c>
      <c r="C275" s="49">
        <v>196823</v>
      </c>
    </row>
    <row r="276" spans="1:3" ht="15.6" customHeight="1">
      <c r="A276" s="61"/>
      <c r="B276" s="62" t="s">
        <v>121</v>
      </c>
      <c r="C276" s="63"/>
    </row>
    <row r="277" spans="1:3" ht="15.6" customHeight="1">
      <c r="A277" s="61"/>
      <c r="B277" s="62" t="s">
        <v>2130</v>
      </c>
      <c r="C277" s="63"/>
    </row>
    <row r="278" spans="1:3" ht="15.6" customHeight="1">
      <c r="A278" s="61"/>
      <c r="B278" s="62" t="s">
        <v>156</v>
      </c>
      <c r="C278" s="63">
        <v>76</v>
      </c>
    </row>
    <row r="279" spans="1:3" ht="15.6" customHeight="1">
      <c r="A279" s="64"/>
      <c r="B279" s="65" t="s">
        <v>206</v>
      </c>
      <c r="C279" s="63">
        <v>196899</v>
      </c>
    </row>
  </sheetData>
  <autoFilter ref="A4:C279">
    <extLst/>
  </autoFilter>
  <mergeCells count="1">
    <mergeCell ref="A2:C2"/>
  </mergeCells>
  <phoneticPr fontId="106" type="noConversion"/>
  <printOptions gridLines="1"/>
  <pageMargins left="0.75" right="0.75" top="1" bottom="1" header="0" footer="0"/>
  <pageSetup orientation="portrait"/>
  <headerFooter alignWithMargins="0">
    <oddHeader>&amp;C&amp;A</oddHeader>
    <oddFooter>&amp;CPage &amp;P</oddFooter>
  </headerFooter>
</worksheet>
</file>

<file path=xl/worksheets/sheet23.xml><?xml version="1.0" encoding="utf-8"?>
<worksheet xmlns="http://schemas.openxmlformats.org/spreadsheetml/2006/main" xmlns:r="http://schemas.openxmlformats.org/officeDocument/2006/relationships">
  <sheetPr>
    <tabColor rgb="FFFFFF00"/>
  </sheetPr>
  <dimension ref="A1:C275"/>
  <sheetViews>
    <sheetView showGridLines="0" showZeros="0" workbookViewId="0">
      <selection activeCell="A2" sqref="A2:C2"/>
    </sheetView>
  </sheetViews>
  <sheetFormatPr defaultColWidth="12.125" defaultRowHeight="15.6" customHeight="1"/>
  <cols>
    <col min="1" max="1" width="9.5" style="16" customWidth="1"/>
    <col min="2" max="2" width="59" style="16" customWidth="1"/>
    <col min="3" max="3" width="22.5" style="57" customWidth="1"/>
    <col min="4" max="4" width="12.125" style="16" customWidth="1"/>
    <col min="5" max="16384" width="12.125" style="16"/>
  </cols>
  <sheetData>
    <row r="1" spans="1:3" ht="15.6" customHeight="1">
      <c r="A1" s="16" t="s">
        <v>2530</v>
      </c>
    </row>
    <row r="2" spans="1:3" ht="44.25" customHeight="1">
      <c r="A2" s="265" t="s">
        <v>2540</v>
      </c>
      <c r="B2" s="265"/>
      <c r="C2" s="265"/>
    </row>
    <row r="3" spans="1:3" ht="17.100000000000001" customHeight="1">
      <c r="A3" s="58"/>
      <c r="B3" s="58"/>
      <c r="C3" s="59" t="s">
        <v>302</v>
      </c>
    </row>
    <row r="4" spans="1:3" ht="17.100000000000001" customHeight="1">
      <c r="A4" s="36" t="s">
        <v>303</v>
      </c>
      <c r="B4" s="36" t="s">
        <v>192</v>
      </c>
      <c r="C4" s="36" t="s">
        <v>60</v>
      </c>
    </row>
    <row r="5" spans="1:3" ht="17.100000000000001" customHeight="1">
      <c r="A5" s="37">
        <v>206</v>
      </c>
      <c r="B5" s="38" t="s">
        <v>96</v>
      </c>
      <c r="C5" s="49">
        <f>C6</f>
        <v>0</v>
      </c>
    </row>
    <row r="6" spans="1:3" ht="17.100000000000001" customHeight="1">
      <c r="A6" s="37">
        <v>20610</v>
      </c>
      <c r="B6" s="38" t="s">
        <v>2131</v>
      </c>
      <c r="C6" s="49">
        <f>SUM(C7:C12)</f>
        <v>0</v>
      </c>
    </row>
    <row r="7" spans="1:3" ht="17.100000000000001" customHeight="1">
      <c r="A7" s="37">
        <v>2061001</v>
      </c>
      <c r="B7" s="40" t="s">
        <v>2132</v>
      </c>
      <c r="C7" s="49">
        <v>0</v>
      </c>
    </row>
    <row r="8" spans="1:3" ht="17.100000000000001" customHeight="1">
      <c r="A8" s="37">
        <v>2061002</v>
      </c>
      <c r="B8" s="40" t="s">
        <v>2133</v>
      </c>
      <c r="C8" s="49">
        <v>0</v>
      </c>
    </row>
    <row r="9" spans="1:3" ht="17.100000000000001" customHeight="1">
      <c r="A9" s="37">
        <v>2061003</v>
      </c>
      <c r="B9" s="40" t="s">
        <v>2134</v>
      </c>
      <c r="C9" s="49">
        <v>0</v>
      </c>
    </row>
    <row r="10" spans="1:3" ht="17.100000000000001" customHeight="1">
      <c r="A10" s="37">
        <v>2061004</v>
      </c>
      <c r="B10" s="40" t="s">
        <v>2135</v>
      </c>
      <c r="C10" s="49">
        <v>0</v>
      </c>
    </row>
    <row r="11" spans="1:3" ht="17.25" customHeight="1">
      <c r="A11" s="37">
        <v>2061005</v>
      </c>
      <c r="B11" s="40" t="s">
        <v>2136</v>
      </c>
      <c r="C11" s="49">
        <v>0</v>
      </c>
    </row>
    <row r="12" spans="1:3" ht="17.25" customHeight="1">
      <c r="A12" s="37">
        <v>2061099</v>
      </c>
      <c r="B12" s="40" t="s">
        <v>2137</v>
      </c>
      <c r="C12" s="49">
        <v>0</v>
      </c>
    </row>
    <row r="13" spans="1:3" ht="17.25" customHeight="1">
      <c r="A13" s="37">
        <v>207</v>
      </c>
      <c r="B13" s="38" t="s">
        <v>97</v>
      </c>
      <c r="C13" s="49"/>
    </row>
    <row r="14" spans="1:3" ht="17.25" customHeight="1">
      <c r="A14" s="37">
        <v>20707</v>
      </c>
      <c r="B14" s="38" t="s">
        <v>2138</v>
      </c>
      <c r="C14" s="49"/>
    </row>
    <row r="15" spans="1:3" ht="17.25" customHeight="1">
      <c r="A15" s="37">
        <v>2070701</v>
      </c>
      <c r="B15" s="40" t="s">
        <v>2139</v>
      </c>
      <c r="C15" s="49"/>
    </row>
    <row r="16" spans="1:3" ht="17.25" customHeight="1">
      <c r="A16" s="37">
        <v>2070702</v>
      </c>
      <c r="B16" s="40" t="s">
        <v>2140</v>
      </c>
      <c r="C16" s="49">
        <v>0</v>
      </c>
    </row>
    <row r="17" spans="1:3" ht="17.25" customHeight="1">
      <c r="A17" s="37">
        <v>2070703</v>
      </c>
      <c r="B17" s="40" t="s">
        <v>2141</v>
      </c>
      <c r="C17" s="49">
        <v>0</v>
      </c>
    </row>
    <row r="18" spans="1:3" ht="15.6" customHeight="1">
      <c r="A18" s="37">
        <v>2070704</v>
      </c>
      <c r="B18" s="40" t="s">
        <v>2142</v>
      </c>
      <c r="C18" s="49">
        <v>0</v>
      </c>
    </row>
    <row r="19" spans="1:3" ht="17.25" customHeight="1">
      <c r="A19" s="37">
        <v>2070799</v>
      </c>
      <c r="B19" s="40" t="s">
        <v>2143</v>
      </c>
      <c r="C19" s="49">
        <v>0</v>
      </c>
    </row>
    <row r="20" spans="1:3" ht="17.25" customHeight="1">
      <c r="A20" s="37">
        <v>20709</v>
      </c>
      <c r="B20" s="38" t="s">
        <v>2144</v>
      </c>
      <c r="C20" s="49">
        <f>SUM(C21:C25)</f>
        <v>0</v>
      </c>
    </row>
    <row r="21" spans="1:3" ht="17.25" customHeight="1">
      <c r="A21" s="37">
        <v>2070901</v>
      </c>
      <c r="B21" s="40" t="s">
        <v>2145</v>
      </c>
      <c r="C21" s="49">
        <v>0</v>
      </c>
    </row>
    <row r="22" spans="1:3" ht="17.25" customHeight="1">
      <c r="A22" s="37">
        <v>2070902</v>
      </c>
      <c r="B22" s="40" t="s">
        <v>2146</v>
      </c>
      <c r="C22" s="49">
        <v>0</v>
      </c>
    </row>
    <row r="23" spans="1:3" ht="17.25" customHeight="1">
      <c r="A23" s="37">
        <v>2070903</v>
      </c>
      <c r="B23" s="40" t="s">
        <v>2147</v>
      </c>
      <c r="C23" s="49">
        <v>0</v>
      </c>
    </row>
    <row r="24" spans="1:3" ht="17.25" customHeight="1">
      <c r="A24" s="37">
        <v>2070904</v>
      </c>
      <c r="B24" s="40" t="s">
        <v>2148</v>
      </c>
      <c r="C24" s="49">
        <v>0</v>
      </c>
    </row>
    <row r="25" spans="1:3" ht="17.25" customHeight="1">
      <c r="A25" s="37">
        <v>2070999</v>
      </c>
      <c r="B25" s="40" t="s">
        <v>2149</v>
      </c>
      <c r="C25" s="49">
        <v>0</v>
      </c>
    </row>
    <row r="26" spans="1:3" ht="17.25" customHeight="1">
      <c r="A26" s="37">
        <v>20710</v>
      </c>
      <c r="B26" s="38" t="s">
        <v>2150</v>
      </c>
      <c r="C26" s="49">
        <f>SUM(C27:C28)</f>
        <v>0</v>
      </c>
    </row>
    <row r="27" spans="1:3" ht="17.25" customHeight="1">
      <c r="A27" s="37">
        <v>2071001</v>
      </c>
      <c r="B27" s="40" t="s">
        <v>2151</v>
      </c>
      <c r="C27" s="49">
        <v>0</v>
      </c>
    </row>
    <row r="28" spans="1:3" ht="17.25" customHeight="1">
      <c r="A28" s="37">
        <v>2071099</v>
      </c>
      <c r="B28" s="40" t="s">
        <v>2152</v>
      </c>
      <c r="C28" s="49"/>
    </row>
    <row r="29" spans="1:3" ht="17.25" customHeight="1">
      <c r="A29" s="37">
        <v>208</v>
      </c>
      <c r="B29" s="38" t="s">
        <v>98</v>
      </c>
      <c r="C29" s="49"/>
    </row>
    <row r="30" spans="1:3" ht="17.25" customHeight="1">
      <c r="A30" s="37">
        <v>20822</v>
      </c>
      <c r="B30" s="38" t="s">
        <v>2153</v>
      </c>
      <c r="C30" s="49"/>
    </row>
    <row r="31" spans="1:3" ht="17.25" customHeight="1">
      <c r="A31" s="37">
        <v>2082201</v>
      </c>
      <c r="B31" s="40" t="s">
        <v>2154</v>
      </c>
      <c r="C31" s="49"/>
    </row>
    <row r="32" spans="1:3" ht="17.25" customHeight="1">
      <c r="A32" s="37">
        <v>2082202</v>
      </c>
      <c r="B32" s="40" t="s">
        <v>2155</v>
      </c>
      <c r="C32" s="49"/>
    </row>
    <row r="33" spans="1:3" ht="17.25" customHeight="1">
      <c r="A33" s="37">
        <v>2082299</v>
      </c>
      <c r="B33" s="40" t="s">
        <v>2156</v>
      </c>
      <c r="C33" s="49">
        <v>0</v>
      </c>
    </row>
    <row r="34" spans="1:3" ht="17.25" customHeight="1">
      <c r="A34" s="37">
        <v>20823</v>
      </c>
      <c r="B34" s="38" t="s">
        <v>2157</v>
      </c>
      <c r="C34" s="49">
        <f>SUM(C35:C37)</f>
        <v>0</v>
      </c>
    </row>
    <row r="35" spans="1:3" ht="17.25" customHeight="1">
      <c r="A35" s="37">
        <v>2082301</v>
      </c>
      <c r="B35" s="40" t="s">
        <v>2154</v>
      </c>
      <c r="C35" s="49">
        <v>0</v>
      </c>
    </row>
    <row r="36" spans="1:3" ht="17.25" customHeight="1">
      <c r="A36" s="37">
        <v>2082302</v>
      </c>
      <c r="B36" s="40" t="s">
        <v>2155</v>
      </c>
      <c r="C36" s="49">
        <v>0</v>
      </c>
    </row>
    <row r="37" spans="1:3" ht="17.25" customHeight="1">
      <c r="A37" s="37">
        <v>2082399</v>
      </c>
      <c r="B37" s="40" t="s">
        <v>2158</v>
      </c>
      <c r="C37" s="49">
        <v>0</v>
      </c>
    </row>
    <row r="38" spans="1:3" ht="17.25" customHeight="1">
      <c r="A38" s="37">
        <v>20829</v>
      </c>
      <c r="B38" s="38" t="s">
        <v>2159</v>
      </c>
      <c r="C38" s="49">
        <f>SUM(C39:C40)</f>
        <v>0</v>
      </c>
    </row>
    <row r="39" spans="1:3" ht="17.25" customHeight="1">
      <c r="A39" s="37">
        <v>2082901</v>
      </c>
      <c r="B39" s="40" t="s">
        <v>2155</v>
      </c>
      <c r="C39" s="49">
        <v>0</v>
      </c>
    </row>
    <row r="40" spans="1:3" ht="17.25" customHeight="1">
      <c r="A40" s="37">
        <v>2082999</v>
      </c>
      <c r="B40" s="40" t="s">
        <v>2160</v>
      </c>
      <c r="C40" s="49">
        <v>0</v>
      </c>
    </row>
    <row r="41" spans="1:3" ht="17.25" customHeight="1">
      <c r="A41" s="37">
        <v>211</v>
      </c>
      <c r="B41" s="38" t="s">
        <v>100</v>
      </c>
      <c r="C41" s="49">
        <f>SUM(C42,C47)</f>
        <v>0</v>
      </c>
    </row>
    <row r="42" spans="1:3" ht="17.25" customHeight="1">
      <c r="A42" s="37">
        <v>21160</v>
      </c>
      <c r="B42" s="38" t="s">
        <v>2161</v>
      </c>
      <c r="C42" s="49">
        <f>SUM(C43:C46)</f>
        <v>0</v>
      </c>
    </row>
    <row r="43" spans="1:3" ht="17.25" customHeight="1">
      <c r="A43" s="37">
        <v>2116001</v>
      </c>
      <c r="B43" s="40" t="s">
        <v>2162</v>
      </c>
      <c r="C43" s="49">
        <v>0</v>
      </c>
    </row>
    <row r="44" spans="1:3" ht="17.25" customHeight="1">
      <c r="A44" s="37">
        <v>2116002</v>
      </c>
      <c r="B44" s="40" t="s">
        <v>2163</v>
      </c>
      <c r="C44" s="49">
        <v>0</v>
      </c>
    </row>
    <row r="45" spans="1:3" ht="17.25" customHeight="1">
      <c r="A45" s="37">
        <v>2116003</v>
      </c>
      <c r="B45" s="40" t="s">
        <v>2164</v>
      </c>
      <c r="C45" s="49">
        <v>0</v>
      </c>
    </row>
    <row r="46" spans="1:3" ht="17.25" customHeight="1">
      <c r="A46" s="37">
        <v>2116099</v>
      </c>
      <c r="B46" s="40" t="s">
        <v>2165</v>
      </c>
      <c r="C46" s="49">
        <v>0</v>
      </c>
    </row>
    <row r="47" spans="1:3" ht="17.25" customHeight="1">
      <c r="A47" s="37">
        <v>21161</v>
      </c>
      <c r="B47" s="38" t="s">
        <v>2166</v>
      </c>
      <c r="C47" s="49">
        <f>SUM(C48:C51)</f>
        <v>0</v>
      </c>
    </row>
    <row r="48" spans="1:3" ht="17.25" customHeight="1">
      <c r="A48" s="37">
        <v>2116101</v>
      </c>
      <c r="B48" s="40" t="s">
        <v>2167</v>
      </c>
      <c r="C48" s="49">
        <v>0</v>
      </c>
    </row>
    <row r="49" spans="1:3" ht="17.25" customHeight="1">
      <c r="A49" s="37">
        <v>2116102</v>
      </c>
      <c r="B49" s="40" t="s">
        <v>2168</v>
      </c>
      <c r="C49" s="49">
        <v>0</v>
      </c>
    </row>
    <row r="50" spans="1:3" ht="17.25" customHeight="1">
      <c r="A50" s="37">
        <v>2116103</v>
      </c>
      <c r="B50" s="40" t="s">
        <v>2169</v>
      </c>
      <c r="C50" s="49">
        <v>0</v>
      </c>
    </row>
    <row r="51" spans="1:3" ht="17.25" customHeight="1">
      <c r="A51" s="37">
        <v>2116104</v>
      </c>
      <c r="B51" s="40" t="s">
        <v>2170</v>
      </c>
      <c r="C51" s="49"/>
    </row>
    <row r="52" spans="1:3" ht="17.25" customHeight="1">
      <c r="A52" s="37">
        <v>212</v>
      </c>
      <c r="B52" s="38" t="s">
        <v>102</v>
      </c>
      <c r="C52" s="49"/>
    </row>
    <row r="53" spans="1:3" ht="17.25" customHeight="1">
      <c r="A53" s="37">
        <v>21208</v>
      </c>
      <c r="B53" s="38" t="s">
        <v>2171</v>
      </c>
      <c r="C53" s="49"/>
    </row>
    <row r="54" spans="1:3" ht="17.25" customHeight="1">
      <c r="A54" s="37">
        <v>2120801</v>
      </c>
      <c r="B54" s="40" t="s">
        <v>2172</v>
      </c>
      <c r="C54" s="49"/>
    </row>
    <row r="55" spans="1:3" ht="17.25" customHeight="1">
      <c r="A55" s="37">
        <v>2120802</v>
      </c>
      <c r="B55" s="40" t="s">
        <v>2173</v>
      </c>
      <c r="C55" s="49"/>
    </row>
    <row r="56" spans="1:3" ht="17.25" customHeight="1">
      <c r="A56" s="37">
        <v>2120803</v>
      </c>
      <c r="B56" s="40" t="s">
        <v>2174</v>
      </c>
      <c r="C56" s="49"/>
    </row>
    <row r="57" spans="1:3" ht="17.25" customHeight="1">
      <c r="A57" s="37">
        <v>2120804</v>
      </c>
      <c r="B57" s="40" t="s">
        <v>2175</v>
      </c>
      <c r="C57" s="49"/>
    </row>
    <row r="58" spans="1:3" ht="17.25" customHeight="1">
      <c r="A58" s="37">
        <v>2120805</v>
      </c>
      <c r="B58" s="40" t="s">
        <v>2176</v>
      </c>
      <c r="C58" s="49"/>
    </row>
    <row r="59" spans="1:3" ht="17.25" customHeight="1">
      <c r="A59" s="37">
        <v>2120806</v>
      </c>
      <c r="B59" s="40" t="s">
        <v>2177</v>
      </c>
      <c r="C59" s="49"/>
    </row>
    <row r="60" spans="1:3" ht="17.25" customHeight="1">
      <c r="A60" s="37">
        <v>2120807</v>
      </c>
      <c r="B60" s="40" t="s">
        <v>2178</v>
      </c>
      <c r="C60" s="49"/>
    </row>
    <row r="61" spans="1:3" ht="17.25" customHeight="1">
      <c r="A61" s="37">
        <v>2120809</v>
      </c>
      <c r="B61" s="40" t="s">
        <v>2179</v>
      </c>
      <c r="C61" s="49"/>
    </row>
    <row r="62" spans="1:3" ht="17.25" customHeight="1">
      <c r="A62" s="37">
        <v>2120810</v>
      </c>
      <c r="B62" s="40" t="s">
        <v>2180</v>
      </c>
      <c r="C62" s="49"/>
    </row>
    <row r="63" spans="1:3" ht="17.25" customHeight="1">
      <c r="A63" s="37">
        <v>2120811</v>
      </c>
      <c r="B63" s="40" t="s">
        <v>2181</v>
      </c>
      <c r="C63" s="49"/>
    </row>
    <row r="64" spans="1:3" ht="17.25" customHeight="1">
      <c r="A64" s="37">
        <v>2120813</v>
      </c>
      <c r="B64" s="40" t="s">
        <v>1875</v>
      </c>
      <c r="C64" s="49"/>
    </row>
    <row r="65" spans="1:3" ht="17.25" customHeight="1">
      <c r="A65" s="37">
        <v>2120899</v>
      </c>
      <c r="B65" s="40" t="s">
        <v>2182</v>
      </c>
      <c r="C65" s="49"/>
    </row>
    <row r="66" spans="1:3" ht="17.25" customHeight="1">
      <c r="A66" s="37">
        <v>21210</v>
      </c>
      <c r="B66" s="38" t="s">
        <v>2183</v>
      </c>
      <c r="C66" s="49"/>
    </row>
    <row r="67" spans="1:3" ht="17.25" customHeight="1">
      <c r="A67" s="37">
        <v>2121001</v>
      </c>
      <c r="B67" s="40" t="s">
        <v>2172</v>
      </c>
      <c r="C67" s="49">
        <v>0</v>
      </c>
    </row>
    <row r="68" spans="1:3" ht="17.25" customHeight="1">
      <c r="A68" s="37">
        <v>2121002</v>
      </c>
      <c r="B68" s="40" t="s">
        <v>2173</v>
      </c>
      <c r="C68" s="49">
        <v>0</v>
      </c>
    </row>
    <row r="69" spans="1:3" ht="17.25" customHeight="1">
      <c r="A69" s="37">
        <v>2121099</v>
      </c>
      <c r="B69" s="40" t="s">
        <v>2184</v>
      </c>
      <c r="C69" s="49">
        <v>0</v>
      </c>
    </row>
    <row r="70" spans="1:3" ht="17.25" customHeight="1">
      <c r="A70" s="37">
        <v>21211</v>
      </c>
      <c r="B70" s="38" t="s">
        <v>2185</v>
      </c>
      <c r="C70" s="49">
        <v>0</v>
      </c>
    </row>
    <row r="71" spans="1:3" ht="17.25" customHeight="1">
      <c r="A71" s="37">
        <v>21213</v>
      </c>
      <c r="B71" s="38" t="s">
        <v>2186</v>
      </c>
      <c r="C71" s="49">
        <f>SUM(C72:C76)</f>
        <v>0</v>
      </c>
    </row>
    <row r="72" spans="1:3" ht="17.25" customHeight="1">
      <c r="A72" s="37">
        <v>2121301</v>
      </c>
      <c r="B72" s="40" t="s">
        <v>2187</v>
      </c>
      <c r="C72" s="49">
        <v>0</v>
      </c>
    </row>
    <row r="73" spans="1:3" ht="17.25" customHeight="1">
      <c r="A73" s="37">
        <v>2121302</v>
      </c>
      <c r="B73" s="40" t="s">
        <v>2188</v>
      </c>
      <c r="C73" s="49">
        <v>0</v>
      </c>
    </row>
    <row r="74" spans="1:3" ht="17.25" customHeight="1">
      <c r="A74" s="37">
        <v>2121303</v>
      </c>
      <c r="B74" s="40" t="s">
        <v>2189</v>
      </c>
      <c r="C74" s="49">
        <v>0</v>
      </c>
    </row>
    <row r="75" spans="1:3" ht="17.25" customHeight="1">
      <c r="A75" s="37">
        <v>2121304</v>
      </c>
      <c r="B75" s="40" t="s">
        <v>2190</v>
      </c>
      <c r="C75" s="49">
        <v>0</v>
      </c>
    </row>
    <row r="76" spans="1:3" ht="17.25" customHeight="1">
      <c r="A76" s="37">
        <v>2121399</v>
      </c>
      <c r="B76" s="40" t="s">
        <v>2191</v>
      </c>
      <c r="C76" s="49">
        <v>0</v>
      </c>
    </row>
    <row r="77" spans="1:3" ht="17.25" customHeight="1">
      <c r="A77" s="37">
        <v>21214</v>
      </c>
      <c r="B77" s="38" t="s">
        <v>2192</v>
      </c>
      <c r="C77" s="49">
        <f>SUM(C78:C80)</f>
        <v>0</v>
      </c>
    </row>
    <row r="78" spans="1:3" ht="17.25" customHeight="1">
      <c r="A78" s="37">
        <v>2121401</v>
      </c>
      <c r="B78" s="40" t="s">
        <v>2193</v>
      </c>
      <c r="C78" s="49">
        <v>0</v>
      </c>
    </row>
    <row r="79" spans="1:3" ht="17.25" customHeight="1">
      <c r="A79" s="37">
        <v>2121402</v>
      </c>
      <c r="B79" s="40" t="s">
        <v>2194</v>
      </c>
      <c r="C79" s="49">
        <v>0</v>
      </c>
    </row>
    <row r="80" spans="1:3" ht="17.25" customHeight="1">
      <c r="A80" s="37">
        <v>2121499</v>
      </c>
      <c r="B80" s="40" t="s">
        <v>2195</v>
      </c>
      <c r="C80" s="49">
        <v>0</v>
      </c>
    </row>
    <row r="81" spans="1:3" ht="17.25" customHeight="1">
      <c r="A81" s="37">
        <v>21215</v>
      </c>
      <c r="B81" s="38" t="s">
        <v>2196</v>
      </c>
      <c r="C81" s="49">
        <f>SUM(C82:C84)</f>
        <v>0</v>
      </c>
    </row>
    <row r="82" spans="1:3" ht="17.25" customHeight="1">
      <c r="A82" s="37">
        <v>2121501</v>
      </c>
      <c r="B82" s="40" t="s">
        <v>2197</v>
      </c>
      <c r="C82" s="49">
        <v>0</v>
      </c>
    </row>
    <row r="83" spans="1:3" ht="17.25" customHeight="1">
      <c r="A83" s="37">
        <v>2121502</v>
      </c>
      <c r="B83" s="40" t="s">
        <v>2198</v>
      </c>
      <c r="C83" s="49">
        <v>0</v>
      </c>
    </row>
    <row r="84" spans="1:3" ht="17.25" customHeight="1">
      <c r="A84" s="37">
        <v>2121599</v>
      </c>
      <c r="B84" s="40" t="s">
        <v>2199</v>
      </c>
      <c r="C84" s="49">
        <v>0</v>
      </c>
    </row>
    <row r="85" spans="1:3" ht="17.25" customHeight="1">
      <c r="A85" s="37">
        <v>21216</v>
      </c>
      <c r="B85" s="38" t="s">
        <v>2200</v>
      </c>
      <c r="C85" s="49">
        <f>SUM(C86:C88)</f>
        <v>0</v>
      </c>
    </row>
    <row r="86" spans="1:3" ht="17.25" customHeight="1">
      <c r="A86" s="37">
        <v>2121601</v>
      </c>
      <c r="B86" s="40" t="s">
        <v>2197</v>
      </c>
      <c r="C86" s="49">
        <v>0</v>
      </c>
    </row>
    <row r="87" spans="1:3" ht="17.25" customHeight="1">
      <c r="A87" s="37">
        <v>2121602</v>
      </c>
      <c r="B87" s="40" t="s">
        <v>2198</v>
      </c>
      <c r="C87" s="49">
        <v>0</v>
      </c>
    </row>
    <row r="88" spans="1:3" ht="17.25" customHeight="1">
      <c r="A88" s="37">
        <v>2121699</v>
      </c>
      <c r="B88" s="40" t="s">
        <v>2201</v>
      </c>
      <c r="C88" s="49">
        <v>0</v>
      </c>
    </row>
    <row r="89" spans="1:3" ht="17.25" customHeight="1">
      <c r="A89" s="37">
        <v>21217</v>
      </c>
      <c r="B89" s="38" t="s">
        <v>2202</v>
      </c>
      <c r="C89" s="49">
        <f>SUM(C90:C94)</f>
        <v>0</v>
      </c>
    </row>
    <row r="90" spans="1:3" ht="17.25" customHeight="1">
      <c r="A90" s="37">
        <v>2121701</v>
      </c>
      <c r="B90" s="40" t="s">
        <v>2203</v>
      </c>
      <c r="C90" s="49">
        <v>0</v>
      </c>
    </row>
    <row r="91" spans="1:3" ht="17.25" customHeight="1">
      <c r="A91" s="37">
        <v>2121702</v>
      </c>
      <c r="B91" s="40" t="s">
        <v>2204</v>
      </c>
      <c r="C91" s="49">
        <v>0</v>
      </c>
    </row>
    <row r="92" spans="1:3" ht="17.25" customHeight="1">
      <c r="A92" s="37">
        <v>2121703</v>
      </c>
      <c r="B92" s="40" t="s">
        <v>2205</v>
      </c>
      <c r="C92" s="49">
        <v>0</v>
      </c>
    </row>
    <row r="93" spans="1:3" ht="17.25" customHeight="1">
      <c r="A93" s="37">
        <v>2121704</v>
      </c>
      <c r="B93" s="40" t="s">
        <v>2206</v>
      </c>
      <c r="C93" s="49">
        <v>0</v>
      </c>
    </row>
    <row r="94" spans="1:3" ht="17.25" customHeight="1">
      <c r="A94" s="37">
        <v>2121799</v>
      </c>
      <c r="B94" s="40" t="s">
        <v>2207</v>
      </c>
      <c r="C94" s="49">
        <v>0</v>
      </c>
    </row>
    <row r="95" spans="1:3" ht="17.25" customHeight="1">
      <c r="A95" s="37">
        <v>21218</v>
      </c>
      <c r="B95" s="38" t="s">
        <v>2208</v>
      </c>
      <c r="C95" s="49">
        <f>SUM(C96:C97)</f>
        <v>0</v>
      </c>
    </row>
    <row r="96" spans="1:3" ht="17.25" customHeight="1">
      <c r="A96" s="37">
        <v>2121801</v>
      </c>
      <c r="B96" s="40" t="s">
        <v>2209</v>
      </c>
      <c r="C96" s="49">
        <v>0</v>
      </c>
    </row>
    <row r="97" spans="1:3" ht="17.25" customHeight="1">
      <c r="A97" s="37">
        <v>2121899</v>
      </c>
      <c r="B97" s="40" t="s">
        <v>2210</v>
      </c>
      <c r="C97" s="49">
        <v>0</v>
      </c>
    </row>
    <row r="98" spans="1:3" ht="17.25" customHeight="1">
      <c r="A98" s="37">
        <v>21219</v>
      </c>
      <c r="B98" s="38" t="s">
        <v>2211</v>
      </c>
      <c r="C98" s="49">
        <f>SUM(C99:C106)</f>
        <v>0</v>
      </c>
    </row>
    <row r="99" spans="1:3" ht="17.25" customHeight="1">
      <c r="A99" s="37">
        <v>2121901</v>
      </c>
      <c r="B99" s="40" t="s">
        <v>2197</v>
      </c>
      <c r="C99" s="49">
        <v>0</v>
      </c>
    </row>
    <row r="100" spans="1:3" ht="17.25" customHeight="1">
      <c r="A100" s="37">
        <v>2121902</v>
      </c>
      <c r="B100" s="40" t="s">
        <v>2198</v>
      </c>
      <c r="C100" s="49">
        <v>0</v>
      </c>
    </row>
    <row r="101" spans="1:3" ht="17.25" customHeight="1">
      <c r="A101" s="37">
        <v>2121903</v>
      </c>
      <c r="B101" s="40" t="s">
        <v>2212</v>
      </c>
      <c r="C101" s="49">
        <v>0</v>
      </c>
    </row>
    <row r="102" spans="1:3" ht="17.25" customHeight="1">
      <c r="A102" s="37">
        <v>2121904</v>
      </c>
      <c r="B102" s="40" t="s">
        <v>2213</v>
      </c>
      <c r="C102" s="49">
        <v>0</v>
      </c>
    </row>
    <row r="103" spans="1:3" ht="17.25" customHeight="1">
      <c r="A103" s="37">
        <v>2121905</v>
      </c>
      <c r="B103" s="40" t="s">
        <v>2214</v>
      </c>
      <c r="C103" s="49">
        <v>0</v>
      </c>
    </row>
    <row r="104" spans="1:3" ht="17.25" customHeight="1">
      <c r="A104" s="37">
        <v>2121906</v>
      </c>
      <c r="B104" s="40" t="s">
        <v>2215</v>
      </c>
      <c r="C104" s="49">
        <v>0</v>
      </c>
    </row>
    <row r="105" spans="1:3" ht="17.25" customHeight="1">
      <c r="A105" s="37">
        <v>2121907</v>
      </c>
      <c r="B105" s="40" t="s">
        <v>2216</v>
      </c>
      <c r="C105" s="49">
        <v>0</v>
      </c>
    </row>
    <row r="106" spans="1:3" ht="17.25" customHeight="1">
      <c r="A106" s="37">
        <v>2121999</v>
      </c>
      <c r="B106" s="40" t="s">
        <v>2217</v>
      </c>
      <c r="C106" s="49">
        <v>0</v>
      </c>
    </row>
    <row r="107" spans="1:3" ht="17.25" customHeight="1">
      <c r="A107" s="37">
        <v>213</v>
      </c>
      <c r="B107" s="38" t="s">
        <v>103</v>
      </c>
      <c r="C107" s="49">
        <f>SUM(C108,C113,C118,C123,C126)</f>
        <v>0</v>
      </c>
    </row>
    <row r="108" spans="1:3" ht="17.25" customHeight="1">
      <c r="A108" s="37">
        <v>21366</v>
      </c>
      <c r="B108" s="38" t="s">
        <v>2218</v>
      </c>
      <c r="C108" s="49">
        <f>SUM(C109:C112)</f>
        <v>0</v>
      </c>
    </row>
    <row r="109" spans="1:3" ht="17.25" customHeight="1">
      <c r="A109" s="37">
        <v>2136601</v>
      </c>
      <c r="B109" s="40" t="s">
        <v>2155</v>
      </c>
      <c r="C109" s="49">
        <v>0</v>
      </c>
    </row>
    <row r="110" spans="1:3" ht="17.25" customHeight="1">
      <c r="A110" s="37">
        <v>2136602</v>
      </c>
      <c r="B110" s="40" t="s">
        <v>2219</v>
      </c>
      <c r="C110" s="49">
        <v>0</v>
      </c>
    </row>
    <row r="111" spans="1:3" ht="17.25" customHeight="1">
      <c r="A111" s="37">
        <v>2136603</v>
      </c>
      <c r="B111" s="40" t="s">
        <v>2220</v>
      </c>
      <c r="C111" s="49">
        <v>0</v>
      </c>
    </row>
    <row r="112" spans="1:3" ht="17.25" customHeight="1">
      <c r="A112" s="37">
        <v>2136699</v>
      </c>
      <c r="B112" s="40" t="s">
        <v>2221</v>
      </c>
      <c r="C112" s="49">
        <v>0</v>
      </c>
    </row>
    <row r="113" spans="1:3" ht="17.25" customHeight="1">
      <c r="A113" s="37">
        <v>21367</v>
      </c>
      <c r="B113" s="38" t="s">
        <v>2222</v>
      </c>
      <c r="C113" s="49">
        <f>SUM(C114:C117)</f>
        <v>0</v>
      </c>
    </row>
    <row r="114" spans="1:3" ht="17.25" customHeight="1">
      <c r="A114" s="37">
        <v>2136701</v>
      </c>
      <c r="B114" s="40" t="s">
        <v>2155</v>
      </c>
      <c r="C114" s="49">
        <v>0</v>
      </c>
    </row>
    <row r="115" spans="1:3" ht="17.25" customHeight="1">
      <c r="A115" s="37">
        <v>2136702</v>
      </c>
      <c r="B115" s="40" t="s">
        <v>2219</v>
      </c>
      <c r="C115" s="49">
        <v>0</v>
      </c>
    </row>
    <row r="116" spans="1:3" ht="17.25" customHeight="1">
      <c r="A116" s="37">
        <v>2136703</v>
      </c>
      <c r="B116" s="40" t="s">
        <v>2223</v>
      </c>
      <c r="C116" s="49">
        <v>0</v>
      </c>
    </row>
    <row r="117" spans="1:3" ht="17.25" customHeight="1">
      <c r="A117" s="37">
        <v>2136799</v>
      </c>
      <c r="B117" s="40" t="s">
        <v>2224</v>
      </c>
      <c r="C117" s="49">
        <v>0</v>
      </c>
    </row>
    <row r="118" spans="1:3" ht="17.25" customHeight="1">
      <c r="A118" s="37">
        <v>21369</v>
      </c>
      <c r="B118" s="38" t="s">
        <v>2225</v>
      </c>
      <c r="C118" s="49">
        <f>SUM(C119:C122)</f>
        <v>0</v>
      </c>
    </row>
    <row r="119" spans="1:3" ht="17.25" customHeight="1">
      <c r="A119" s="37">
        <v>2136901</v>
      </c>
      <c r="B119" s="40" t="s">
        <v>1655</v>
      </c>
      <c r="C119" s="49">
        <v>0</v>
      </c>
    </row>
    <row r="120" spans="1:3" ht="17.25" customHeight="1">
      <c r="A120" s="37">
        <v>2136902</v>
      </c>
      <c r="B120" s="40" t="s">
        <v>2226</v>
      </c>
      <c r="C120" s="49">
        <v>0</v>
      </c>
    </row>
    <row r="121" spans="1:3" ht="17.25" customHeight="1">
      <c r="A121" s="37">
        <v>2136903</v>
      </c>
      <c r="B121" s="40" t="s">
        <v>2227</v>
      </c>
      <c r="C121" s="49">
        <v>0</v>
      </c>
    </row>
    <row r="122" spans="1:3" ht="17.25" customHeight="1">
      <c r="A122" s="37">
        <v>2136999</v>
      </c>
      <c r="B122" s="40" t="s">
        <v>2228</v>
      </c>
      <c r="C122" s="49">
        <v>0</v>
      </c>
    </row>
    <row r="123" spans="1:3" ht="17.25" customHeight="1">
      <c r="A123" s="37">
        <v>21370</v>
      </c>
      <c r="B123" s="38" t="s">
        <v>2229</v>
      </c>
      <c r="C123" s="49">
        <f>SUM(C124:C125)</f>
        <v>0</v>
      </c>
    </row>
    <row r="124" spans="1:3" ht="17.25" customHeight="1">
      <c r="A124" s="37">
        <v>2137001</v>
      </c>
      <c r="B124" s="40" t="s">
        <v>2230</v>
      </c>
      <c r="C124" s="49">
        <v>0</v>
      </c>
    </row>
    <row r="125" spans="1:3" ht="17.25" customHeight="1">
      <c r="A125" s="37">
        <v>2137099</v>
      </c>
      <c r="B125" s="40" t="s">
        <v>2231</v>
      </c>
      <c r="C125" s="49">
        <v>0</v>
      </c>
    </row>
    <row r="126" spans="1:3" ht="17.25" customHeight="1">
      <c r="A126" s="37">
        <v>21371</v>
      </c>
      <c r="B126" s="38" t="s">
        <v>2232</v>
      </c>
      <c r="C126" s="49">
        <f>SUM(C127:C130)</f>
        <v>0</v>
      </c>
    </row>
    <row r="127" spans="1:3" ht="17.25" customHeight="1">
      <c r="A127" s="37">
        <v>2137101</v>
      </c>
      <c r="B127" s="40" t="s">
        <v>2233</v>
      </c>
      <c r="C127" s="49">
        <v>0</v>
      </c>
    </row>
    <row r="128" spans="1:3" ht="17.25" customHeight="1">
      <c r="A128" s="37">
        <v>2137102</v>
      </c>
      <c r="B128" s="40" t="s">
        <v>2234</v>
      </c>
      <c r="C128" s="49">
        <v>0</v>
      </c>
    </row>
    <row r="129" spans="1:3" ht="17.25" customHeight="1">
      <c r="A129" s="37">
        <v>2137103</v>
      </c>
      <c r="B129" s="40" t="s">
        <v>2235</v>
      </c>
      <c r="C129" s="49">
        <v>0</v>
      </c>
    </row>
    <row r="130" spans="1:3" ht="17.25" customHeight="1">
      <c r="A130" s="37">
        <v>2137199</v>
      </c>
      <c r="B130" s="40" t="s">
        <v>2236</v>
      </c>
      <c r="C130" s="49">
        <v>0</v>
      </c>
    </row>
    <row r="131" spans="1:3" ht="17.25" customHeight="1">
      <c r="A131" s="37">
        <v>214</v>
      </c>
      <c r="B131" s="38" t="s">
        <v>104</v>
      </c>
      <c r="C131" s="49">
        <f>SUM(C132,C137,C142,C147,C156,C163,C172,C175,C178,C179)</f>
        <v>0</v>
      </c>
    </row>
    <row r="132" spans="1:3" ht="17.25" customHeight="1">
      <c r="A132" s="37">
        <v>21460</v>
      </c>
      <c r="B132" s="38" t="s">
        <v>2237</v>
      </c>
      <c r="C132" s="49">
        <f>SUM(C133:C136)</f>
        <v>0</v>
      </c>
    </row>
    <row r="133" spans="1:3" ht="17.25" customHeight="1">
      <c r="A133" s="37">
        <v>2146001</v>
      </c>
      <c r="B133" s="40" t="s">
        <v>1687</v>
      </c>
      <c r="C133" s="49">
        <v>0</v>
      </c>
    </row>
    <row r="134" spans="1:3" ht="17.25" customHeight="1">
      <c r="A134" s="37">
        <v>2146002</v>
      </c>
      <c r="B134" s="40" t="s">
        <v>1688</v>
      </c>
      <c r="C134" s="49">
        <v>0</v>
      </c>
    </row>
    <row r="135" spans="1:3" ht="17.25" customHeight="1">
      <c r="A135" s="37">
        <v>2146003</v>
      </c>
      <c r="B135" s="40" t="s">
        <v>2238</v>
      </c>
      <c r="C135" s="49">
        <v>0</v>
      </c>
    </row>
    <row r="136" spans="1:3" ht="17.25" customHeight="1">
      <c r="A136" s="37">
        <v>2146099</v>
      </c>
      <c r="B136" s="40" t="s">
        <v>2239</v>
      </c>
      <c r="C136" s="49">
        <v>0</v>
      </c>
    </row>
    <row r="137" spans="1:3" ht="17.25" customHeight="1">
      <c r="A137" s="37">
        <v>21462</v>
      </c>
      <c r="B137" s="38" t="s">
        <v>2240</v>
      </c>
      <c r="C137" s="49">
        <f>SUM(C138:C141)</f>
        <v>0</v>
      </c>
    </row>
    <row r="138" spans="1:3" ht="17.25" customHeight="1">
      <c r="A138" s="37">
        <v>2146201</v>
      </c>
      <c r="B138" s="40" t="s">
        <v>2238</v>
      </c>
      <c r="C138" s="49">
        <v>0</v>
      </c>
    </row>
    <row r="139" spans="1:3" ht="17.25" customHeight="1">
      <c r="A139" s="37">
        <v>2146202</v>
      </c>
      <c r="B139" s="40" t="s">
        <v>2241</v>
      </c>
      <c r="C139" s="49">
        <v>0</v>
      </c>
    </row>
    <row r="140" spans="1:3" ht="17.25" customHeight="1">
      <c r="A140" s="37">
        <v>2146203</v>
      </c>
      <c r="B140" s="40" t="s">
        <v>2242</v>
      </c>
      <c r="C140" s="49">
        <v>0</v>
      </c>
    </row>
    <row r="141" spans="1:3" ht="17.25" customHeight="1">
      <c r="A141" s="37">
        <v>2146299</v>
      </c>
      <c r="B141" s="40" t="s">
        <v>2243</v>
      </c>
      <c r="C141" s="49">
        <v>0</v>
      </c>
    </row>
    <row r="142" spans="1:3" ht="17.25" customHeight="1">
      <c r="A142" s="37">
        <v>21463</v>
      </c>
      <c r="B142" s="38" t="s">
        <v>2244</v>
      </c>
      <c r="C142" s="49">
        <f>SUM(C143:C146)</f>
        <v>0</v>
      </c>
    </row>
    <row r="143" spans="1:3" ht="17.25" customHeight="1">
      <c r="A143" s="37">
        <v>2146301</v>
      </c>
      <c r="B143" s="40" t="s">
        <v>1694</v>
      </c>
      <c r="C143" s="49">
        <v>0</v>
      </c>
    </row>
    <row r="144" spans="1:3" ht="17.25" customHeight="1">
      <c r="A144" s="37">
        <v>2146302</v>
      </c>
      <c r="B144" s="40" t="s">
        <v>2245</v>
      </c>
      <c r="C144" s="49">
        <v>0</v>
      </c>
    </row>
    <row r="145" spans="1:3" ht="17.25" customHeight="1">
      <c r="A145" s="37">
        <v>2146303</v>
      </c>
      <c r="B145" s="40" t="s">
        <v>2246</v>
      </c>
      <c r="C145" s="49">
        <v>0</v>
      </c>
    </row>
    <row r="146" spans="1:3" ht="17.25" customHeight="1">
      <c r="A146" s="37">
        <v>2146399</v>
      </c>
      <c r="B146" s="40" t="s">
        <v>2247</v>
      </c>
      <c r="C146" s="49">
        <v>0</v>
      </c>
    </row>
    <row r="147" spans="1:3" ht="17.25" customHeight="1">
      <c r="A147" s="37">
        <v>21464</v>
      </c>
      <c r="B147" s="38" t="s">
        <v>2248</v>
      </c>
      <c r="C147" s="49">
        <f>SUM(C148:C155)</f>
        <v>0</v>
      </c>
    </row>
    <row r="148" spans="1:3" ht="17.25" customHeight="1">
      <c r="A148" s="37">
        <v>2146401</v>
      </c>
      <c r="B148" s="40" t="s">
        <v>2249</v>
      </c>
      <c r="C148" s="49">
        <v>0</v>
      </c>
    </row>
    <row r="149" spans="1:3" ht="17.25" customHeight="1">
      <c r="A149" s="37">
        <v>2146402</v>
      </c>
      <c r="B149" s="40" t="s">
        <v>2250</v>
      </c>
      <c r="C149" s="49">
        <v>0</v>
      </c>
    </row>
    <row r="150" spans="1:3" ht="17.25" customHeight="1">
      <c r="A150" s="37">
        <v>2146403</v>
      </c>
      <c r="B150" s="40" t="s">
        <v>2251</v>
      </c>
      <c r="C150" s="49">
        <v>0</v>
      </c>
    </row>
    <row r="151" spans="1:3" ht="17.25" customHeight="1">
      <c r="A151" s="37">
        <v>2146404</v>
      </c>
      <c r="B151" s="40" t="s">
        <v>2252</v>
      </c>
      <c r="C151" s="49">
        <v>0</v>
      </c>
    </row>
    <row r="152" spans="1:3" ht="17.25" customHeight="1">
      <c r="A152" s="37">
        <v>2146405</v>
      </c>
      <c r="B152" s="40" t="s">
        <v>2253</v>
      </c>
      <c r="C152" s="49">
        <v>0</v>
      </c>
    </row>
    <row r="153" spans="1:3" ht="17.25" customHeight="1">
      <c r="A153" s="37">
        <v>2146406</v>
      </c>
      <c r="B153" s="40" t="s">
        <v>2254</v>
      </c>
      <c r="C153" s="49">
        <v>0</v>
      </c>
    </row>
    <row r="154" spans="1:3" ht="17.25" customHeight="1">
      <c r="A154" s="37">
        <v>2146407</v>
      </c>
      <c r="B154" s="40" t="s">
        <v>2255</v>
      </c>
      <c r="C154" s="49">
        <v>0</v>
      </c>
    </row>
    <row r="155" spans="1:3" ht="17.25" customHeight="1">
      <c r="A155" s="37">
        <v>2146499</v>
      </c>
      <c r="B155" s="40" t="s">
        <v>2256</v>
      </c>
      <c r="C155" s="49">
        <v>0</v>
      </c>
    </row>
    <row r="156" spans="1:3" ht="17.25" customHeight="1">
      <c r="A156" s="37">
        <v>21468</v>
      </c>
      <c r="B156" s="38" t="s">
        <v>2257</v>
      </c>
      <c r="C156" s="49">
        <f>SUM(C157:C162)</f>
        <v>0</v>
      </c>
    </row>
    <row r="157" spans="1:3" ht="17.25" customHeight="1">
      <c r="A157" s="37">
        <v>2146801</v>
      </c>
      <c r="B157" s="40" t="s">
        <v>2258</v>
      </c>
      <c r="C157" s="49">
        <v>0</v>
      </c>
    </row>
    <row r="158" spans="1:3" ht="17.25" customHeight="1">
      <c r="A158" s="37">
        <v>2146802</v>
      </c>
      <c r="B158" s="40" t="s">
        <v>2259</v>
      </c>
      <c r="C158" s="49">
        <v>0</v>
      </c>
    </row>
    <row r="159" spans="1:3" ht="17.25" customHeight="1">
      <c r="A159" s="37">
        <v>2146803</v>
      </c>
      <c r="B159" s="40" t="s">
        <v>2260</v>
      </c>
      <c r="C159" s="49">
        <v>0</v>
      </c>
    </row>
    <row r="160" spans="1:3" ht="17.25" customHeight="1">
      <c r="A160" s="37">
        <v>2146804</v>
      </c>
      <c r="B160" s="40" t="s">
        <v>2261</v>
      </c>
      <c r="C160" s="49">
        <v>0</v>
      </c>
    </row>
    <row r="161" spans="1:3" ht="17.25" customHeight="1">
      <c r="A161" s="37">
        <v>2146805</v>
      </c>
      <c r="B161" s="40" t="s">
        <v>2262</v>
      </c>
      <c r="C161" s="49">
        <v>0</v>
      </c>
    </row>
    <row r="162" spans="1:3" ht="17.25" customHeight="1">
      <c r="A162" s="37">
        <v>2146899</v>
      </c>
      <c r="B162" s="40" t="s">
        <v>2263</v>
      </c>
      <c r="C162" s="49">
        <v>0</v>
      </c>
    </row>
    <row r="163" spans="1:3" ht="17.25" customHeight="1">
      <c r="A163" s="37">
        <v>21469</v>
      </c>
      <c r="B163" s="38" t="s">
        <v>2264</v>
      </c>
      <c r="C163" s="49">
        <f>SUM(C164:C171)</f>
        <v>0</v>
      </c>
    </row>
    <row r="164" spans="1:3" ht="17.25" customHeight="1">
      <c r="A164" s="37">
        <v>2146901</v>
      </c>
      <c r="B164" s="40" t="s">
        <v>2265</v>
      </c>
      <c r="C164" s="49">
        <v>0</v>
      </c>
    </row>
    <row r="165" spans="1:3" ht="17.25" customHeight="1">
      <c r="A165" s="37">
        <v>2146902</v>
      </c>
      <c r="B165" s="40" t="s">
        <v>1715</v>
      </c>
      <c r="C165" s="49">
        <v>0</v>
      </c>
    </row>
    <row r="166" spans="1:3" ht="17.25" customHeight="1">
      <c r="A166" s="37">
        <v>2146903</v>
      </c>
      <c r="B166" s="40" t="s">
        <v>2266</v>
      </c>
      <c r="C166" s="49">
        <v>0</v>
      </c>
    </row>
    <row r="167" spans="1:3" ht="17.25" customHeight="1">
      <c r="A167" s="37">
        <v>2146904</v>
      </c>
      <c r="B167" s="40" t="s">
        <v>2267</v>
      </c>
      <c r="C167" s="49">
        <v>0</v>
      </c>
    </row>
    <row r="168" spans="1:3" ht="17.25" customHeight="1">
      <c r="A168" s="37">
        <v>2146906</v>
      </c>
      <c r="B168" s="40" t="s">
        <v>2268</v>
      </c>
      <c r="C168" s="49">
        <v>0</v>
      </c>
    </row>
    <row r="169" spans="1:3" ht="17.25" customHeight="1">
      <c r="A169" s="37">
        <v>2146907</v>
      </c>
      <c r="B169" s="40" t="s">
        <v>2269</v>
      </c>
      <c r="C169" s="49">
        <v>0</v>
      </c>
    </row>
    <row r="170" spans="1:3" ht="17.25" customHeight="1">
      <c r="A170" s="37">
        <v>2146908</v>
      </c>
      <c r="B170" s="40" t="s">
        <v>2270</v>
      </c>
      <c r="C170" s="49">
        <v>0</v>
      </c>
    </row>
    <row r="171" spans="1:3" ht="17.25" customHeight="1">
      <c r="A171" s="37">
        <v>2146999</v>
      </c>
      <c r="B171" s="40" t="s">
        <v>2271</v>
      </c>
      <c r="C171" s="49">
        <v>0</v>
      </c>
    </row>
    <row r="172" spans="1:3" ht="17.25" customHeight="1">
      <c r="A172" s="37">
        <v>21470</v>
      </c>
      <c r="B172" s="38" t="s">
        <v>2272</v>
      </c>
      <c r="C172" s="49">
        <f>SUM(C173:C174)</f>
        <v>0</v>
      </c>
    </row>
    <row r="173" spans="1:3" ht="17.25" customHeight="1">
      <c r="A173" s="37">
        <v>2147001</v>
      </c>
      <c r="B173" s="40" t="s">
        <v>2273</v>
      </c>
      <c r="C173" s="49">
        <v>0</v>
      </c>
    </row>
    <row r="174" spans="1:3" ht="17.25" customHeight="1">
      <c r="A174" s="37">
        <v>2147099</v>
      </c>
      <c r="B174" s="40" t="s">
        <v>2274</v>
      </c>
      <c r="C174" s="49">
        <v>0</v>
      </c>
    </row>
    <row r="175" spans="1:3" ht="17.25" customHeight="1">
      <c r="A175" s="37">
        <v>21471</v>
      </c>
      <c r="B175" s="38" t="s">
        <v>2275</v>
      </c>
      <c r="C175" s="49">
        <f>SUM(C176:C177)</f>
        <v>0</v>
      </c>
    </row>
    <row r="176" spans="1:3" ht="17.25" customHeight="1">
      <c r="A176" s="37">
        <v>2147101</v>
      </c>
      <c r="B176" s="40" t="s">
        <v>2273</v>
      </c>
      <c r="C176" s="49">
        <v>0</v>
      </c>
    </row>
    <row r="177" spans="1:3" ht="17.25" customHeight="1">
      <c r="A177" s="37">
        <v>2147199</v>
      </c>
      <c r="B177" s="40" t="s">
        <v>2276</v>
      </c>
      <c r="C177" s="49">
        <v>0</v>
      </c>
    </row>
    <row r="178" spans="1:3" ht="17.25" customHeight="1">
      <c r="A178" s="37">
        <v>21472</v>
      </c>
      <c r="B178" s="38" t="s">
        <v>2277</v>
      </c>
      <c r="C178" s="49">
        <v>0</v>
      </c>
    </row>
    <row r="179" spans="1:3" ht="17.25" customHeight="1">
      <c r="A179" s="37">
        <v>21473</v>
      </c>
      <c r="B179" s="38" t="s">
        <v>2278</v>
      </c>
      <c r="C179" s="49">
        <f>SUM(C180:C182)</f>
        <v>0</v>
      </c>
    </row>
    <row r="180" spans="1:3" ht="17.25" customHeight="1">
      <c r="A180" s="37">
        <v>2147301</v>
      </c>
      <c r="B180" s="40" t="s">
        <v>2279</v>
      </c>
      <c r="C180" s="49">
        <v>0</v>
      </c>
    </row>
    <row r="181" spans="1:3" ht="17.25" customHeight="1">
      <c r="A181" s="37">
        <v>2147303</v>
      </c>
      <c r="B181" s="40" t="s">
        <v>2280</v>
      </c>
      <c r="C181" s="49">
        <v>0</v>
      </c>
    </row>
    <row r="182" spans="1:3" ht="17.25" customHeight="1">
      <c r="A182" s="37">
        <v>2147399</v>
      </c>
      <c r="B182" s="40" t="s">
        <v>2281</v>
      </c>
      <c r="C182" s="49">
        <v>0</v>
      </c>
    </row>
    <row r="183" spans="1:3" ht="17.25" customHeight="1">
      <c r="A183" s="37">
        <v>215</v>
      </c>
      <c r="B183" s="38" t="s">
        <v>106</v>
      </c>
      <c r="C183" s="49">
        <f>C184</f>
        <v>0</v>
      </c>
    </row>
    <row r="184" spans="1:3" ht="17.25" customHeight="1">
      <c r="A184" s="37">
        <v>21562</v>
      </c>
      <c r="B184" s="38" t="s">
        <v>2282</v>
      </c>
      <c r="C184" s="49">
        <f>SUM(C185:C187)</f>
        <v>0</v>
      </c>
    </row>
    <row r="185" spans="1:3" ht="17.25" customHeight="1">
      <c r="A185" s="37">
        <v>2156201</v>
      </c>
      <c r="B185" s="40" t="s">
        <v>2283</v>
      </c>
      <c r="C185" s="49">
        <v>0</v>
      </c>
    </row>
    <row r="186" spans="1:3" ht="17.25" customHeight="1">
      <c r="A186" s="37">
        <v>2156202</v>
      </c>
      <c r="B186" s="40" t="s">
        <v>2284</v>
      </c>
      <c r="C186" s="49">
        <v>0</v>
      </c>
    </row>
    <row r="187" spans="1:3" ht="17.25" customHeight="1">
      <c r="A187" s="37">
        <v>2156299</v>
      </c>
      <c r="B187" s="40" t="s">
        <v>2285</v>
      </c>
      <c r="C187" s="49">
        <v>0</v>
      </c>
    </row>
    <row r="188" spans="1:3" ht="17.25" customHeight="1">
      <c r="A188" s="37">
        <v>217</v>
      </c>
      <c r="B188" s="38" t="s">
        <v>108</v>
      </c>
      <c r="C188" s="49">
        <f>C189</f>
        <v>0</v>
      </c>
    </row>
    <row r="189" spans="1:3" ht="17.25" customHeight="1">
      <c r="A189" s="37">
        <v>21704</v>
      </c>
      <c r="B189" s="38" t="s">
        <v>1814</v>
      </c>
      <c r="C189" s="49">
        <f>SUM(C190:C191)</f>
        <v>0</v>
      </c>
    </row>
    <row r="190" spans="1:3" ht="17.25" customHeight="1">
      <c r="A190" s="37">
        <v>2170402</v>
      </c>
      <c r="B190" s="40" t="s">
        <v>2286</v>
      </c>
      <c r="C190" s="49">
        <v>0</v>
      </c>
    </row>
    <row r="191" spans="1:3" ht="17.25" customHeight="1">
      <c r="A191" s="37">
        <v>2170403</v>
      </c>
      <c r="B191" s="40" t="s">
        <v>2287</v>
      </c>
      <c r="C191" s="49">
        <v>0</v>
      </c>
    </row>
    <row r="192" spans="1:3" ht="17.25" customHeight="1">
      <c r="A192" s="37">
        <v>229</v>
      </c>
      <c r="B192" s="38" t="s">
        <v>112</v>
      </c>
      <c r="C192" s="49">
        <f>SUM(C193,C197,C206)</f>
        <v>70400</v>
      </c>
    </row>
    <row r="193" spans="1:3" ht="17.25" customHeight="1">
      <c r="A193" s="37">
        <v>22904</v>
      </c>
      <c r="B193" s="38" t="s">
        <v>2288</v>
      </c>
      <c r="C193" s="49">
        <f>SUM(C194:C196)</f>
        <v>70400</v>
      </c>
    </row>
    <row r="194" spans="1:3" ht="17.25" customHeight="1">
      <c r="A194" s="37">
        <v>2290401</v>
      </c>
      <c r="B194" s="40" t="s">
        <v>2289</v>
      </c>
      <c r="C194" s="49"/>
    </row>
    <row r="195" spans="1:3" ht="17.25" customHeight="1">
      <c r="A195" s="37">
        <v>2290402</v>
      </c>
      <c r="B195" s="40" t="s">
        <v>2290</v>
      </c>
      <c r="C195" s="49">
        <v>70400</v>
      </c>
    </row>
    <row r="196" spans="1:3" ht="17.25" customHeight="1">
      <c r="A196" s="37">
        <v>2290403</v>
      </c>
      <c r="B196" s="40" t="s">
        <v>2291</v>
      </c>
      <c r="C196" s="49">
        <v>0</v>
      </c>
    </row>
    <row r="197" spans="1:3" ht="17.25" customHeight="1">
      <c r="A197" s="37">
        <v>22908</v>
      </c>
      <c r="B197" s="38" t="s">
        <v>2292</v>
      </c>
      <c r="C197" s="49">
        <f>SUM(C198:C205)</f>
        <v>0</v>
      </c>
    </row>
    <row r="198" spans="1:3" ht="17.25" customHeight="1">
      <c r="A198" s="37">
        <v>2290802</v>
      </c>
      <c r="B198" s="40" t="s">
        <v>2293</v>
      </c>
      <c r="C198" s="49">
        <v>0</v>
      </c>
    </row>
    <row r="199" spans="1:3" ht="17.25" customHeight="1">
      <c r="A199" s="37">
        <v>2290803</v>
      </c>
      <c r="B199" s="40" t="s">
        <v>2294</v>
      </c>
      <c r="C199" s="49">
        <v>0</v>
      </c>
    </row>
    <row r="200" spans="1:3" ht="17.25" customHeight="1">
      <c r="A200" s="37">
        <v>2290804</v>
      </c>
      <c r="B200" s="40" t="s">
        <v>2295</v>
      </c>
      <c r="C200" s="49">
        <v>0</v>
      </c>
    </row>
    <row r="201" spans="1:3" ht="17.25" customHeight="1">
      <c r="A201" s="37">
        <v>2290805</v>
      </c>
      <c r="B201" s="40" t="s">
        <v>2296</v>
      </c>
      <c r="C201" s="49">
        <v>0</v>
      </c>
    </row>
    <row r="202" spans="1:3" ht="17.25" customHeight="1">
      <c r="A202" s="37">
        <v>2290806</v>
      </c>
      <c r="B202" s="40" t="s">
        <v>2297</v>
      </c>
      <c r="C202" s="49">
        <v>0</v>
      </c>
    </row>
    <row r="203" spans="1:3" ht="17.25" customHeight="1">
      <c r="A203" s="37">
        <v>2290807</v>
      </c>
      <c r="B203" s="40" t="s">
        <v>2298</v>
      </c>
      <c r="C203" s="49">
        <v>0</v>
      </c>
    </row>
    <row r="204" spans="1:3" ht="17.25" customHeight="1">
      <c r="A204" s="37">
        <v>2290808</v>
      </c>
      <c r="B204" s="40" t="s">
        <v>2299</v>
      </c>
      <c r="C204" s="49">
        <v>0</v>
      </c>
    </row>
    <row r="205" spans="1:3" ht="17.25" customHeight="1">
      <c r="A205" s="37">
        <v>2290899</v>
      </c>
      <c r="B205" s="40" t="s">
        <v>2300</v>
      </c>
      <c r="C205" s="49">
        <v>0</v>
      </c>
    </row>
    <row r="206" spans="1:3" ht="17.25" customHeight="1">
      <c r="A206" s="37">
        <v>22960</v>
      </c>
      <c r="B206" s="38" t="s">
        <v>2301</v>
      </c>
      <c r="C206" s="49">
        <f>SUM(C207:C217)</f>
        <v>0</v>
      </c>
    </row>
    <row r="207" spans="1:3" ht="17.25" customHeight="1">
      <c r="A207" s="37">
        <v>2296001</v>
      </c>
      <c r="B207" s="40" t="s">
        <v>2302</v>
      </c>
      <c r="C207" s="49">
        <v>0</v>
      </c>
    </row>
    <row r="208" spans="1:3" ht="17.25" customHeight="1">
      <c r="A208" s="37">
        <v>2296002</v>
      </c>
      <c r="B208" s="40" t="s">
        <v>2303</v>
      </c>
      <c r="C208" s="49"/>
    </row>
    <row r="209" spans="1:3" ht="17.25" customHeight="1">
      <c r="A209" s="37">
        <v>2296003</v>
      </c>
      <c r="B209" s="40" t="s">
        <v>2304</v>
      </c>
      <c r="C209" s="49"/>
    </row>
    <row r="210" spans="1:3" ht="17.25" customHeight="1">
      <c r="A210" s="37">
        <v>2296004</v>
      </c>
      <c r="B210" s="40" t="s">
        <v>2305</v>
      </c>
      <c r="C210" s="49"/>
    </row>
    <row r="211" spans="1:3" ht="17.25" customHeight="1">
      <c r="A211" s="37">
        <v>2296005</v>
      </c>
      <c r="B211" s="40" t="s">
        <v>2306</v>
      </c>
      <c r="C211" s="49"/>
    </row>
    <row r="212" spans="1:3" ht="17.25" customHeight="1">
      <c r="A212" s="37">
        <v>2296006</v>
      </c>
      <c r="B212" s="40" t="s">
        <v>2307</v>
      </c>
      <c r="C212" s="49"/>
    </row>
    <row r="213" spans="1:3" ht="17.25" customHeight="1">
      <c r="A213" s="37">
        <v>2296010</v>
      </c>
      <c r="B213" s="40" t="s">
        <v>2308</v>
      </c>
      <c r="C213" s="49"/>
    </row>
    <row r="214" spans="1:3" ht="17.25" customHeight="1">
      <c r="A214" s="37">
        <v>2296011</v>
      </c>
      <c r="B214" s="40" t="s">
        <v>2309</v>
      </c>
      <c r="C214" s="49">
        <v>0</v>
      </c>
    </row>
    <row r="215" spans="1:3" ht="17.25" customHeight="1">
      <c r="A215" s="37">
        <v>2296012</v>
      </c>
      <c r="B215" s="40" t="s">
        <v>2310</v>
      </c>
      <c r="C215" s="49">
        <v>0</v>
      </c>
    </row>
    <row r="216" spans="1:3" ht="17.25" customHeight="1">
      <c r="A216" s="37">
        <v>2296013</v>
      </c>
      <c r="B216" s="40" t="s">
        <v>2311</v>
      </c>
      <c r="C216" s="49"/>
    </row>
    <row r="217" spans="1:3" ht="17.25" customHeight="1">
      <c r="A217" s="37">
        <v>2296099</v>
      </c>
      <c r="B217" s="40" t="s">
        <v>2312</v>
      </c>
      <c r="C217" s="49">
        <v>0</v>
      </c>
    </row>
    <row r="218" spans="1:3" ht="17.25" customHeight="1">
      <c r="A218" s="37">
        <v>232</v>
      </c>
      <c r="B218" s="38" t="s">
        <v>113</v>
      </c>
      <c r="C218" s="49">
        <f>C219</f>
        <v>2257</v>
      </c>
    </row>
    <row r="219" spans="1:3" ht="17.25" customHeight="1">
      <c r="A219" s="37">
        <v>23204</v>
      </c>
      <c r="B219" s="38" t="s">
        <v>2313</v>
      </c>
      <c r="C219" s="49">
        <f>SUM(C220:C235)</f>
        <v>2257</v>
      </c>
    </row>
    <row r="220" spans="1:3" ht="17.25" customHeight="1">
      <c r="A220" s="37">
        <v>2320401</v>
      </c>
      <c r="B220" s="40" t="s">
        <v>2314</v>
      </c>
      <c r="C220" s="49">
        <v>0</v>
      </c>
    </row>
    <row r="221" spans="1:3" ht="17.25" customHeight="1">
      <c r="A221" s="37">
        <v>2320402</v>
      </c>
      <c r="B221" s="40" t="s">
        <v>2315</v>
      </c>
      <c r="C221" s="49">
        <v>0</v>
      </c>
    </row>
    <row r="222" spans="1:3" ht="17.25" customHeight="1">
      <c r="A222" s="37">
        <v>2320405</v>
      </c>
      <c r="B222" s="40" t="s">
        <v>2316</v>
      </c>
      <c r="C222" s="49">
        <v>0</v>
      </c>
    </row>
    <row r="223" spans="1:3" ht="17.25" customHeight="1">
      <c r="A223" s="37">
        <v>2320411</v>
      </c>
      <c r="B223" s="40" t="s">
        <v>2317</v>
      </c>
      <c r="C223" s="49">
        <v>861</v>
      </c>
    </row>
    <row r="224" spans="1:3" ht="17.25" customHeight="1">
      <c r="A224" s="37">
        <v>2320413</v>
      </c>
      <c r="B224" s="40" t="s">
        <v>2318</v>
      </c>
      <c r="C224" s="49">
        <v>0</v>
      </c>
    </row>
    <row r="225" spans="1:3" ht="17.25" customHeight="1">
      <c r="A225" s="37">
        <v>2320414</v>
      </c>
      <c r="B225" s="40" t="s">
        <v>2319</v>
      </c>
      <c r="C225" s="49">
        <v>0</v>
      </c>
    </row>
    <row r="226" spans="1:3" ht="17.25" customHeight="1">
      <c r="A226" s="37">
        <v>2320416</v>
      </c>
      <c r="B226" s="40" t="s">
        <v>2320</v>
      </c>
      <c r="C226" s="49">
        <v>0</v>
      </c>
    </row>
    <row r="227" spans="1:3" ht="17.25" customHeight="1">
      <c r="A227" s="37">
        <v>2320417</v>
      </c>
      <c r="B227" s="40" t="s">
        <v>2321</v>
      </c>
      <c r="C227" s="49">
        <v>0</v>
      </c>
    </row>
    <row r="228" spans="1:3" ht="17.25" customHeight="1">
      <c r="A228" s="37">
        <v>2320418</v>
      </c>
      <c r="B228" s="40" t="s">
        <v>2322</v>
      </c>
      <c r="C228" s="49">
        <v>0</v>
      </c>
    </row>
    <row r="229" spans="1:3" ht="17.25" customHeight="1">
      <c r="A229" s="37">
        <v>2320419</v>
      </c>
      <c r="B229" s="40" t="s">
        <v>2323</v>
      </c>
      <c r="C229" s="49">
        <v>0</v>
      </c>
    </row>
    <row r="230" spans="1:3" ht="17.25" customHeight="1">
      <c r="A230" s="37">
        <v>2320420</v>
      </c>
      <c r="B230" s="40" t="s">
        <v>2324</v>
      </c>
      <c r="C230" s="49">
        <v>0</v>
      </c>
    </row>
    <row r="231" spans="1:3" ht="17.25" customHeight="1">
      <c r="A231" s="37">
        <v>2320431</v>
      </c>
      <c r="B231" s="40" t="s">
        <v>2325</v>
      </c>
      <c r="C231" s="49">
        <v>0</v>
      </c>
    </row>
    <row r="232" spans="1:3" ht="17.25" customHeight="1">
      <c r="A232" s="37">
        <v>2320432</v>
      </c>
      <c r="B232" s="40" t="s">
        <v>2326</v>
      </c>
      <c r="C232" s="49">
        <v>0</v>
      </c>
    </row>
    <row r="233" spans="1:3" ht="17.25" customHeight="1">
      <c r="A233" s="37">
        <v>2320433</v>
      </c>
      <c r="B233" s="40" t="s">
        <v>2327</v>
      </c>
      <c r="C233" s="49">
        <v>244</v>
      </c>
    </row>
    <row r="234" spans="1:3" ht="17.25" customHeight="1">
      <c r="A234" s="37">
        <v>2320498</v>
      </c>
      <c r="B234" s="40" t="s">
        <v>2328</v>
      </c>
      <c r="C234" s="49">
        <v>1152</v>
      </c>
    </row>
    <row r="235" spans="1:3" ht="17.25" customHeight="1">
      <c r="A235" s="37">
        <v>2320499</v>
      </c>
      <c r="B235" s="40" t="s">
        <v>2329</v>
      </c>
      <c r="C235" s="49">
        <v>0</v>
      </c>
    </row>
    <row r="236" spans="1:3" ht="17.25" customHeight="1">
      <c r="A236" s="37">
        <v>233</v>
      </c>
      <c r="B236" s="38" t="s">
        <v>1981</v>
      </c>
      <c r="C236" s="49">
        <f>C237</f>
        <v>0</v>
      </c>
    </row>
    <row r="237" spans="1:3" ht="17.25" customHeight="1">
      <c r="A237" s="37">
        <v>23304</v>
      </c>
      <c r="B237" s="38" t="s">
        <v>2330</v>
      </c>
      <c r="C237" s="49">
        <f>SUM(C238:C253)</f>
        <v>0</v>
      </c>
    </row>
    <row r="238" spans="1:3" ht="17.25" customHeight="1">
      <c r="A238" s="37">
        <v>2330401</v>
      </c>
      <c r="B238" s="40" t="s">
        <v>2331</v>
      </c>
      <c r="C238" s="49">
        <v>0</v>
      </c>
    </row>
    <row r="239" spans="1:3" ht="17.25" customHeight="1">
      <c r="A239" s="37">
        <v>2330402</v>
      </c>
      <c r="B239" s="40" t="s">
        <v>2332</v>
      </c>
      <c r="C239" s="49">
        <v>0</v>
      </c>
    </row>
    <row r="240" spans="1:3" ht="17.25" customHeight="1">
      <c r="A240" s="37">
        <v>2330405</v>
      </c>
      <c r="B240" s="40" t="s">
        <v>2333</v>
      </c>
      <c r="C240" s="49">
        <v>0</v>
      </c>
    </row>
    <row r="241" spans="1:3" ht="17.25" customHeight="1">
      <c r="A241" s="37">
        <v>2330411</v>
      </c>
      <c r="B241" s="40" t="s">
        <v>2334</v>
      </c>
      <c r="C241" s="49">
        <v>0</v>
      </c>
    </row>
    <row r="242" spans="1:3" ht="17.25" customHeight="1">
      <c r="A242" s="37">
        <v>2330413</v>
      </c>
      <c r="B242" s="40" t="s">
        <v>2335</v>
      </c>
      <c r="C242" s="49">
        <v>0</v>
      </c>
    </row>
    <row r="243" spans="1:3" ht="17.25" customHeight="1">
      <c r="A243" s="37">
        <v>2330414</v>
      </c>
      <c r="B243" s="40" t="s">
        <v>2336</v>
      </c>
      <c r="C243" s="49">
        <v>0</v>
      </c>
    </row>
    <row r="244" spans="1:3" ht="17.25" customHeight="1">
      <c r="A244" s="37">
        <v>2330416</v>
      </c>
      <c r="B244" s="40" t="s">
        <v>2337</v>
      </c>
      <c r="C244" s="49">
        <v>0</v>
      </c>
    </row>
    <row r="245" spans="1:3" ht="17.25" customHeight="1">
      <c r="A245" s="37">
        <v>2330417</v>
      </c>
      <c r="B245" s="40" t="s">
        <v>2338</v>
      </c>
      <c r="C245" s="49">
        <v>0</v>
      </c>
    </row>
    <row r="246" spans="1:3" ht="17.25" customHeight="1">
      <c r="A246" s="37">
        <v>2330418</v>
      </c>
      <c r="B246" s="40" t="s">
        <v>2339</v>
      </c>
      <c r="C246" s="49">
        <v>0</v>
      </c>
    </row>
    <row r="247" spans="1:3" ht="17.25" customHeight="1">
      <c r="A247" s="37">
        <v>2330419</v>
      </c>
      <c r="B247" s="40" t="s">
        <v>2340</v>
      </c>
      <c r="C247" s="49">
        <v>0</v>
      </c>
    </row>
    <row r="248" spans="1:3" ht="17.25" customHeight="1">
      <c r="A248" s="37">
        <v>2330420</v>
      </c>
      <c r="B248" s="40" t="s">
        <v>2341</v>
      </c>
      <c r="C248" s="49">
        <v>0</v>
      </c>
    </row>
    <row r="249" spans="1:3" ht="17.25" customHeight="1">
      <c r="A249" s="37">
        <v>2330431</v>
      </c>
      <c r="B249" s="40" t="s">
        <v>2342</v>
      </c>
      <c r="C249" s="49">
        <v>0</v>
      </c>
    </row>
    <row r="250" spans="1:3" ht="17.25" customHeight="1">
      <c r="A250" s="37">
        <v>2330432</v>
      </c>
      <c r="B250" s="40" t="s">
        <v>2343</v>
      </c>
      <c r="C250" s="49">
        <v>0</v>
      </c>
    </row>
    <row r="251" spans="1:3" ht="17.25" customHeight="1">
      <c r="A251" s="37">
        <v>2330433</v>
      </c>
      <c r="B251" s="40" t="s">
        <v>2344</v>
      </c>
      <c r="C251" s="49">
        <v>0</v>
      </c>
    </row>
    <row r="252" spans="1:3" ht="17.25" customHeight="1">
      <c r="A252" s="37">
        <v>2330498</v>
      </c>
      <c r="B252" s="40" t="s">
        <v>2345</v>
      </c>
      <c r="C252" s="49">
        <v>0</v>
      </c>
    </row>
    <row r="253" spans="1:3" ht="17.25" customHeight="1">
      <c r="A253" s="37">
        <v>2330499</v>
      </c>
      <c r="B253" s="40" t="s">
        <v>2346</v>
      </c>
      <c r="C253" s="49">
        <v>0</v>
      </c>
    </row>
    <row r="254" spans="1:3" ht="17.25" customHeight="1">
      <c r="A254" s="37">
        <v>234</v>
      </c>
      <c r="B254" s="60" t="s">
        <v>198</v>
      </c>
      <c r="C254" s="49">
        <f>SUM(C255,C268)</f>
        <v>12800</v>
      </c>
    </row>
    <row r="255" spans="1:3" ht="17.25" customHeight="1">
      <c r="A255" s="37">
        <v>23401</v>
      </c>
      <c r="B255" s="60" t="s">
        <v>2347</v>
      </c>
      <c r="C255" s="49">
        <f>SUM(C256:C267)</f>
        <v>0</v>
      </c>
    </row>
    <row r="256" spans="1:3" ht="17.25" customHeight="1">
      <c r="A256" s="37">
        <v>2340101</v>
      </c>
      <c r="B256" s="37" t="s">
        <v>2348</v>
      </c>
      <c r="C256" s="49">
        <v>0</v>
      </c>
    </row>
    <row r="257" spans="1:3" ht="17.25" customHeight="1">
      <c r="A257" s="37">
        <v>2340102</v>
      </c>
      <c r="B257" s="37" t="s">
        <v>2349</v>
      </c>
      <c r="C257" s="49">
        <v>0</v>
      </c>
    </row>
    <row r="258" spans="1:3" ht="17.25" customHeight="1">
      <c r="A258" s="37">
        <v>2340103</v>
      </c>
      <c r="B258" s="37" t="s">
        <v>2350</v>
      </c>
      <c r="C258" s="49">
        <v>0</v>
      </c>
    </row>
    <row r="259" spans="1:3" ht="17.25" customHeight="1">
      <c r="A259" s="37">
        <v>2340104</v>
      </c>
      <c r="B259" s="37" t="s">
        <v>2351</v>
      </c>
      <c r="C259" s="49">
        <v>0</v>
      </c>
    </row>
    <row r="260" spans="1:3" ht="17.25" customHeight="1">
      <c r="A260" s="37">
        <v>2340105</v>
      </c>
      <c r="B260" s="37" t="s">
        <v>2352</v>
      </c>
      <c r="C260" s="49">
        <v>0</v>
      </c>
    </row>
    <row r="261" spans="1:3" ht="17.25" customHeight="1">
      <c r="A261" s="37">
        <v>2340106</v>
      </c>
      <c r="B261" s="37" t="s">
        <v>2353</v>
      </c>
      <c r="C261" s="49">
        <v>0</v>
      </c>
    </row>
    <row r="262" spans="1:3" ht="17.25" customHeight="1">
      <c r="A262" s="37">
        <v>2340107</v>
      </c>
      <c r="B262" s="37" t="s">
        <v>2354</v>
      </c>
      <c r="C262" s="49">
        <v>0</v>
      </c>
    </row>
    <row r="263" spans="1:3" ht="17.25" customHeight="1">
      <c r="A263" s="37">
        <v>2340108</v>
      </c>
      <c r="B263" s="37" t="s">
        <v>2355</v>
      </c>
      <c r="C263" s="49">
        <v>0</v>
      </c>
    </row>
    <row r="264" spans="1:3" ht="17.25" customHeight="1">
      <c r="A264" s="37">
        <v>2340109</v>
      </c>
      <c r="B264" s="37" t="s">
        <v>2356</v>
      </c>
      <c r="C264" s="49">
        <v>0</v>
      </c>
    </row>
    <row r="265" spans="1:3" ht="17.25" customHeight="1">
      <c r="A265" s="37">
        <v>2340110</v>
      </c>
      <c r="B265" s="37" t="s">
        <v>2357</v>
      </c>
      <c r="C265" s="49">
        <v>0</v>
      </c>
    </row>
    <row r="266" spans="1:3" ht="17.25" customHeight="1">
      <c r="A266" s="37">
        <v>2340111</v>
      </c>
      <c r="B266" s="37" t="s">
        <v>2358</v>
      </c>
      <c r="C266" s="49">
        <v>0</v>
      </c>
    </row>
    <row r="267" spans="1:3" ht="17.25" customHeight="1">
      <c r="A267" s="37">
        <v>2340199</v>
      </c>
      <c r="B267" s="37" t="s">
        <v>2359</v>
      </c>
      <c r="C267" s="49">
        <v>0</v>
      </c>
    </row>
    <row r="268" spans="1:3" ht="17.25" customHeight="1">
      <c r="A268" s="37">
        <v>23402</v>
      </c>
      <c r="B268" s="60" t="s">
        <v>2360</v>
      </c>
      <c r="C268" s="49">
        <f>SUM(C269:C274)</f>
        <v>12800</v>
      </c>
    </row>
    <row r="269" spans="1:3" ht="17.25" customHeight="1">
      <c r="A269" s="37">
        <v>2340201</v>
      </c>
      <c r="B269" s="37" t="s">
        <v>1775</v>
      </c>
      <c r="C269" s="49">
        <v>0</v>
      </c>
    </row>
    <row r="270" spans="1:3" ht="17.25" customHeight="1">
      <c r="A270" s="37">
        <v>2340202</v>
      </c>
      <c r="B270" s="37" t="s">
        <v>1819</v>
      </c>
      <c r="C270" s="49">
        <v>0</v>
      </c>
    </row>
    <row r="271" spans="1:3" ht="17.25" customHeight="1">
      <c r="A271" s="37">
        <v>2340203</v>
      </c>
      <c r="B271" s="37" t="s">
        <v>1677</v>
      </c>
      <c r="C271" s="49">
        <v>0</v>
      </c>
    </row>
    <row r="272" spans="1:3" ht="17.25" customHeight="1">
      <c r="A272" s="37">
        <v>2340204</v>
      </c>
      <c r="B272" s="37" t="s">
        <v>2361</v>
      </c>
      <c r="C272" s="49">
        <v>6725</v>
      </c>
    </row>
    <row r="273" spans="1:3" ht="17.25" customHeight="1">
      <c r="A273" s="37">
        <v>2340205</v>
      </c>
      <c r="B273" s="37" t="s">
        <v>2362</v>
      </c>
      <c r="C273" s="49">
        <v>0</v>
      </c>
    </row>
    <row r="274" spans="1:3" ht="17.25" customHeight="1">
      <c r="A274" s="37">
        <v>2340299</v>
      </c>
      <c r="B274" s="37" t="s">
        <v>2363</v>
      </c>
      <c r="C274" s="49">
        <v>6075</v>
      </c>
    </row>
    <row r="275" spans="1:3" ht="15.6" customHeight="1">
      <c r="A275" s="37"/>
      <c r="B275" s="210" t="s">
        <v>2514</v>
      </c>
      <c r="C275" s="49">
        <f>C254+C218+C192</f>
        <v>85457</v>
      </c>
    </row>
  </sheetData>
  <autoFilter ref="A4:C275"/>
  <mergeCells count="1">
    <mergeCell ref="A2:C2"/>
  </mergeCells>
  <phoneticPr fontId="106" type="noConversion"/>
  <printOptions gridLines="1"/>
  <pageMargins left="0.75" right="0.75" top="1" bottom="1" header="0" footer="0"/>
  <pageSetup orientation="portrait"/>
  <headerFooter alignWithMargins="0">
    <oddHeader>&amp;C&amp;A</oddHeader>
    <oddFooter>&amp;CPage &amp;P</oddFooter>
  </headerFooter>
</worksheet>
</file>

<file path=xl/worksheets/sheet24.xml><?xml version="1.0" encoding="utf-8"?>
<worksheet xmlns="http://schemas.openxmlformats.org/spreadsheetml/2006/main" xmlns:r="http://schemas.openxmlformats.org/officeDocument/2006/relationships">
  <sheetPr>
    <tabColor rgb="FFFFFF00"/>
  </sheetPr>
  <dimension ref="A1:IV11"/>
  <sheetViews>
    <sheetView workbookViewId="0">
      <selection activeCell="A2" sqref="A2:D2"/>
    </sheetView>
  </sheetViews>
  <sheetFormatPr defaultColWidth="9" defaultRowHeight="14.25"/>
  <cols>
    <col min="1" max="1" width="32" style="66" customWidth="1"/>
    <col min="2" max="2" width="22.375" style="66" customWidth="1"/>
    <col min="3" max="3" width="21.75" style="66" customWidth="1"/>
    <col min="4" max="4" width="21.625" style="66" customWidth="1"/>
    <col min="5" max="256" width="9" style="66"/>
    <col min="257" max="16384" width="9" style="16"/>
  </cols>
  <sheetData>
    <row r="1" spans="1:4" ht="21" customHeight="1">
      <c r="A1" s="17" t="s">
        <v>2531</v>
      </c>
    </row>
    <row r="2" spans="1:4" ht="24">
      <c r="A2" s="271" t="s">
        <v>35</v>
      </c>
      <c r="B2" s="271"/>
      <c r="C2" s="271"/>
      <c r="D2" s="271"/>
    </row>
    <row r="3" spans="1:4" ht="24" customHeight="1">
      <c r="A3" s="67"/>
      <c r="D3" s="68" t="s">
        <v>55</v>
      </c>
    </row>
    <row r="4" spans="1:4" ht="30.95" customHeight="1">
      <c r="A4" s="69" t="s">
        <v>2129</v>
      </c>
      <c r="B4" s="69" t="s">
        <v>60</v>
      </c>
      <c r="C4" s="69" t="s">
        <v>2129</v>
      </c>
      <c r="D4" s="69" t="s">
        <v>60</v>
      </c>
    </row>
    <row r="5" spans="1:4" ht="27.95" customHeight="1">
      <c r="A5" s="72" t="s">
        <v>199</v>
      </c>
      <c r="B5" s="63"/>
      <c r="C5" s="72" t="s">
        <v>200</v>
      </c>
      <c r="D5" s="74">
        <v>196823</v>
      </c>
    </row>
    <row r="6" spans="1:4" ht="27.95" customHeight="1">
      <c r="A6" s="62" t="s">
        <v>201</v>
      </c>
      <c r="B6" s="63">
        <v>124242</v>
      </c>
      <c r="C6" s="62" t="s">
        <v>121</v>
      </c>
      <c r="D6" s="63"/>
    </row>
    <row r="7" spans="1:4" ht="27.95" customHeight="1">
      <c r="A7" s="62" t="s">
        <v>204</v>
      </c>
      <c r="B7" s="63">
        <v>2257</v>
      </c>
      <c r="C7" s="62" t="s">
        <v>2130</v>
      </c>
      <c r="D7" s="63"/>
    </row>
    <row r="8" spans="1:4" ht="27.95" customHeight="1">
      <c r="A8" s="62" t="s">
        <v>149</v>
      </c>
      <c r="B8" s="63">
        <v>70400</v>
      </c>
      <c r="C8" s="62"/>
      <c r="D8" s="63"/>
    </row>
    <row r="9" spans="1:4" ht="27.95" customHeight="1">
      <c r="A9" s="62" t="s">
        <v>151</v>
      </c>
      <c r="B9" s="63"/>
      <c r="C9" s="62" t="s">
        <v>156</v>
      </c>
      <c r="D9" s="63">
        <v>76</v>
      </c>
    </row>
    <row r="10" spans="1:4" ht="27.95" customHeight="1">
      <c r="A10" s="73" t="s">
        <v>205</v>
      </c>
      <c r="B10" s="63">
        <v>196899</v>
      </c>
      <c r="C10" s="73" t="s">
        <v>206</v>
      </c>
      <c r="D10" s="63">
        <v>196899</v>
      </c>
    </row>
    <row r="11" spans="1:4">
      <c r="A11" s="56" t="s">
        <v>163</v>
      </c>
    </row>
  </sheetData>
  <mergeCells count="1">
    <mergeCell ref="A2:D2"/>
  </mergeCells>
  <phoneticPr fontId="106" type="noConversion"/>
  <printOptions horizontalCentered="1"/>
  <pageMargins left="0.35416666666666702" right="0.35416666666666702" top="0.82638888888888895" bottom="0.82638888888888895" header="0.51180555555555596" footer="0.59027777777777801"/>
  <pageSetup paperSize="9" firstPageNumber="81" orientation="landscape" useFirstPageNumber="1"/>
  <headerFooter scaleWithDoc="0" alignWithMargins="0"/>
</worksheet>
</file>

<file path=xl/worksheets/sheet25.xml><?xml version="1.0" encoding="utf-8"?>
<worksheet xmlns="http://schemas.openxmlformats.org/spreadsheetml/2006/main" xmlns:r="http://schemas.openxmlformats.org/officeDocument/2006/relationships">
  <sheetPr>
    <tabColor rgb="FFFFFF00"/>
  </sheetPr>
  <dimension ref="A1:C11"/>
  <sheetViews>
    <sheetView workbookViewId="0">
      <selection activeCell="B31" sqref="B31"/>
    </sheetView>
  </sheetViews>
  <sheetFormatPr defaultColWidth="9" defaultRowHeight="13.5"/>
  <cols>
    <col min="1" max="1" width="15.625" style="51" customWidth="1"/>
    <col min="2" max="2" width="50.625" style="51" customWidth="1"/>
    <col min="3" max="3" width="25.625" style="51" customWidth="1"/>
    <col min="4" max="16384" width="9" style="51"/>
  </cols>
  <sheetData>
    <row r="1" spans="1:3" s="9" customFormat="1" ht="20.25">
      <c r="A1" s="17" t="s">
        <v>2533</v>
      </c>
    </row>
    <row r="2" spans="1:3" s="50" customFormat="1" ht="35.1" customHeight="1">
      <c r="A2" s="273" t="s">
        <v>2532</v>
      </c>
      <c r="B2" s="273"/>
      <c r="C2" s="273"/>
    </row>
    <row r="3" spans="1:3" ht="24.95" customHeight="1">
      <c r="A3" s="52"/>
      <c r="B3" s="52"/>
      <c r="C3" s="53" t="s">
        <v>55</v>
      </c>
    </row>
    <row r="4" spans="1:3" ht="30" customHeight="1">
      <c r="A4" s="54" t="s">
        <v>191</v>
      </c>
      <c r="B4" s="54" t="s">
        <v>192</v>
      </c>
      <c r="C4" s="54" t="s">
        <v>193</v>
      </c>
    </row>
    <row r="5" spans="1:3" ht="30" customHeight="1">
      <c r="A5" s="55">
        <v>207</v>
      </c>
      <c r="B5" s="55" t="s">
        <v>97</v>
      </c>
      <c r="C5" s="55">
        <v>23</v>
      </c>
    </row>
    <row r="6" spans="1:3" ht="30" customHeight="1">
      <c r="A6" s="55">
        <v>208</v>
      </c>
      <c r="B6" s="55" t="s">
        <v>98</v>
      </c>
      <c r="C6" s="55">
        <v>13</v>
      </c>
    </row>
    <row r="7" spans="1:3" ht="30" customHeight="1">
      <c r="A7" s="55">
        <v>212</v>
      </c>
      <c r="B7" s="55" t="s">
        <v>102</v>
      </c>
      <c r="C7" s="55">
        <v>110162</v>
      </c>
    </row>
    <row r="8" spans="1:3" ht="30" customHeight="1">
      <c r="A8" s="55">
        <v>229</v>
      </c>
      <c r="B8" s="55" t="s">
        <v>112</v>
      </c>
      <c r="C8" s="55">
        <v>1244</v>
      </c>
    </row>
    <row r="9" spans="1:3" ht="30" customHeight="1">
      <c r="A9" s="55">
        <v>234</v>
      </c>
      <c r="B9" s="55" t="s">
        <v>198</v>
      </c>
      <c r="C9" s="55">
        <v>12800</v>
      </c>
    </row>
    <row r="10" spans="1:3" ht="30" customHeight="1">
      <c r="A10" s="274" t="s">
        <v>194</v>
      </c>
      <c r="B10" s="274"/>
      <c r="C10" s="54">
        <f>SUM(C5:C9)</f>
        <v>124242</v>
      </c>
    </row>
    <row r="11" spans="1:3">
      <c r="A11" s="56" t="s">
        <v>163</v>
      </c>
    </row>
  </sheetData>
  <mergeCells count="2">
    <mergeCell ref="A2:C2"/>
    <mergeCell ref="A10:B10"/>
  </mergeCells>
  <phoneticPr fontId="106" type="noConversion"/>
  <pageMargins left="0.75" right="0.75" top="1" bottom="1" header="0.5" footer="0.5"/>
</worksheet>
</file>

<file path=xl/worksheets/sheet26.xml><?xml version="1.0" encoding="utf-8"?>
<worksheet xmlns="http://schemas.openxmlformats.org/spreadsheetml/2006/main" xmlns:r="http://schemas.openxmlformats.org/officeDocument/2006/relationships">
  <dimension ref="A1:B6"/>
  <sheetViews>
    <sheetView workbookViewId="0">
      <selection activeCell="B35" sqref="B35"/>
    </sheetView>
  </sheetViews>
  <sheetFormatPr defaultRowHeight="14.25"/>
  <cols>
    <col min="1" max="1" width="42.875" style="211" customWidth="1"/>
    <col min="2" max="2" width="39.25" style="211" customWidth="1"/>
    <col min="3" max="255" width="9" style="211"/>
    <col min="256" max="257" width="41.375" style="211" customWidth="1"/>
    <col min="258" max="258" width="39.25" style="211" customWidth="1"/>
    <col min="259" max="511" width="9" style="211"/>
    <col min="512" max="513" width="41.375" style="211" customWidth="1"/>
    <col min="514" max="514" width="39.25" style="211" customWidth="1"/>
    <col min="515" max="767" width="9" style="211"/>
    <col min="768" max="769" width="41.375" style="211" customWidth="1"/>
    <col min="770" max="770" width="39.25" style="211" customWidth="1"/>
    <col min="771" max="1023" width="9" style="211"/>
    <col min="1024" max="1025" width="41.375" style="211" customWidth="1"/>
    <col min="1026" max="1026" width="39.25" style="211" customWidth="1"/>
    <col min="1027" max="1279" width="9" style="211"/>
    <col min="1280" max="1281" width="41.375" style="211" customWidth="1"/>
    <col min="1282" max="1282" width="39.25" style="211" customWidth="1"/>
    <col min="1283" max="1535" width="9" style="211"/>
    <col min="1536" max="1537" width="41.375" style="211" customWidth="1"/>
    <col min="1538" max="1538" width="39.25" style="211" customWidth="1"/>
    <col min="1539" max="1791" width="9" style="211"/>
    <col min="1792" max="1793" width="41.375" style="211" customWidth="1"/>
    <col min="1794" max="1794" width="39.25" style="211" customWidth="1"/>
    <col min="1795" max="2047" width="9" style="211"/>
    <col min="2048" max="2049" width="41.375" style="211" customWidth="1"/>
    <col min="2050" max="2050" width="39.25" style="211" customWidth="1"/>
    <col min="2051" max="2303" width="9" style="211"/>
    <col min="2304" max="2305" width="41.375" style="211" customWidth="1"/>
    <col min="2306" max="2306" width="39.25" style="211" customWidth="1"/>
    <col min="2307" max="2559" width="9" style="211"/>
    <col min="2560" max="2561" width="41.375" style="211" customWidth="1"/>
    <col min="2562" max="2562" width="39.25" style="211" customWidth="1"/>
    <col min="2563" max="2815" width="9" style="211"/>
    <col min="2816" max="2817" width="41.375" style="211" customWidth="1"/>
    <col min="2818" max="2818" width="39.25" style="211" customWidth="1"/>
    <col min="2819" max="3071" width="9" style="211"/>
    <col min="3072" max="3073" width="41.375" style="211" customWidth="1"/>
    <col min="3074" max="3074" width="39.25" style="211" customWidth="1"/>
    <col min="3075" max="3327" width="9" style="211"/>
    <col min="3328" max="3329" width="41.375" style="211" customWidth="1"/>
    <col min="3330" max="3330" width="39.25" style="211" customWidth="1"/>
    <col min="3331" max="3583" width="9" style="211"/>
    <col min="3584" max="3585" width="41.375" style="211" customWidth="1"/>
    <col min="3586" max="3586" width="39.25" style="211" customWidth="1"/>
    <col min="3587" max="3839" width="9" style="211"/>
    <col min="3840" max="3841" width="41.375" style="211" customWidth="1"/>
    <col min="3842" max="3842" width="39.25" style="211" customWidth="1"/>
    <col min="3843" max="4095" width="9" style="211"/>
    <col min="4096" max="4097" width="41.375" style="211" customWidth="1"/>
    <col min="4098" max="4098" width="39.25" style="211" customWidth="1"/>
    <col min="4099" max="4351" width="9" style="211"/>
    <col min="4352" max="4353" width="41.375" style="211" customWidth="1"/>
    <col min="4354" max="4354" width="39.25" style="211" customWidth="1"/>
    <col min="4355" max="4607" width="9" style="211"/>
    <col min="4608" max="4609" width="41.375" style="211" customWidth="1"/>
    <col min="4610" max="4610" width="39.25" style="211" customWidth="1"/>
    <col min="4611" max="4863" width="9" style="211"/>
    <col min="4864" max="4865" width="41.375" style="211" customWidth="1"/>
    <col min="4866" max="4866" width="39.25" style="211" customWidth="1"/>
    <col min="4867" max="5119" width="9" style="211"/>
    <col min="5120" max="5121" width="41.375" style="211" customWidth="1"/>
    <col min="5122" max="5122" width="39.25" style="211" customWidth="1"/>
    <col min="5123" max="5375" width="9" style="211"/>
    <col min="5376" max="5377" width="41.375" style="211" customWidth="1"/>
    <col min="5378" max="5378" width="39.25" style="211" customWidth="1"/>
    <col min="5379" max="5631" width="9" style="211"/>
    <col min="5632" max="5633" width="41.375" style="211" customWidth="1"/>
    <col min="5634" max="5634" width="39.25" style="211" customWidth="1"/>
    <col min="5635" max="5887" width="9" style="211"/>
    <col min="5888" max="5889" width="41.375" style="211" customWidth="1"/>
    <col min="5890" max="5890" width="39.25" style="211" customWidth="1"/>
    <col min="5891" max="6143" width="9" style="211"/>
    <col min="6144" max="6145" width="41.375" style="211" customWidth="1"/>
    <col min="6146" max="6146" width="39.25" style="211" customWidth="1"/>
    <col min="6147" max="6399" width="9" style="211"/>
    <col min="6400" max="6401" width="41.375" style="211" customWidth="1"/>
    <col min="6402" max="6402" width="39.25" style="211" customWidth="1"/>
    <col min="6403" max="6655" width="9" style="211"/>
    <col min="6656" max="6657" width="41.375" style="211" customWidth="1"/>
    <col min="6658" max="6658" width="39.25" style="211" customWidth="1"/>
    <col min="6659" max="6911" width="9" style="211"/>
    <col min="6912" max="6913" width="41.375" style="211" customWidth="1"/>
    <col min="6914" max="6914" width="39.25" style="211" customWidth="1"/>
    <col min="6915" max="7167" width="9" style="211"/>
    <col min="7168" max="7169" width="41.375" style="211" customWidth="1"/>
    <col min="7170" max="7170" width="39.25" style="211" customWidth="1"/>
    <col min="7171" max="7423" width="9" style="211"/>
    <col min="7424" max="7425" width="41.375" style="211" customWidth="1"/>
    <col min="7426" max="7426" width="39.25" style="211" customWidth="1"/>
    <col min="7427" max="7679" width="9" style="211"/>
    <col min="7680" max="7681" width="41.375" style="211" customWidth="1"/>
    <col min="7682" max="7682" width="39.25" style="211" customWidth="1"/>
    <col min="7683" max="7935" width="9" style="211"/>
    <col min="7936" max="7937" width="41.375" style="211" customWidth="1"/>
    <col min="7938" max="7938" width="39.25" style="211" customWidth="1"/>
    <col min="7939" max="8191" width="9" style="211"/>
    <col min="8192" max="8193" width="41.375" style="211" customWidth="1"/>
    <col min="8194" max="8194" width="39.25" style="211" customWidth="1"/>
    <col min="8195" max="8447" width="9" style="211"/>
    <col min="8448" max="8449" width="41.375" style="211" customWidth="1"/>
    <col min="8450" max="8450" width="39.25" style="211" customWidth="1"/>
    <col min="8451" max="8703" width="9" style="211"/>
    <col min="8704" max="8705" width="41.375" style="211" customWidth="1"/>
    <col min="8706" max="8706" width="39.25" style="211" customWidth="1"/>
    <col min="8707" max="8959" width="9" style="211"/>
    <col min="8960" max="8961" width="41.375" style="211" customWidth="1"/>
    <col min="8962" max="8962" width="39.25" style="211" customWidth="1"/>
    <col min="8963" max="9215" width="9" style="211"/>
    <col min="9216" max="9217" width="41.375" style="211" customWidth="1"/>
    <col min="9218" max="9218" width="39.25" style="211" customWidth="1"/>
    <col min="9219" max="9471" width="9" style="211"/>
    <col min="9472" max="9473" width="41.375" style="211" customWidth="1"/>
    <col min="9474" max="9474" width="39.25" style="211" customWidth="1"/>
    <col min="9475" max="9727" width="9" style="211"/>
    <col min="9728" max="9729" width="41.375" style="211" customWidth="1"/>
    <col min="9730" max="9730" width="39.25" style="211" customWidth="1"/>
    <col min="9731" max="9983" width="9" style="211"/>
    <col min="9984" max="9985" width="41.375" style="211" customWidth="1"/>
    <col min="9986" max="9986" width="39.25" style="211" customWidth="1"/>
    <col min="9987" max="10239" width="9" style="211"/>
    <col min="10240" max="10241" width="41.375" style="211" customWidth="1"/>
    <col min="10242" max="10242" width="39.25" style="211" customWidth="1"/>
    <col min="10243" max="10495" width="9" style="211"/>
    <col min="10496" max="10497" width="41.375" style="211" customWidth="1"/>
    <col min="10498" max="10498" width="39.25" style="211" customWidth="1"/>
    <col min="10499" max="10751" width="9" style="211"/>
    <col min="10752" max="10753" width="41.375" style="211" customWidth="1"/>
    <col min="10754" max="10754" width="39.25" style="211" customWidth="1"/>
    <col min="10755" max="11007" width="9" style="211"/>
    <col min="11008" max="11009" width="41.375" style="211" customWidth="1"/>
    <col min="11010" max="11010" width="39.25" style="211" customWidth="1"/>
    <col min="11011" max="11263" width="9" style="211"/>
    <col min="11264" max="11265" width="41.375" style="211" customWidth="1"/>
    <col min="11266" max="11266" width="39.25" style="211" customWidth="1"/>
    <col min="11267" max="11519" width="9" style="211"/>
    <col min="11520" max="11521" width="41.375" style="211" customWidth="1"/>
    <col min="11522" max="11522" width="39.25" style="211" customWidth="1"/>
    <col min="11523" max="11775" width="9" style="211"/>
    <col min="11776" max="11777" width="41.375" style="211" customWidth="1"/>
    <col min="11778" max="11778" width="39.25" style="211" customWidth="1"/>
    <col min="11779" max="12031" width="9" style="211"/>
    <col min="12032" max="12033" width="41.375" style="211" customWidth="1"/>
    <col min="12034" max="12034" width="39.25" style="211" customWidth="1"/>
    <col min="12035" max="12287" width="9" style="211"/>
    <col min="12288" max="12289" width="41.375" style="211" customWidth="1"/>
    <col min="12290" max="12290" width="39.25" style="211" customWidth="1"/>
    <col min="12291" max="12543" width="9" style="211"/>
    <col min="12544" max="12545" width="41.375" style="211" customWidth="1"/>
    <col min="12546" max="12546" width="39.25" style="211" customWidth="1"/>
    <col min="12547" max="12799" width="9" style="211"/>
    <col min="12800" max="12801" width="41.375" style="211" customWidth="1"/>
    <col min="12802" max="12802" width="39.25" style="211" customWidth="1"/>
    <col min="12803" max="13055" width="9" style="211"/>
    <col min="13056" max="13057" width="41.375" style="211" customWidth="1"/>
    <col min="13058" max="13058" width="39.25" style="211" customWidth="1"/>
    <col min="13059" max="13311" width="9" style="211"/>
    <col min="13312" max="13313" width="41.375" style="211" customWidth="1"/>
    <col min="13314" max="13314" width="39.25" style="211" customWidth="1"/>
    <col min="13315" max="13567" width="9" style="211"/>
    <col min="13568" max="13569" width="41.375" style="211" customWidth="1"/>
    <col min="13570" max="13570" width="39.25" style="211" customWidth="1"/>
    <col min="13571" max="13823" width="9" style="211"/>
    <col min="13824" max="13825" width="41.375" style="211" customWidth="1"/>
    <col min="13826" max="13826" width="39.25" style="211" customWidth="1"/>
    <col min="13827" max="14079" width="9" style="211"/>
    <col min="14080" max="14081" width="41.375" style="211" customWidth="1"/>
    <col min="14082" max="14082" width="39.25" style="211" customWidth="1"/>
    <col min="14083" max="14335" width="9" style="211"/>
    <col min="14336" max="14337" width="41.375" style="211" customWidth="1"/>
    <col min="14338" max="14338" width="39.25" style="211" customWidth="1"/>
    <col min="14339" max="14591" width="9" style="211"/>
    <col min="14592" max="14593" width="41.375" style="211" customWidth="1"/>
    <col min="14594" max="14594" width="39.25" style="211" customWidth="1"/>
    <col min="14595" max="14847" width="9" style="211"/>
    <col min="14848" max="14849" width="41.375" style="211" customWidth="1"/>
    <col min="14850" max="14850" width="39.25" style="211" customWidth="1"/>
    <col min="14851" max="15103" width="9" style="211"/>
    <col min="15104" max="15105" width="41.375" style="211" customWidth="1"/>
    <col min="15106" max="15106" width="39.25" style="211" customWidth="1"/>
    <col min="15107" max="15359" width="9" style="211"/>
    <col min="15360" max="15361" width="41.375" style="211" customWidth="1"/>
    <col min="15362" max="15362" width="39.25" style="211" customWidth="1"/>
    <col min="15363" max="15615" width="9" style="211"/>
    <col min="15616" max="15617" width="41.375" style="211" customWidth="1"/>
    <col min="15618" max="15618" width="39.25" style="211" customWidth="1"/>
    <col min="15619" max="15871" width="9" style="211"/>
    <col min="15872" max="15873" width="41.375" style="211" customWidth="1"/>
    <col min="15874" max="15874" width="39.25" style="211" customWidth="1"/>
    <col min="15875" max="16127" width="9" style="211"/>
    <col min="16128" max="16129" width="41.375" style="211" customWidth="1"/>
    <col min="16130" max="16130" width="39.25" style="211" customWidth="1"/>
    <col min="16131" max="16384" width="9" style="211"/>
  </cols>
  <sheetData>
    <row r="1" spans="1:2" ht="20.25">
      <c r="A1" s="215" t="s">
        <v>2543</v>
      </c>
    </row>
    <row r="2" spans="1:2" ht="36" customHeight="1">
      <c r="A2" s="309" t="s">
        <v>2534</v>
      </c>
      <c r="B2" s="310"/>
    </row>
    <row r="3" spans="1:2">
      <c r="A3" s="278" t="s">
        <v>55</v>
      </c>
      <c r="B3" s="278"/>
    </row>
    <row r="4" spans="1:2" ht="30.75" customHeight="1">
      <c r="A4" s="212" t="s">
        <v>2515</v>
      </c>
      <c r="B4" s="305" t="s">
        <v>2522</v>
      </c>
    </row>
    <row r="5" spans="1:2" ht="30.75" customHeight="1">
      <c r="A5" s="306" t="s">
        <v>2523</v>
      </c>
      <c r="B5" s="213">
        <v>0</v>
      </c>
    </row>
    <row r="6" spans="1:2" ht="35.1" customHeight="1">
      <c r="A6" s="279" t="s">
        <v>2516</v>
      </c>
      <c r="B6" s="279"/>
    </row>
  </sheetData>
  <mergeCells count="3">
    <mergeCell ref="A2:B2"/>
    <mergeCell ref="A3:B3"/>
    <mergeCell ref="A6:B6"/>
  </mergeCells>
  <phoneticPr fontId="106" type="noConversion"/>
  <pageMargins left="0.7" right="0.7" top="0.75" bottom="0.75" header="0.3" footer="0.3"/>
  <pageSetup paperSize="9" orientation="portrait" horizontalDpi="0" verticalDpi="0"/>
</worksheet>
</file>

<file path=xl/worksheets/sheet27.xml><?xml version="1.0" encoding="utf-8"?>
<worksheet xmlns="http://schemas.openxmlformats.org/spreadsheetml/2006/main" xmlns:r="http://schemas.openxmlformats.org/officeDocument/2006/relationships">
  <sheetPr>
    <tabColor rgb="FFFFFF00"/>
  </sheetPr>
  <dimension ref="A1:XFD58"/>
  <sheetViews>
    <sheetView showGridLines="0" showZeros="0" workbookViewId="0">
      <selection activeCell="B8" sqref="B8"/>
    </sheetView>
  </sheetViews>
  <sheetFormatPr defaultColWidth="12.125" defaultRowHeight="17.100000000000001" customHeight="1"/>
  <cols>
    <col min="1" max="1" width="12.125" style="16" customWidth="1"/>
    <col min="2" max="2" width="39.75" style="16" customWidth="1"/>
    <col min="3" max="3" width="19.125" style="16" customWidth="1"/>
    <col min="4" max="16377" width="12.125" style="16" customWidth="1"/>
    <col min="16378" max="16384" width="12.125" style="33"/>
  </cols>
  <sheetData>
    <row r="1" spans="1:3" ht="17.100000000000001" customHeight="1">
      <c r="A1" s="16" t="s">
        <v>2517</v>
      </c>
    </row>
    <row r="2" spans="1:3" ht="33.950000000000003" customHeight="1">
      <c r="A2" s="272" t="s">
        <v>2511</v>
      </c>
      <c r="B2" s="265"/>
      <c r="C2" s="265"/>
    </row>
    <row r="3" spans="1:3" ht="16.899999999999999" customHeight="1">
      <c r="A3" s="266" t="s">
        <v>55</v>
      </c>
      <c r="B3" s="266"/>
      <c r="C3" s="266"/>
    </row>
    <row r="4" spans="1:3" ht="16.899999999999999" customHeight="1">
      <c r="A4" s="36" t="s">
        <v>303</v>
      </c>
      <c r="B4" s="36" t="s">
        <v>56</v>
      </c>
      <c r="C4" s="36" t="s">
        <v>60</v>
      </c>
    </row>
    <row r="5" spans="1:3" ht="16.899999999999999" customHeight="1">
      <c r="A5" s="37">
        <v>103</v>
      </c>
      <c r="B5" s="38" t="s">
        <v>637</v>
      </c>
      <c r="C5" s="49">
        <f>C6</f>
        <v>57</v>
      </c>
    </row>
    <row r="6" spans="1:3" ht="16.899999999999999" customHeight="1">
      <c r="A6" s="37">
        <v>10306</v>
      </c>
      <c r="B6" s="38" t="s">
        <v>875</v>
      </c>
      <c r="C6" s="49">
        <f>C7+C39+C44+C50+C54</f>
        <v>57</v>
      </c>
    </row>
    <row r="7" spans="1:3" ht="16.899999999999999" customHeight="1">
      <c r="A7" s="37">
        <v>1030601</v>
      </c>
      <c r="B7" s="38" t="s">
        <v>876</v>
      </c>
      <c r="C7" s="49">
        <f>SUM(C8:C38)</f>
        <v>0</v>
      </c>
    </row>
    <row r="8" spans="1:3" ht="16.899999999999999" customHeight="1">
      <c r="A8" s="37">
        <v>103060103</v>
      </c>
      <c r="B8" s="40" t="s">
        <v>2365</v>
      </c>
      <c r="C8" s="49">
        <v>0</v>
      </c>
    </row>
    <row r="9" spans="1:3" ht="16.899999999999999" customHeight="1">
      <c r="A9" s="37">
        <v>103060104</v>
      </c>
      <c r="B9" s="40" t="s">
        <v>2366</v>
      </c>
      <c r="C9" s="49">
        <v>0</v>
      </c>
    </row>
    <row r="10" spans="1:3" ht="16.899999999999999" customHeight="1">
      <c r="A10" s="37">
        <v>103060105</v>
      </c>
      <c r="B10" s="40" t="s">
        <v>2367</v>
      </c>
      <c r="C10" s="49">
        <v>0</v>
      </c>
    </row>
    <row r="11" spans="1:3" ht="16.899999999999999" customHeight="1">
      <c r="A11" s="37">
        <v>103060106</v>
      </c>
      <c r="B11" s="40" t="s">
        <v>2368</v>
      </c>
      <c r="C11" s="49">
        <v>0</v>
      </c>
    </row>
    <row r="12" spans="1:3" ht="16.899999999999999" customHeight="1">
      <c r="A12" s="37">
        <v>103060107</v>
      </c>
      <c r="B12" s="40" t="s">
        <v>2369</v>
      </c>
      <c r="C12" s="49">
        <v>0</v>
      </c>
    </row>
    <row r="13" spans="1:3" ht="16.899999999999999" customHeight="1">
      <c r="A13" s="37">
        <v>103060108</v>
      </c>
      <c r="B13" s="40" t="s">
        <v>2370</v>
      </c>
      <c r="C13" s="49">
        <v>0</v>
      </c>
    </row>
    <row r="14" spans="1:3" ht="16.899999999999999" customHeight="1">
      <c r="A14" s="37">
        <v>103060109</v>
      </c>
      <c r="B14" s="40" t="s">
        <v>2371</v>
      </c>
      <c r="C14" s="49">
        <v>0</v>
      </c>
    </row>
    <row r="15" spans="1:3" ht="16.899999999999999" customHeight="1">
      <c r="A15" s="37">
        <v>103060112</v>
      </c>
      <c r="B15" s="40" t="s">
        <v>2372</v>
      </c>
      <c r="C15" s="49">
        <v>0</v>
      </c>
    </row>
    <row r="16" spans="1:3" ht="16.899999999999999" customHeight="1">
      <c r="A16" s="37">
        <v>103060113</v>
      </c>
      <c r="B16" s="40" t="s">
        <v>2373</v>
      </c>
      <c r="C16" s="49">
        <v>0</v>
      </c>
    </row>
    <row r="17" spans="1:3" ht="16.899999999999999" customHeight="1">
      <c r="A17" s="37">
        <v>103060114</v>
      </c>
      <c r="B17" s="40" t="s">
        <v>2374</v>
      </c>
      <c r="C17" s="49">
        <v>0</v>
      </c>
    </row>
    <row r="18" spans="1:3" ht="16.899999999999999" customHeight="1">
      <c r="A18" s="37">
        <v>103060115</v>
      </c>
      <c r="B18" s="40" t="s">
        <v>2375</v>
      </c>
      <c r="C18" s="49">
        <v>0</v>
      </c>
    </row>
    <row r="19" spans="1:3" ht="16.899999999999999" customHeight="1">
      <c r="A19" s="37">
        <v>103060116</v>
      </c>
      <c r="B19" s="40" t="s">
        <v>2376</v>
      </c>
      <c r="C19" s="49">
        <v>0</v>
      </c>
    </row>
    <row r="20" spans="1:3" ht="16.899999999999999" customHeight="1">
      <c r="A20" s="37">
        <v>103060117</v>
      </c>
      <c r="B20" s="40" t="s">
        <v>2377</v>
      </c>
      <c r="C20" s="49">
        <v>0</v>
      </c>
    </row>
    <row r="21" spans="1:3" ht="16.899999999999999" customHeight="1">
      <c r="A21" s="37">
        <v>103060118</v>
      </c>
      <c r="B21" s="40" t="s">
        <v>2378</v>
      </c>
      <c r="C21" s="49">
        <v>0</v>
      </c>
    </row>
    <row r="22" spans="1:3" ht="16.899999999999999" customHeight="1">
      <c r="A22" s="37">
        <v>103060119</v>
      </c>
      <c r="B22" s="40" t="s">
        <v>2379</v>
      </c>
      <c r="C22" s="49">
        <v>0</v>
      </c>
    </row>
    <row r="23" spans="1:3" ht="16.899999999999999" customHeight="1">
      <c r="A23" s="37">
        <v>103060120</v>
      </c>
      <c r="B23" s="40" t="s">
        <v>2380</v>
      </c>
      <c r="C23" s="49">
        <v>0</v>
      </c>
    </row>
    <row r="24" spans="1:3" ht="16.899999999999999" customHeight="1">
      <c r="A24" s="37">
        <v>103060121</v>
      </c>
      <c r="B24" s="40" t="s">
        <v>2381</v>
      </c>
      <c r="C24" s="49">
        <v>0</v>
      </c>
    </row>
    <row r="25" spans="1:3" ht="16.899999999999999" customHeight="1">
      <c r="A25" s="37">
        <v>103060122</v>
      </c>
      <c r="B25" s="40" t="s">
        <v>2382</v>
      </c>
      <c r="C25" s="49">
        <v>0</v>
      </c>
    </row>
    <row r="26" spans="1:3" ht="16.899999999999999" customHeight="1">
      <c r="A26" s="37">
        <v>103060123</v>
      </c>
      <c r="B26" s="40" t="s">
        <v>2383</v>
      </c>
      <c r="C26" s="49">
        <v>0</v>
      </c>
    </row>
    <row r="27" spans="1:3" ht="16.899999999999999" customHeight="1">
      <c r="A27" s="37">
        <v>103060124</v>
      </c>
      <c r="B27" s="40" t="s">
        <v>2384</v>
      </c>
      <c r="C27" s="49">
        <v>0</v>
      </c>
    </row>
    <row r="28" spans="1:3" ht="16.899999999999999" customHeight="1">
      <c r="A28" s="37">
        <v>103060125</v>
      </c>
      <c r="B28" s="40" t="s">
        <v>2385</v>
      </c>
      <c r="C28" s="49">
        <v>0</v>
      </c>
    </row>
    <row r="29" spans="1:3" ht="16.899999999999999" customHeight="1">
      <c r="A29" s="37">
        <v>103060126</v>
      </c>
      <c r="B29" s="40" t="s">
        <v>2386</v>
      </c>
      <c r="C29" s="49">
        <v>0</v>
      </c>
    </row>
    <row r="30" spans="1:3" ht="16.899999999999999" customHeight="1">
      <c r="A30" s="37">
        <v>103060127</v>
      </c>
      <c r="B30" s="40" t="s">
        <v>2387</v>
      </c>
      <c r="C30" s="49">
        <v>0</v>
      </c>
    </row>
    <row r="31" spans="1:3" ht="16.899999999999999" customHeight="1">
      <c r="A31" s="37">
        <v>103060128</v>
      </c>
      <c r="B31" s="40" t="s">
        <v>2388</v>
      </c>
      <c r="C31" s="49">
        <v>0</v>
      </c>
    </row>
    <row r="32" spans="1:3" ht="16.899999999999999" customHeight="1">
      <c r="A32" s="37">
        <v>103060129</v>
      </c>
      <c r="B32" s="40" t="s">
        <v>2389</v>
      </c>
      <c r="C32" s="49">
        <v>0</v>
      </c>
    </row>
    <row r="33" spans="1:3" ht="16.899999999999999" customHeight="1">
      <c r="A33" s="37">
        <v>103060130</v>
      </c>
      <c r="B33" s="40" t="s">
        <v>2390</v>
      </c>
      <c r="C33" s="49">
        <v>0</v>
      </c>
    </row>
    <row r="34" spans="1:3" ht="16.899999999999999" customHeight="1">
      <c r="A34" s="37">
        <v>103060131</v>
      </c>
      <c r="B34" s="40" t="s">
        <v>2391</v>
      </c>
      <c r="C34" s="49">
        <v>0</v>
      </c>
    </row>
    <row r="35" spans="1:3" ht="16.899999999999999" customHeight="1">
      <c r="A35" s="37">
        <v>103060132</v>
      </c>
      <c r="B35" s="40" t="s">
        <v>2392</v>
      </c>
      <c r="C35" s="49">
        <v>0</v>
      </c>
    </row>
    <row r="36" spans="1:3" ht="16.899999999999999" customHeight="1">
      <c r="A36" s="37">
        <v>103060133</v>
      </c>
      <c r="B36" s="40" t="s">
        <v>2393</v>
      </c>
      <c r="C36" s="49">
        <v>0</v>
      </c>
    </row>
    <row r="37" spans="1:3" ht="16.899999999999999" customHeight="1">
      <c r="A37" s="37">
        <v>103060134</v>
      </c>
      <c r="B37" s="40" t="s">
        <v>878</v>
      </c>
      <c r="C37" s="49">
        <v>0</v>
      </c>
    </row>
    <row r="38" spans="1:3" ht="16.899999999999999" customHeight="1">
      <c r="A38" s="37">
        <v>103060198</v>
      </c>
      <c r="B38" s="40" t="s">
        <v>2394</v>
      </c>
      <c r="C38" s="49">
        <v>0</v>
      </c>
    </row>
    <row r="39" spans="1:3" ht="16.899999999999999" customHeight="1">
      <c r="A39" s="37">
        <v>1030602</v>
      </c>
      <c r="B39" s="38" t="s">
        <v>880</v>
      </c>
      <c r="C39" s="49">
        <f>SUM(C40:C43)</f>
        <v>57</v>
      </c>
    </row>
    <row r="40" spans="1:3" ht="16.899999999999999" customHeight="1">
      <c r="A40" s="37">
        <v>103060202</v>
      </c>
      <c r="B40" s="40" t="s">
        <v>2395</v>
      </c>
      <c r="C40" s="49">
        <v>0</v>
      </c>
    </row>
    <row r="41" spans="1:3" ht="16.899999999999999" customHeight="1">
      <c r="A41" s="37">
        <v>103060203</v>
      </c>
      <c r="B41" s="40" t="s">
        <v>2396</v>
      </c>
      <c r="C41" s="49">
        <v>0</v>
      </c>
    </row>
    <row r="42" spans="1:3" ht="16.899999999999999" customHeight="1">
      <c r="A42" s="37">
        <v>103060204</v>
      </c>
      <c r="B42" s="40" t="s">
        <v>2397</v>
      </c>
      <c r="C42" s="49">
        <v>0</v>
      </c>
    </row>
    <row r="43" spans="1:3" ht="16.899999999999999" customHeight="1">
      <c r="A43" s="37">
        <v>103060298</v>
      </c>
      <c r="B43" s="40" t="s">
        <v>2398</v>
      </c>
      <c r="C43" s="49">
        <v>57</v>
      </c>
    </row>
    <row r="44" spans="1:3" ht="16.899999999999999" customHeight="1">
      <c r="A44" s="37">
        <v>1030603</v>
      </c>
      <c r="B44" s="38" t="s">
        <v>883</v>
      </c>
      <c r="C44" s="49">
        <f>SUM(C45:C49)</f>
        <v>0</v>
      </c>
    </row>
    <row r="45" spans="1:3" ht="16.899999999999999" customHeight="1">
      <c r="A45" s="37">
        <v>103060301</v>
      </c>
      <c r="B45" s="40" t="s">
        <v>2399</v>
      </c>
      <c r="C45" s="49">
        <v>0</v>
      </c>
    </row>
    <row r="46" spans="1:3" ht="16.899999999999999" customHeight="1">
      <c r="A46" s="37">
        <v>103060304</v>
      </c>
      <c r="B46" s="40" t="s">
        <v>2400</v>
      </c>
      <c r="C46" s="49">
        <v>0</v>
      </c>
    </row>
    <row r="47" spans="1:3" ht="16.899999999999999" customHeight="1">
      <c r="A47" s="37">
        <v>103060305</v>
      </c>
      <c r="B47" s="40" t="s">
        <v>2401</v>
      </c>
      <c r="C47" s="49">
        <v>0</v>
      </c>
    </row>
    <row r="48" spans="1:3" ht="16.899999999999999" customHeight="1">
      <c r="A48" s="37">
        <v>103060307</v>
      </c>
      <c r="B48" s="40" t="s">
        <v>2402</v>
      </c>
      <c r="C48" s="49">
        <v>0</v>
      </c>
    </row>
    <row r="49" spans="1:16384" ht="16.899999999999999" customHeight="1">
      <c r="A49" s="37">
        <v>103060398</v>
      </c>
      <c r="B49" s="40" t="s">
        <v>2403</v>
      </c>
      <c r="C49" s="49">
        <v>0</v>
      </c>
    </row>
    <row r="50" spans="1:16384" ht="16.899999999999999" customHeight="1">
      <c r="A50" s="37">
        <v>1030604</v>
      </c>
      <c r="B50" s="38" t="s">
        <v>885</v>
      </c>
      <c r="C50" s="49">
        <f>SUM(C51:C53)</f>
        <v>0</v>
      </c>
    </row>
    <row r="51" spans="1:16384" ht="16.899999999999999" customHeight="1">
      <c r="A51" s="37">
        <v>103060401</v>
      </c>
      <c r="B51" s="40" t="s">
        <v>2404</v>
      </c>
      <c r="C51" s="49">
        <v>0</v>
      </c>
    </row>
    <row r="52" spans="1:16384" ht="16.899999999999999" customHeight="1">
      <c r="A52" s="37">
        <v>103060402</v>
      </c>
      <c r="B52" s="40" t="s">
        <v>2405</v>
      </c>
      <c r="C52" s="49">
        <v>0</v>
      </c>
    </row>
    <row r="53" spans="1:16384" ht="16.899999999999999" customHeight="1">
      <c r="A53" s="37">
        <v>103060498</v>
      </c>
      <c r="B53" s="40" t="s">
        <v>2406</v>
      </c>
      <c r="C53" s="49">
        <v>0</v>
      </c>
    </row>
    <row r="54" spans="1:16384" ht="16.899999999999999" customHeight="1">
      <c r="A54" s="37">
        <v>1030698</v>
      </c>
      <c r="B54" s="38" t="s">
        <v>2407</v>
      </c>
      <c r="C54" s="49">
        <v>0</v>
      </c>
    </row>
    <row r="55" spans="1:16384" ht="16.899999999999999" customHeight="1">
      <c r="A55" s="36"/>
      <c r="B55" s="36" t="s">
        <v>241</v>
      </c>
      <c r="C55" s="49">
        <f>C5</f>
        <v>57</v>
      </c>
    </row>
    <row r="56" spans="1:16384" ht="17.100000000000001" customHeight="1">
      <c r="A56" s="46"/>
      <c r="B56" s="46" t="s">
        <v>243</v>
      </c>
      <c r="C56" s="47">
        <v>173</v>
      </c>
    </row>
    <row r="57" spans="1:16384" ht="17.100000000000001" customHeight="1">
      <c r="A57" s="46"/>
      <c r="B57" s="46" t="s">
        <v>151</v>
      </c>
      <c r="C57" s="47"/>
    </row>
    <row r="58" spans="1:16384" s="32" customFormat="1" ht="17.100000000000001" customHeight="1">
      <c r="A58" s="42"/>
      <c r="B58" s="42" t="s">
        <v>161</v>
      </c>
      <c r="C58" s="43">
        <v>230</v>
      </c>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4"/>
      <c r="BJ58" s="44"/>
      <c r="BK58" s="44"/>
      <c r="BL58" s="44"/>
      <c r="BM58" s="44"/>
      <c r="BN58" s="44"/>
      <c r="BO58" s="44"/>
      <c r="BP58" s="44"/>
      <c r="BQ58" s="44"/>
      <c r="BR58" s="44"/>
      <c r="BS58" s="44"/>
      <c r="BT58" s="44"/>
      <c r="BU58" s="44"/>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c r="GN58" s="44"/>
      <c r="GO58" s="44"/>
      <c r="GP58" s="44"/>
      <c r="GQ58" s="44"/>
      <c r="GR58" s="44"/>
      <c r="GS58" s="44"/>
      <c r="GT58" s="44"/>
      <c r="GU58" s="44"/>
      <c r="GV58" s="44"/>
      <c r="GW58" s="44"/>
      <c r="GX58" s="44"/>
      <c r="GY58" s="44"/>
      <c r="GZ58" s="44"/>
      <c r="HA58" s="44"/>
      <c r="HB58" s="44"/>
      <c r="HC58" s="44"/>
      <c r="HD58" s="44"/>
      <c r="HE58" s="44"/>
      <c r="HF58" s="44"/>
      <c r="HG58" s="44"/>
      <c r="HH58" s="44"/>
      <c r="HI58" s="44"/>
      <c r="HJ58" s="44"/>
      <c r="HK58" s="44"/>
      <c r="HL58" s="44"/>
      <c r="HM58" s="44"/>
      <c r="HN58" s="44"/>
      <c r="HO58" s="44"/>
      <c r="HP58" s="44"/>
      <c r="HQ58" s="44"/>
      <c r="HR58" s="44"/>
      <c r="HS58" s="44"/>
      <c r="HT58" s="44"/>
      <c r="HU58" s="44"/>
      <c r="HV58" s="44"/>
      <c r="HW58" s="44"/>
      <c r="HX58" s="44"/>
      <c r="HY58" s="44"/>
      <c r="HZ58" s="44"/>
      <c r="IA58" s="44"/>
      <c r="IB58" s="44"/>
      <c r="IC58" s="44"/>
      <c r="ID58" s="44"/>
      <c r="IE58" s="44"/>
      <c r="IF58" s="44"/>
      <c r="IG58" s="44"/>
      <c r="IH58" s="44"/>
      <c r="II58" s="44"/>
      <c r="IJ58" s="44"/>
      <c r="IK58" s="44"/>
      <c r="IL58" s="44"/>
      <c r="IM58" s="44"/>
      <c r="IN58" s="44"/>
      <c r="IO58" s="44"/>
      <c r="IP58" s="44"/>
      <c r="IQ58" s="44"/>
      <c r="IR58" s="44"/>
      <c r="IS58" s="44"/>
      <c r="IT58" s="44"/>
      <c r="IU58" s="44"/>
      <c r="IV58" s="44"/>
      <c r="IW58" s="44"/>
      <c r="IX58" s="44"/>
      <c r="IY58" s="44"/>
      <c r="IZ58" s="44"/>
      <c r="JA58" s="44"/>
      <c r="JB58" s="44"/>
      <c r="JC58" s="44"/>
      <c r="JD58" s="44"/>
      <c r="JE58" s="44"/>
      <c r="JF58" s="44"/>
      <c r="JG58" s="44"/>
      <c r="JH58" s="44"/>
      <c r="JI58" s="44"/>
      <c r="JJ58" s="44"/>
      <c r="JK58" s="44"/>
      <c r="JL58" s="44"/>
      <c r="JM58" s="44"/>
      <c r="JN58" s="44"/>
      <c r="JO58" s="44"/>
      <c r="JP58" s="44"/>
      <c r="JQ58" s="44"/>
      <c r="JR58" s="44"/>
      <c r="JS58" s="44"/>
      <c r="JT58" s="44"/>
      <c r="JU58" s="44"/>
      <c r="JV58" s="44"/>
      <c r="JW58" s="44"/>
      <c r="JX58" s="44"/>
      <c r="JY58" s="44"/>
      <c r="JZ58" s="44"/>
      <c r="KA58" s="44"/>
      <c r="KB58" s="44"/>
      <c r="KC58" s="44"/>
      <c r="KD58" s="44"/>
      <c r="KE58" s="44"/>
      <c r="KF58" s="44"/>
      <c r="KG58" s="44"/>
      <c r="KH58" s="44"/>
      <c r="KI58" s="44"/>
      <c r="KJ58" s="44"/>
      <c r="KK58" s="44"/>
      <c r="KL58" s="44"/>
      <c r="KM58" s="44"/>
      <c r="KN58" s="44"/>
      <c r="KO58" s="44"/>
      <c r="KP58" s="44"/>
      <c r="KQ58" s="44"/>
      <c r="KR58" s="44"/>
      <c r="KS58" s="44"/>
      <c r="KT58" s="44"/>
      <c r="KU58" s="44"/>
      <c r="KV58" s="44"/>
      <c r="KW58" s="44"/>
      <c r="KX58" s="44"/>
      <c r="KY58" s="44"/>
      <c r="KZ58" s="44"/>
      <c r="LA58" s="44"/>
      <c r="LB58" s="44"/>
      <c r="LC58" s="44"/>
      <c r="LD58" s="44"/>
      <c r="LE58" s="44"/>
      <c r="LF58" s="44"/>
      <c r="LG58" s="44"/>
      <c r="LH58" s="44"/>
      <c r="LI58" s="44"/>
      <c r="LJ58" s="44"/>
      <c r="LK58" s="44"/>
      <c r="LL58" s="44"/>
      <c r="LM58" s="44"/>
      <c r="LN58" s="44"/>
      <c r="LO58" s="44"/>
      <c r="LP58" s="44"/>
      <c r="LQ58" s="44"/>
      <c r="LR58" s="44"/>
      <c r="LS58" s="44"/>
      <c r="LT58" s="44"/>
      <c r="LU58" s="44"/>
      <c r="LV58" s="44"/>
      <c r="LW58" s="44"/>
      <c r="LX58" s="44"/>
      <c r="LY58" s="44"/>
      <c r="LZ58" s="44"/>
      <c r="MA58" s="44"/>
      <c r="MB58" s="44"/>
      <c r="MC58" s="44"/>
      <c r="MD58" s="44"/>
      <c r="ME58" s="44"/>
      <c r="MF58" s="44"/>
      <c r="MG58" s="44"/>
      <c r="MH58" s="44"/>
      <c r="MI58" s="44"/>
      <c r="MJ58" s="44"/>
      <c r="MK58" s="44"/>
      <c r="ML58" s="44"/>
      <c r="MM58" s="44"/>
      <c r="MN58" s="44"/>
      <c r="MO58" s="44"/>
      <c r="MP58" s="44"/>
      <c r="MQ58" s="44"/>
      <c r="MR58" s="44"/>
      <c r="MS58" s="44"/>
      <c r="MT58" s="44"/>
      <c r="MU58" s="44"/>
      <c r="MV58" s="44"/>
      <c r="MW58" s="44"/>
      <c r="MX58" s="44"/>
      <c r="MY58" s="44"/>
      <c r="MZ58" s="44"/>
      <c r="NA58" s="44"/>
      <c r="NB58" s="44"/>
      <c r="NC58" s="44"/>
      <c r="ND58" s="44"/>
      <c r="NE58" s="44"/>
      <c r="NF58" s="44"/>
      <c r="NG58" s="44"/>
      <c r="NH58" s="44"/>
      <c r="NI58" s="44"/>
      <c r="NJ58" s="44"/>
      <c r="NK58" s="44"/>
      <c r="NL58" s="44"/>
      <c r="NM58" s="44"/>
      <c r="NN58" s="44"/>
      <c r="NO58" s="44"/>
      <c r="NP58" s="44"/>
      <c r="NQ58" s="44"/>
      <c r="NR58" s="44"/>
      <c r="NS58" s="44"/>
      <c r="NT58" s="44"/>
      <c r="NU58" s="44"/>
      <c r="NV58" s="44"/>
      <c r="NW58" s="44"/>
      <c r="NX58" s="44"/>
      <c r="NY58" s="44"/>
      <c r="NZ58" s="44"/>
      <c r="OA58" s="44"/>
      <c r="OB58" s="44"/>
      <c r="OC58" s="44"/>
      <c r="OD58" s="44"/>
      <c r="OE58" s="44"/>
      <c r="OF58" s="44"/>
      <c r="OG58" s="44"/>
      <c r="OH58" s="44"/>
      <c r="OI58" s="44"/>
      <c r="OJ58" s="44"/>
      <c r="OK58" s="44"/>
      <c r="OL58" s="44"/>
      <c r="OM58" s="44"/>
      <c r="ON58" s="44"/>
      <c r="OO58" s="44"/>
      <c r="OP58" s="44"/>
      <c r="OQ58" s="44"/>
      <c r="OR58" s="44"/>
      <c r="OS58" s="44"/>
      <c r="OT58" s="44"/>
      <c r="OU58" s="44"/>
      <c r="OV58" s="44"/>
      <c r="OW58" s="44"/>
      <c r="OX58" s="44"/>
      <c r="OY58" s="44"/>
      <c r="OZ58" s="44"/>
      <c r="PA58" s="44"/>
      <c r="PB58" s="44"/>
      <c r="PC58" s="44"/>
      <c r="PD58" s="44"/>
      <c r="PE58" s="44"/>
      <c r="PF58" s="44"/>
      <c r="PG58" s="44"/>
      <c r="PH58" s="44"/>
      <c r="PI58" s="44"/>
      <c r="PJ58" s="44"/>
      <c r="PK58" s="44"/>
      <c r="PL58" s="44"/>
      <c r="PM58" s="44"/>
      <c r="PN58" s="44"/>
      <c r="PO58" s="44"/>
      <c r="PP58" s="44"/>
      <c r="PQ58" s="44"/>
      <c r="PR58" s="44"/>
      <c r="PS58" s="44"/>
      <c r="PT58" s="44"/>
      <c r="PU58" s="44"/>
      <c r="PV58" s="44"/>
      <c r="PW58" s="44"/>
      <c r="PX58" s="44"/>
      <c r="PY58" s="44"/>
      <c r="PZ58" s="44"/>
      <c r="QA58" s="44"/>
      <c r="QB58" s="44"/>
      <c r="QC58" s="44"/>
      <c r="QD58" s="44"/>
      <c r="QE58" s="44"/>
      <c r="QF58" s="44"/>
      <c r="QG58" s="44"/>
      <c r="QH58" s="44"/>
      <c r="QI58" s="44"/>
      <c r="QJ58" s="44"/>
      <c r="QK58" s="44"/>
      <c r="QL58" s="44"/>
      <c r="QM58" s="44"/>
      <c r="QN58" s="44"/>
      <c r="QO58" s="44"/>
      <c r="QP58" s="44"/>
      <c r="QQ58" s="44"/>
      <c r="QR58" s="44"/>
      <c r="QS58" s="44"/>
      <c r="QT58" s="44"/>
      <c r="QU58" s="44"/>
      <c r="QV58" s="44"/>
      <c r="QW58" s="44"/>
      <c r="QX58" s="44"/>
      <c r="QY58" s="44"/>
      <c r="QZ58" s="44"/>
      <c r="RA58" s="44"/>
      <c r="RB58" s="44"/>
      <c r="RC58" s="44"/>
      <c r="RD58" s="44"/>
      <c r="RE58" s="44"/>
      <c r="RF58" s="44"/>
      <c r="RG58" s="44"/>
      <c r="RH58" s="44"/>
      <c r="RI58" s="44"/>
      <c r="RJ58" s="44"/>
      <c r="RK58" s="44"/>
      <c r="RL58" s="44"/>
      <c r="RM58" s="44"/>
      <c r="RN58" s="44"/>
      <c r="RO58" s="44"/>
      <c r="RP58" s="44"/>
      <c r="RQ58" s="44"/>
      <c r="RR58" s="44"/>
      <c r="RS58" s="44"/>
      <c r="RT58" s="44"/>
      <c r="RU58" s="44"/>
      <c r="RV58" s="44"/>
      <c r="RW58" s="44"/>
      <c r="RX58" s="44"/>
      <c r="RY58" s="44"/>
      <c r="RZ58" s="44"/>
      <c r="SA58" s="44"/>
      <c r="SB58" s="44"/>
      <c r="SC58" s="44"/>
      <c r="SD58" s="44"/>
      <c r="SE58" s="44"/>
      <c r="SF58" s="44"/>
      <c r="SG58" s="44"/>
      <c r="SH58" s="44"/>
      <c r="SI58" s="44"/>
      <c r="SJ58" s="44"/>
      <c r="SK58" s="44"/>
      <c r="SL58" s="44"/>
      <c r="SM58" s="44"/>
      <c r="SN58" s="44"/>
      <c r="SO58" s="44"/>
      <c r="SP58" s="44"/>
      <c r="SQ58" s="44"/>
      <c r="SR58" s="44"/>
      <c r="SS58" s="44"/>
      <c r="ST58" s="44"/>
      <c r="SU58" s="44"/>
      <c r="SV58" s="44"/>
      <c r="SW58" s="44"/>
      <c r="SX58" s="44"/>
      <c r="SY58" s="44"/>
      <c r="SZ58" s="44"/>
      <c r="TA58" s="44"/>
      <c r="TB58" s="44"/>
      <c r="TC58" s="44"/>
      <c r="TD58" s="44"/>
      <c r="TE58" s="44"/>
      <c r="TF58" s="44"/>
      <c r="TG58" s="44"/>
      <c r="TH58" s="44"/>
      <c r="TI58" s="44"/>
      <c r="TJ58" s="44"/>
      <c r="TK58" s="44"/>
      <c r="TL58" s="44"/>
      <c r="TM58" s="44"/>
      <c r="TN58" s="44"/>
      <c r="TO58" s="44"/>
      <c r="TP58" s="44"/>
      <c r="TQ58" s="44"/>
      <c r="TR58" s="44"/>
      <c r="TS58" s="44"/>
      <c r="TT58" s="44"/>
      <c r="TU58" s="44"/>
      <c r="TV58" s="44"/>
      <c r="TW58" s="44"/>
      <c r="TX58" s="44"/>
      <c r="TY58" s="44"/>
      <c r="TZ58" s="44"/>
      <c r="UA58" s="44"/>
      <c r="UB58" s="44"/>
      <c r="UC58" s="44"/>
      <c r="UD58" s="44"/>
      <c r="UE58" s="44"/>
      <c r="UF58" s="44"/>
      <c r="UG58" s="44"/>
      <c r="UH58" s="44"/>
      <c r="UI58" s="44"/>
      <c r="UJ58" s="44"/>
      <c r="UK58" s="44"/>
      <c r="UL58" s="44"/>
      <c r="UM58" s="44"/>
      <c r="UN58" s="44"/>
      <c r="UO58" s="44"/>
      <c r="UP58" s="44"/>
      <c r="UQ58" s="44"/>
      <c r="UR58" s="44"/>
      <c r="US58" s="44"/>
      <c r="UT58" s="44"/>
      <c r="UU58" s="44"/>
      <c r="UV58" s="44"/>
      <c r="UW58" s="44"/>
      <c r="UX58" s="44"/>
      <c r="UY58" s="44"/>
      <c r="UZ58" s="44"/>
      <c r="VA58" s="44"/>
      <c r="VB58" s="44"/>
      <c r="VC58" s="44"/>
      <c r="VD58" s="44"/>
      <c r="VE58" s="44"/>
      <c r="VF58" s="44"/>
      <c r="VG58" s="44"/>
      <c r="VH58" s="44"/>
      <c r="VI58" s="44"/>
      <c r="VJ58" s="44"/>
      <c r="VK58" s="44"/>
      <c r="VL58" s="44"/>
      <c r="VM58" s="44"/>
      <c r="VN58" s="44"/>
      <c r="VO58" s="44"/>
      <c r="VP58" s="44"/>
      <c r="VQ58" s="44"/>
      <c r="VR58" s="44"/>
      <c r="VS58" s="44"/>
      <c r="VT58" s="44"/>
      <c r="VU58" s="44"/>
      <c r="VV58" s="44"/>
      <c r="VW58" s="44"/>
      <c r="VX58" s="44"/>
      <c r="VY58" s="44"/>
      <c r="VZ58" s="44"/>
      <c r="WA58" s="44"/>
      <c r="WB58" s="44"/>
      <c r="WC58" s="44"/>
      <c r="WD58" s="44"/>
      <c r="WE58" s="44"/>
      <c r="WF58" s="44"/>
      <c r="WG58" s="44"/>
      <c r="WH58" s="44"/>
      <c r="WI58" s="44"/>
      <c r="WJ58" s="44"/>
      <c r="WK58" s="44"/>
      <c r="WL58" s="44"/>
      <c r="WM58" s="44"/>
      <c r="WN58" s="44"/>
      <c r="WO58" s="44"/>
      <c r="WP58" s="44"/>
      <c r="WQ58" s="44"/>
      <c r="WR58" s="44"/>
      <c r="WS58" s="44"/>
      <c r="WT58" s="44"/>
      <c r="WU58" s="44"/>
      <c r="WV58" s="44"/>
      <c r="WW58" s="44"/>
      <c r="WX58" s="44"/>
      <c r="WY58" s="44"/>
      <c r="WZ58" s="44"/>
      <c r="XA58" s="44"/>
      <c r="XB58" s="44"/>
      <c r="XC58" s="44"/>
      <c r="XD58" s="44"/>
      <c r="XE58" s="44"/>
      <c r="XF58" s="44"/>
      <c r="XG58" s="44"/>
      <c r="XH58" s="44"/>
      <c r="XI58" s="44"/>
      <c r="XJ58" s="44"/>
      <c r="XK58" s="44"/>
      <c r="XL58" s="44"/>
      <c r="XM58" s="44"/>
      <c r="XN58" s="44"/>
      <c r="XO58" s="44"/>
      <c r="XP58" s="44"/>
      <c r="XQ58" s="44"/>
      <c r="XR58" s="44"/>
      <c r="XS58" s="44"/>
      <c r="XT58" s="44"/>
      <c r="XU58" s="44"/>
      <c r="XV58" s="44"/>
      <c r="XW58" s="44"/>
      <c r="XX58" s="44"/>
      <c r="XY58" s="44"/>
      <c r="XZ58" s="44"/>
      <c r="YA58" s="44"/>
      <c r="YB58" s="44"/>
      <c r="YC58" s="44"/>
      <c r="YD58" s="44"/>
      <c r="YE58" s="44"/>
      <c r="YF58" s="44"/>
      <c r="YG58" s="44"/>
      <c r="YH58" s="44"/>
      <c r="YI58" s="44"/>
      <c r="YJ58" s="44"/>
      <c r="YK58" s="44"/>
      <c r="YL58" s="44"/>
      <c r="YM58" s="44"/>
      <c r="YN58" s="44"/>
      <c r="YO58" s="44"/>
      <c r="YP58" s="44"/>
      <c r="YQ58" s="44"/>
      <c r="YR58" s="44"/>
      <c r="YS58" s="44"/>
      <c r="YT58" s="44"/>
      <c r="YU58" s="44"/>
      <c r="YV58" s="44"/>
      <c r="YW58" s="44"/>
      <c r="YX58" s="44"/>
      <c r="YY58" s="44"/>
      <c r="YZ58" s="44"/>
      <c r="ZA58" s="44"/>
      <c r="ZB58" s="44"/>
      <c r="ZC58" s="44"/>
      <c r="ZD58" s="44"/>
      <c r="ZE58" s="44"/>
      <c r="ZF58" s="44"/>
      <c r="ZG58" s="44"/>
      <c r="ZH58" s="44"/>
      <c r="ZI58" s="44"/>
      <c r="ZJ58" s="44"/>
      <c r="ZK58" s="44"/>
      <c r="ZL58" s="44"/>
      <c r="ZM58" s="44"/>
      <c r="ZN58" s="44"/>
      <c r="ZO58" s="44"/>
      <c r="ZP58" s="44"/>
      <c r="ZQ58" s="44"/>
      <c r="ZR58" s="44"/>
      <c r="ZS58" s="44"/>
      <c r="ZT58" s="44"/>
      <c r="ZU58" s="44"/>
      <c r="ZV58" s="44"/>
      <c r="ZW58" s="44"/>
      <c r="ZX58" s="44"/>
      <c r="ZY58" s="44"/>
      <c r="ZZ58" s="44"/>
      <c r="AAA58" s="44"/>
      <c r="AAB58" s="44"/>
      <c r="AAC58" s="44"/>
      <c r="AAD58" s="44"/>
      <c r="AAE58" s="44"/>
      <c r="AAF58" s="44"/>
      <c r="AAG58" s="44"/>
      <c r="AAH58" s="44"/>
      <c r="AAI58" s="44"/>
      <c r="AAJ58" s="44"/>
      <c r="AAK58" s="44"/>
      <c r="AAL58" s="44"/>
      <c r="AAM58" s="44"/>
      <c r="AAN58" s="44"/>
      <c r="AAO58" s="44"/>
      <c r="AAP58" s="44"/>
      <c r="AAQ58" s="44"/>
      <c r="AAR58" s="44"/>
      <c r="AAS58" s="44"/>
      <c r="AAT58" s="44"/>
      <c r="AAU58" s="44"/>
      <c r="AAV58" s="44"/>
      <c r="AAW58" s="44"/>
      <c r="AAX58" s="44"/>
      <c r="AAY58" s="44"/>
      <c r="AAZ58" s="44"/>
      <c r="ABA58" s="44"/>
      <c r="ABB58" s="44"/>
      <c r="ABC58" s="44"/>
      <c r="ABD58" s="44"/>
      <c r="ABE58" s="44"/>
      <c r="ABF58" s="44"/>
      <c r="ABG58" s="44"/>
      <c r="ABH58" s="44"/>
      <c r="ABI58" s="44"/>
      <c r="ABJ58" s="44"/>
      <c r="ABK58" s="44"/>
      <c r="ABL58" s="44"/>
      <c r="ABM58" s="44"/>
      <c r="ABN58" s="44"/>
      <c r="ABO58" s="44"/>
      <c r="ABP58" s="44"/>
      <c r="ABQ58" s="44"/>
      <c r="ABR58" s="44"/>
      <c r="ABS58" s="44"/>
      <c r="ABT58" s="44"/>
      <c r="ABU58" s="44"/>
      <c r="ABV58" s="44"/>
      <c r="ABW58" s="44"/>
      <c r="ABX58" s="44"/>
      <c r="ABY58" s="44"/>
      <c r="ABZ58" s="44"/>
      <c r="ACA58" s="44"/>
      <c r="ACB58" s="44"/>
      <c r="ACC58" s="44"/>
      <c r="ACD58" s="44"/>
      <c r="ACE58" s="44"/>
      <c r="ACF58" s="44"/>
      <c r="ACG58" s="44"/>
      <c r="ACH58" s="44"/>
      <c r="ACI58" s="44"/>
      <c r="ACJ58" s="44"/>
      <c r="ACK58" s="44"/>
      <c r="ACL58" s="44"/>
      <c r="ACM58" s="44"/>
      <c r="ACN58" s="44"/>
      <c r="ACO58" s="44"/>
      <c r="ACP58" s="44"/>
      <c r="ACQ58" s="44"/>
      <c r="ACR58" s="44"/>
      <c r="ACS58" s="44"/>
      <c r="ACT58" s="44"/>
      <c r="ACU58" s="44"/>
      <c r="ACV58" s="44"/>
      <c r="ACW58" s="44"/>
      <c r="ACX58" s="44"/>
      <c r="ACY58" s="44"/>
      <c r="ACZ58" s="44"/>
      <c r="ADA58" s="44"/>
      <c r="ADB58" s="44"/>
      <c r="ADC58" s="44"/>
      <c r="ADD58" s="44"/>
      <c r="ADE58" s="44"/>
      <c r="ADF58" s="44"/>
      <c r="ADG58" s="44"/>
      <c r="ADH58" s="44"/>
      <c r="ADI58" s="44"/>
      <c r="ADJ58" s="44"/>
      <c r="ADK58" s="44"/>
      <c r="ADL58" s="44"/>
      <c r="ADM58" s="44"/>
      <c r="ADN58" s="44"/>
      <c r="ADO58" s="44"/>
      <c r="ADP58" s="44"/>
      <c r="ADQ58" s="44"/>
      <c r="ADR58" s="44"/>
      <c r="ADS58" s="44"/>
      <c r="ADT58" s="44"/>
      <c r="ADU58" s="44"/>
      <c r="ADV58" s="44"/>
      <c r="ADW58" s="44"/>
      <c r="ADX58" s="44"/>
      <c r="ADY58" s="44"/>
      <c r="ADZ58" s="44"/>
      <c r="AEA58" s="44"/>
      <c r="AEB58" s="44"/>
      <c r="AEC58" s="44"/>
      <c r="AED58" s="44"/>
      <c r="AEE58" s="44"/>
      <c r="AEF58" s="44"/>
      <c r="AEG58" s="44"/>
      <c r="AEH58" s="44"/>
      <c r="AEI58" s="44"/>
      <c r="AEJ58" s="44"/>
      <c r="AEK58" s="44"/>
      <c r="AEL58" s="44"/>
      <c r="AEM58" s="44"/>
      <c r="AEN58" s="44"/>
      <c r="AEO58" s="44"/>
      <c r="AEP58" s="44"/>
      <c r="AEQ58" s="44"/>
      <c r="AER58" s="44"/>
      <c r="AES58" s="44"/>
      <c r="AET58" s="44"/>
      <c r="AEU58" s="44"/>
      <c r="AEV58" s="44"/>
      <c r="AEW58" s="44"/>
      <c r="AEX58" s="44"/>
      <c r="AEY58" s="44"/>
      <c r="AEZ58" s="44"/>
      <c r="AFA58" s="44"/>
      <c r="AFB58" s="44"/>
      <c r="AFC58" s="44"/>
      <c r="AFD58" s="44"/>
      <c r="AFE58" s="44"/>
      <c r="AFF58" s="44"/>
      <c r="AFG58" s="44"/>
      <c r="AFH58" s="44"/>
      <c r="AFI58" s="44"/>
      <c r="AFJ58" s="44"/>
      <c r="AFK58" s="44"/>
      <c r="AFL58" s="44"/>
      <c r="AFM58" s="44"/>
      <c r="AFN58" s="44"/>
      <c r="AFO58" s="44"/>
      <c r="AFP58" s="44"/>
      <c r="AFQ58" s="44"/>
      <c r="AFR58" s="44"/>
      <c r="AFS58" s="44"/>
      <c r="AFT58" s="44"/>
      <c r="AFU58" s="44"/>
      <c r="AFV58" s="44"/>
      <c r="AFW58" s="44"/>
      <c r="AFX58" s="44"/>
      <c r="AFY58" s="44"/>
      <c r="AFZ58" s="44"/>
      <c r="AGA58" s="44"/>
      <c r="AGB58" s="44"/>
      <c r="AGC58" s="44"/>
      <c r="AGD58" s="44"/>
      <c r="AGE58" s="44"/>
      <c r="AGF58" s="44"/>
      <c r="AGG58" s="44"/>
      <c r="AGH58" s="44"/>
      <c r="AGI58" s="44"/>
      <c r="AGJ58" s="44"/>
      <c r="AGK58" s="44"/>
      <c r="AGL58" s="44"/>
      <c r="AGM58" s="44"/>
      <c r="AGN58" s="44"/>
      <c r="AGO58" s="44"/>
      <c r="AGP58" s="44"/>
      <c r="AGQ58" s="44"/>
      <c r="AGR58" s="44"/>
      <c r="AGS58" s="44"/>
      <c r="AGT58" s="44"/>
      <c r="AGU58" s="44"/>
      <c r="AGV58" s="44"/>
      <c r="AGW58" s="44"/>
      <c r="AGX58" s="44"/>
      <c r="AGY58" s="44"/>
      <c r="AGZ58" s="44"/>
      <c r="AHA58" s="44"/>
      <c r="AHB58" s="44"/>
      <c r="AHC58" s="44"/>
      <c r="AHD58" s="44"/>
      <c r="AHE58" s="44"/>
      <c r="AHF58" s="44"/>
      <c r="AHG58" s="44"/>
      <c r="AHH58" s="44"/>
      <c r="AHI58" s="44"/>
      <c r="AHJ58" s="44"/>
      <c r="AHK58" s="44"/>
      <c r="AHL58" s="44"/>
      <c r="AHM58" s="44"/>
      <c r="AHN58" s="44"/>
      <c r="AHO58" s="44"/>
      <c r="AHP58" s="44"/>
      <c r="AHQ58" s="44"/>
      <c r="AHR58" s="44"/>
      <c r="AHS58" s="44"/>
      <c r="AHT58" s="44"/>
      <c r="AHU58" s="44"/>
      <c r="AHV58" s="44"/>
      <c r="AHW58" s="44"/>
      <c r="AHX58" s="44"/>
      <c r="AHY58" s="44"/>
      <c r="AHZ58" s="44"/>
      <c r="AIA58" s="44"/>
      <c r="AIB58" s="44"/>
      <c r="AIC58" s="44"/>
      <c r="AID58" s="44"/>
      <c r="AIE58" s="44"/>
      <c r="AIF58" s="44"/>
      <c r="AIG58" s="44"/>
      <c r="AIH58" s="44"/>
      <c r="AII58" s="44"/>
      <c r="AIJ58" s="44"/>
      <c r="AIK58" s="44"/>
      <c r="AIL58" s="44"/>
      <c r="AIM58" s="44"/>
      <c r="AIN58" s="44"/>
      <c r="AIO58" s="44"/>
      <c r="AIP58" s="44"/>
      <c r="AIQ58" s="44"/>
      <c r="AIR58" s="44"/>
      <c r="AIS58" s="44"/>
      <c r="AIT58" s="44"/>
      <c r="AIU58" s="44"/>
      <c r="AIV58" s="44"/>
      <c r="AIW58" s="44"/>
      <c r="AIX58" s="44"/>
      <c r="AIY58" s="44"/>
      <c r="AIZ58" s="44"/>
      <c r="AJA58" s="44"/>
      <c r="AJB58" s="44"/>
      <c r="AJC58" s="44"/>
      <c r="AJD58" s="44"/>
      <c r="AJE58" s="44"/>
      <c r="AJF58" s="44"/>
      <c r="AJG58" s="44"/>
      <c r="AJH58" s="44"/>
      <c r="AJI58" s="44"/>
      <c r="AJJ58" s="44"/>
      <c r="AJK58" s="44"/>
      <c r="AJL58" s="44"/>
      <c r="AJM58" s="44"/>
      <c r="AJN58" s="44"/>
      <c r="AJO58" s="44"/>
      <c r="AJP58" s="44"/>
      <c r="AJQ58" s="44"/>
      <c r="AJR58" s="44"/>
      <c r="AJS58" s="44"/>
      <c r="AJT58" s="44"/>
      <c r="AJU58" s="44"/>
      <c r="AJV58" s="44"/>
      <c r="AJW58" s="44"/>
      <c r="AJX58" s="44"/>
      <c r="AJY58" s="44"/>
      <c r="AJZ58" s="44"/>
      <c r="AKA58" s="44"/>
      <c r="AKB58" s="44"/>
      <c r="AKC58" s="44"/>
      <c r="AKD58" s="44"/>
      <c r="AKE58" s="44"/>
      <c r="AKF58" s="44"/>
      <c r="AKG58" s="44"/>
      <c r="AKH58" s="44"/>
      <c r="AKI58" s="44"/>
      <c r="AKJ58" s="44"/>
      <c r="AKK58" s="44"/>
      <c r="AKL58" s="44"/>
      <c r="AKM58" s="44"/>
      <c r="AKN58" s="44"/>
      <c r="AKO58" s="44"/>
      <c r="AKP58" s="44"/>
      <c r="AKQ58" s="44"/>
      <c r="AKR58" s="44"/>
      <c r="AKS58" s="44"/>
      <c r="AKT58" s="44"/>
      <c r="AKU58" s="44"/>
      <c r="AKV58" s="44"/>
      <c r="AKW58" s="44"/>
      <c r="AKX58" s="44"/>
      <c r="AKY58" s="44"/>
      <c r="AKZ58" s="44"/>
      <c r="ALA58" s="44"/>
      <c r="ALB58" s="44"/>
      <c r="ALC58" s="44"/>
      <c r="ALD58" s="44"/>
      <c r="ALE58" s="44"/>
      <c r="ALF58" s="44"/>
      <c r="ALG58" s="44"/>
      <c r="ALH58" s="44"/>
      <c r="ALI58" s="44"/>
      <c r="ALJ58" s="44"/>
      <c r="ALK58" s="44"/>
      <c r="ALL58" s="44"/>
      <c r="ALM58" s="44"/>
      <c r="ALN58" s="44"/>
      <c r="ALO58" s="44"/>
      <c r="ALP58" s="44"/>
      <c r="ALQ58" s="44"/>
      <c r="ALR58" s="44"/>
      <c r="ALS58" s="44"/>
      <c r="ALT58" s="44"/>
      <c r="ALU58" s="44"/>
      <c r="ALV58" s="44"/>
      <c r="ALW58" s="44"/>
      <c r="ALX58" s="44"/>
      <c r="ALY58" s="44"/>
      <c r="ALZ58" s="44"/>
      <c r="AMA58" s="44"/>
      <c r="AMB58" s="44"/>
      <c r="AMC58" s="44"/>
      <c r="AMD58" s="44"/>
      <c r="AME58" s="44"/>
      <c r="AMF58" s="44"/>
      <c r="AMG58" s="44"/>
      <c r="AMH58" s="44"/>
      <c r="AMI58" s="44"/>
      <c r="AMJ58" s="44"/>
      <c r="AMK58" s="44"/>
      <c r="AML58" s="44"/>
      <c r="AMM58" s="44"/>
      <c r="AMN58" s="44"/>
      <c r="AMO58" s="44"/>
      <c r="AMP58" s="44"/>
      <c r="AMQ58" s="44"/>
      <c r="AMR58" s="44"/>
      <c r="AMS58" s="44"/>
      <c r="AMT58" s="44"/>
      <c r="AMU58" s="44"/>
      <c r="AMV58" s="44"/>
      <c r="AMW58" s="44"/>
      <c r="AMX58" s="44"/>
      <c r="AMY58" s="44"/>
      <c r="AMZ58" s="44"/>
      <c r="ANA58" s="44"/>
      <c r="ANB58" s="44"/>
      <c r="ANC58" s="44"/>
      <c r="AND58" s="44"/>
      <c r="ANE58" s="44"/>
      <c r="ANF58" s="44"/>
      <c r="ANG58" s="44"/>
      <c r="ANH58" s="44"/>
      <c r="ANI58" s="44"/>
      <c r="ANJ58" s="44"/>
      <c r="ANK58" s="44"/>
      <c r="ANL58" s="44"/>
      <c r="ANM58" s="44"/>
      <c r="ANN58" s="44"/>
      <c r="ANO58" s="44"/>
      <c r="ANP58" s="44"/>
      <c r="ANQ58" s="44"/>
      <c r="ANR58" s="44"/>
      <c r="ANS58" s="44"/>
      <c r="ANT58" s="44"/>
      <c r="ANU58" s="44"/>
      <c r="ANV58" s="44"/>
      <c r="ANW58" s="44"/>
      <c r="ANX58" s="44"/>
      <c r="ANY58" s="44"/>
      <c r="ANZ58" s="44"/>
      <c r="AOA58" s="44"/>
      <c r="AOB58" s="44"/>
      <c r="AOC58" s="44"/>
      <c r="AOD58" s="44"/>
      <c r="AOE58" s="44"/>
      <c r="AOF58" s="44"/>
      <c r="AOG58" s="44"/>
      <c r="AOH58" s="44"/>
      <c r="AOI58" s="44"/>
      <c r="AOJ58" s="44"/>
      <c r="AOK58" s="44"/>
      <c r="AOL58" s="44"/>
      <c r="AOM58" s="44"/>
      <c r="AON58" s="44"/>
      <c r="AOO58" s="44"/>
      <c r="AOP58" s="44"/>
      <c r="AOQ58" s="44"/>
      <c r="AOR58" s="44"/>
      <c r="AOS58" s="44"/>
      <c r="AOT58" s="44"/>
      <c r="AOU58" s="44"/>
      <c r="AOV58" s="44"/>
      <c r="AOW58" s="44"/>
      <c r="AOX58" s="44"/>
      <c r="AOY58" s="44"/>
      <c r="AOZ58" s="44"/>
      <c r="APA58" s="44"/>
      <c r="APB58" s="44"/>
      <c r="APC58" s="44"/>
      <c r="APD58" s="44"/>
      <c r="APE58" s="44"/>
      <c r="APF58" s="44"/>
      <c r="APG58" s="44"/>
      <c r="APH58" s="44"/>
      <c r="API58" s="44"/>
      <c r="APJ58" s="44"/>
      <c r="APK58" s="44"/>
      <c r="APL58" s="44"/>
      <c r="APM58" s="44"/>
      <c r="APN58" s="44"/>
      <c r="APO58" s="44"/>
      <c r="APP58" s="44"/>
      <c r="APQ58" s="44"/>
      <c r="APR58" s="44"/>
      <c r="APS58" s="44"/>
      <c r="APT58" s="44"/>
      <c r="APU58" s="44"/>
      <c r="APV58" s="44"/>
      <c r="APW58" s="44"/>
      <c r="APX58" s="44"/>
      <c r="APY58" s="44"/>
      <c r="APZ58" s="44"/>
      <c r="AQA58" s="44"/>
      <c r="AQB58" s="44"/>
      <c r="AQC58" s="44"/>
      <c r="AQD58" s="44"/>
      <c r="AQE58" s="44"/>
      <c r="AQF58" s="44"/>
      <c r="AQG58" s="44"/>
      <c r="AQH58" s="44"/>
      <c r="AQI58" s="44"/>
      <c r="AQJ58" s="44"/>
      <c r="AQK58" s="44"/>
      <c r="AQL58" s="44"/>
      <c r="AQM58" s="44"/>
      <c r="AQN58" s="44"/>
      <c r="AQO58" s="44"/>
      <c r="AQP58" s="44"/>
      <c r="AQQ58" s="44"/>
      <c r="AQR58" s="44"/>
      <c r="AQS58" s="44"/>
      <c r="AQT58" s="44"/>
      <c r="AQU58" s="44"/>
      <c r="AQV58" s="44"/>
      <c r="AQW58" s="44"/>
      <c r="AQX58" s="44"/>
      <c r="AQY58" s="44"/>
      <c r="AQZ58" s="44"/>
      <c r="ARA58" s="44"/>
      <c r="ARB58" s="44"/>
      <c r="ARC58" s="44"/>
      <c r="ARD58" s="44"/>
      <c r="ARE58" s="44"/>
      <c r="ARF58" s="44"/>
      <c r="ARG58" s="44"/>
      <c r="ARH58" s="44"/>
      <c r="ARI58" s="44"/>
      <c r="ARJ58" s="44"/>
      <c r="ARK58" s="44"/>
      <c r="ARL58" s="44"/>
      <c r="ARM58" s="44"/>
      <c r="ARN58" s="44"/>
      <c r="ARO58" s="44"/>
      <c r="ARP58" s="44"/>
      <c r="ARQ58" s="44"/>
      <c r="ARR58" s="44"/>
      <c r="ARS58" s="44"/>
      <c r="ART58" s="44"/>
      <c r="ARU58" s="44"/>
      <c r="ARV58" s="44"/>
      <c r="ARW58" s="44"/>
      <c r="ARX58" s="44"/>
      <c r="ARY58" s="44"/>
      <c r="ARZ58" s="44"/>
      <c r="ASA58" s="44"/>
      <c r="ASB58" s="44"/>
      <c r="ASC58" s="44"/>
      <c r="ASD58" s="44"/>
      <c r="ASE58" s="44"/>
      <c r="ASF58" s="44"/>
      <c r="ASG58" s="44"/>
      <c r="ASH58" s="44"/>
      <c r="ASI58" s="44"/>
      <c r="ASJ58" s="44"/>
      <c r="ASK58" s="44"/>
      <c r="ASL58" s="44"/>
      <c r="ASM58" s="44"/>
      <c r="ASN58" s="44"/>
      <c r="ASO58" s="44"/>
      <c r="ASP58" s="44"/>
      <c r="ASQ58" s="44"/>
      <c r="ASR58" s="44"/>
      <c r="ASS58" s="44"/>
      <c r="AST58" s="44"/>
      <c r="ASU58" s="44"/>
      <c r="ASV58" s="44"/>
      <c r="ASW58" s="44"/>
      <c r="ASX58" s="44"/>
      <c r="ASY58" s="44"/>
      <c r="ASZ58" s="44"/>
      <c r="ATA58" s="44"/>
      <c r="ATB58" s="44"/>
      <c r="ATC58" s="44"/>
      <c r="ATD58" s="44"/>
      <c r="ATE58" s="44"/>
      <c r="ATF58" s="44"/>
      <c r="ATG58" s="44"/>
      <c r="ATH58" s="44"/>
      <c r="ATI58" s="44"/>
      <c r="ATJ58" s="44"/>
      <c r="ATK58" s="44"/>
      <c r="ATL58" s="44"/>
      <c r="ATM58" s="44"/>
      <c r="ATN58" s="44"/>
      <c r="ATO58" s="44"/>
      <c r="ATP58" s="44"/>
      <c r="ATQ58" s="44"/>
      <c r="ATR58" s="44"/>
      <c r="ATS58" s="44"/>
      <c r="ATT58" s="44"/>
      <c r="ATU58" s="44"/>
      <c r="ATV58" s="44"/>
      <c r="ATW58" s="44"/>
      <c r="ATX58" s="44"/>
      <c r="ATY58" s="44"/>
      <c r="ATZ58" s="44"/>
      <c r="AUA58" s="44"/>
      <c r="AUB58" s="44"/>
      <c r="AUC58" s="44"/>
      <c r="AUD58" s="44"/>
      <c r="AUE58" s="44"/>
      <c r="AUF58" s="44"/>
      <c r="AUG58" s="44"/>
      <c r="AUH58" s="44"/>
      <c r="AUI58" s="44"/>
      <c r="AUJ58" s="44"/>
      <c r="AUK58" s="44"/>
      <c r="AUL58" s="44"/>
      <c r="AUM58" s="44"/>
      <c r="AUN58" s="44"/>
      <c r="AUO58" s="44"/>
      <c r="AUP58" s="44"/>
      <c r="AUQ58" s="44"/>
      <c r="AUR58" s="44"/>
      <c r="AUS58" s="44"/>
      <c r="AUT58" s="44"/>
      <c r="AUU58" s="44"/>
      <c r="AUV58" s="44"/>
      <c r="AUW58" s="44"/>
      <c r="AUX58" s="44"/>
      <c r="AUY58" s="44"/>
      <c r="AUZ58" s="44"/>
      <c r="AVA58" s="44"/>
      <c r="AVB58" s="44"/>
      <c r="AVC58" s="44"/>
      <c r="AVD58" s="44"/>
      <c r="AVE58" s="44"/>
      <c r="AVF58" s="44"/>
      <c r="AVG58" s="44"/>
      <c r="AVH58" s="44"/>
      <c r="AVI58" s="44"/>
      <c r="AVJ58" s="44"/>
      <c r="AVK58" s="44"/>
      <c r="AVL58" s="44"/>
      <c r="AVM58" s="44"/>
      <c r="AVN58" s="44"/>
      <c r="AVO58" s="44"/>
      <c r="AVP58" s="44"/>
      <c r="AVQ58" s="44"/>
      <c r="AVR58" s="44"/>
      <c r="AVS58" s="44"/>
      <c r="AVT58" s="44"/>
      <c r="AVU58" s="44"/>
      <c r="AVV58" s="44"/>
      <c r="AVW58" s="44"/>
      <c r="AVX58" s="44"/>
      <c r="AVY58" s="44"/>
      <c r="AVZ58" s="44"/>
      <c r="AWA58" s="44"/>
      <c r="AWB58" s="44"/>
      <c r="AWC58" s="44"/>
      <c r="AWD58" s="44"/>
      <c r="AWE58" s="44"/>
      <c r="AWF58" s="44"/>
      <c r="AWG58" s="44"/>
      <c r="AWH58" s="44"/>
      <c r="AWI58" s="44"/>
      <c r="AWJ58" s="44"/>
      <c r="AWK58" s="44"/>
      <c r="AWL58" s="44"/>
      <c r="AWM58" s="44"/>
      <c r="AWN58" s="44"/>
      <c r="AWO58" s="44"/>
      <c r="AWP58" s="44"/>
      <c r="AWQ58" s="44"/>
      <c r="AWR58" s="44"/>
      <c r="AWS58" s="44"/>
      <c r="AWT58" s="44"/>
      <c r="AWU58" s="44"/>
      <c r="AWV58" s="44"/>
      <c r="AWW58" s="44"/>
      <c r="AWX58" s="44"/>
      <c r="AWY58" s="44"/>
      <c r="AWZ58" s="44"/>
      <c r="AXA58" s="44"/>
      <c r="AXB58" s="44"/>
      <c r="AXC58" s="44"/>
      <c r="AXD58" s="44"/>
      <c r="AXE58" s="44"/>
      <c r="AXF58" s="44"/>
      <c r="AXG58" s="44"/>
      <c r="AXH58" s="44"/>
      <c r="AXI58" s="44"/>
      <c r="AXJ58" s="44"/>
      <c r="AXK58" s="44"/>
      <c r="AXL58" s="44"/>
      <c r="AXM58" s="44"/>
      <c r="AXN58" s="44"/>
      <c r="AXO58" s="44"/>
      <c r="AXP58" s="44"/>
      <c r="AXQ58" s="44"/>
      <c r="AXR58" s="44"/>
      <c r="AXS58" s="44"/>
      <c r="AXT58" s="44"/>
      <c r="AXU58" s="44"/>
      <c r="AXV58" s="44"/>
      <c r="AXW58" s="44"/>
      <c r="AXX58" s="44"/>
      <c r="AXY58" s="44"/>
      <c r="AXZ58" s="44"/>
      <c r="AYA58" s="44"/>
      <c r="AYB58" s="44"/>
      <c r="AYC58" s="44"/>
      <c r="AYD58" s="44"/>
      <c r="AYE58" s="44"/>
      <c r="AYF58" s="44"/>
      <c r="AYG58" s="44"/>
      <c r="AYH58" s="44"/>
      <c r="AYI58" s="44"/>
      <c r="AYJ58" s="44"/>
      <c r="AYK58" s="44"/>
      <c r="AYL58" s="44"/>
      <c r="AYM58" s="44"/>
      <c r="AYN58" s="44"/>
      <c r="AYO58" s="44"/>
      <c r="AYP58" s="44"/>
      <c r="AYQ58" s="44"/>
      <c r="AYR58" s="44"/>
      <c r="AYS58" s="44"/>
      <c r="AYT58" s="44"/>
      <c r="AYU58" s="44"/>
      <c r="AYV58" s="44"/>
      <c r="AYW58" s="44"/>
      <c r="AYX58" s="44"/>
      <c r="AYY58" s="44"/>
      <c r="AYZ58" s="44"/>
      <c r="AZA58" s="44"/>
      <c r="AZB58" s="44"/>
      <c r="AZC58" s="44"/>
      <c r="AZD58" s="44"/>
      <c r="AZE58" s="44"/>
      <c r="AZF58" s="44"/>
      <c r="AZG58" s="44"/>
      <c r="AZH58" s="44"/>
      <c r="AZI58" s="44"/>
      <c r="AZJ58" s="44"/>
      <c r="AZK58" s="44"/>
      <c r="AZL58" s="44"/>
      <c r="AZM58" s="44"/>
      <c r="AZN58" s="44"/>
      <c r="AZO58" s="44"/>
      <c r="AZP58" s="44"/>
      <c r="AZQ58" s="44"/>
      <c r="AZR58" s="44"/>
      <c r="AZS58" s="44"/>
      <c r="AZT58" s="44"/>
      <c r="AZU58" s="44"/>
      <c r="AZV58" s="44"/>
      <c r="AZW58" s="44"/>
      <c r="AZX58" s="44"/>
      <c r="AZY58" s="44"/>
      <c r="AZZ58" s="44"/>
      <c r="BAA58" s="44"/>
      <c r="BAB58" s="44"/>
      <c r="BAC58" s="44"/>
      <c r="BAD58" s="44"/>
      <c r="BAE58" s="44"/>
      <c r="BAF58" s="44"/>
      <c r="BAG58" s="44"/>
      <c r="BAH58" s="44"/>
      <c r="BAI58" s="44"/>
      <c r="BAJ58" s="44"/>
      <c r="BAK58" s="44"/>
      <c r="BAL58" s="44"/>
      <c r="BAM58" s="44"/>
      <c r="BAN58" s="44"/>
      <c r="BAO58" s="44"/>
      <c r="BAP58" s="44"/>
      <c r="BAQ58" s="44"/>
      <c r="BAR58" s="44"/>
      <c r="BAS58" s="44"/>
      <c r="BAT58" s="44"/>
      <c r="BAU58" s="44"/>
      <c r="BAV58" s="44"/>
      <c r="BAW58" s="44"/>
      <c r="BAX58" s="44"/>
      <c r="BAY58" s="44"/>
      <c r="BAZ58" s="44"/>
      <c r="BBA58" s="44"/>
      <c r="BBB58" s="44"/>
      <c r="BBC58" s="44"/>
      <c r="BBD58" s="44"/>
      <c r="BBE58" s="44"/>
      <c r="BBF58" s="44"/>
      <c r="BBG58" s="44"/>
      <c r="BBH58" s="44"/>
      <c r="BBI58" s="44"/>
      <c r="BBJ58" s="44"/>
      <c r="BBK58" s="44"/>
      <c r="BBL58" s="44"/>
      <c r="BBM58" s="44"/>
      <c r="BBN58" s="44"/>
      <c r="BBO58" s="44"/>
      <c r="BBP58" s="44"/>
      <c r="BBQ58" s="44"/>
      <c r="BBR58" s="44"/>
      <c r="BBS58" s="44"/>
      <c r="BBT58" s="44"/>
      <c r="BBU58" s="44"/>
      <c r="BBV58" s="44"/>
      <c r="BBW58" s="44"/>
      <c r="BBX58" s="44"/>
      <c r="BBY58" s="44"/>
      <c r="BBZ58" s="44"/>
      <c r="BCA58" s="44"/>
      <c r="BCB58" s="44"/>
      <c r="BCC58" s="44"/>
      <c r="BCD58" s="44"/>
      <c r="BCE58" s="44"/>
      <c r="BCF58" s="44"/>
      <c r="BCG58" s="44"/>
      <c r="BCH58" s="44"/>
      <c r="BCI58" s="44"/>
      <c r="BCJ58" s="44"/>
      <c r="BCK58" s="44"/>
      <c r="BCL58" s="44"/>
      <c r="BCM58" s="44"/>
      <c r="BCN58" s="44"/>
      <c r="BCO58" s="44"/>
      <c r="BCP58" s="44"/>
      <c r="BCQ58" s="44"/>
      <c r="BCR58" s="44"/>
      <c r="BCS58" s="44"/>
      <c r="BCT58" s="44"/>
      <c r="BCU58" s="44"/>
      <c r="BCV58" s="44"/>
      <c r="BCW58" s="44"/>
      <c r="BCX58" s="44"/>
      <c r="BCY58" s="44"/>
      <c r="BCZ58" s="44"/>
      <c r="BDA58" s="44"/>
      <c r="BDB58" s="44"/>
      <c r="BDC58" s="44"/>
      <c r="BDD58" s="44"/>
      <c r="BDE58" s="44"/>
      <c r="BDF58" s="44"/>
      <c r="BDG58" s="44"/>
      <c r="BDH58" s="44"/>
      <c r="BDI58" s="44"/>
      <c r="BDJ58" s="44"/>
      <c r="BDK58" s="44"/>
      <c r="BDL58" s="44"/>
      <c r="BDM58" s="44"/>
      <c r="BDN58" s="44"/>
      <c r="BDO58" s="44"/>
      <c r="BDP58" s="44"/>
      <c r="BDQ58" s="44"/>
      <c r="BDR58" s="44"/>
      <c r="BDS58" s="44"/>
      <c r="BDT58" s="44"/>
      <c r="BDU58" s="44"/>
      <c r="BDV58" s="44"/>
      <c r="BDW58" s="44"/>
      <c r="BDX58" s="44"/>
      <c r="BDY58" s="44"/>
      <c r="BDZ58" s="44"/>
      <c r="BEA58" s="44"/>
      <c r="BEB58" s="44"/>
      <c r="BEC58" s="44"/>
      <c r="BED58" s="44"/>
      <c r="BEE58" s="44"/>
      <c r="BEF58" s="44"/>
      <c r="BEG58" s="44"/>
      <c r="BEH58" s="44"/>
      <c r="BEI58" s="44"/>
      <c r="BEJ58" s="44"/>
      <c r="BEK58" s="44"/>
      <c r="BEL58" s="44"/>
      <c r="BEM58" s="44"/>
      <c r="BEN58" s="44"/>
      <c r="BEO58" s="44"/>
      <c r="BEP58" s="44"/>
      <c r="BEQ58" s="44"/>
      <c r="BER58" s="44"/>
      <c r="BES58" s="44"/>
      <c r="BET58" s="44"/>
      <c r="BEU58" s="44"/>
      <c r="BEV58" s="44"/>
      <c r="BEW58" s="44"/>
      <c r="BEX58" s="44"/>
      <c r="BEY58" s="44"/>
      <c r="BEZ58" s="44"/>
      <c r="BFA58" s="44"/>
      <c r="BFB58" s="44"/>
      <c r="BFC58" s="44"/>
      <c r="BFD58" s="44"/>
      <c r="BFE58" s="44"/>
      <c r="BFF58" s="44"/>
      <c r="BFG58" s="44"/>
      <c r="BFH58" s="44"/>
      <c r="BFI58" s="44"/>
      <c r="BFJ58" s="44"/>
      <c r="BFK58" s="44"/>
      <c r="BFL58" s="44"/>
      <c r="BFM58" s="44"/>
      <c r="BFN58" s="44"/>
      <c r="BFO58" s="44"/>
      <c r="BFP58" s="44"/>
      <c r="BFQ58" s="44"/>
      <c r="BFR58" s="44"/>
      <c r="BFS58" s="44"/>
      <c r="BFT58" s="44"/>
      <c r="BFU58" s="44"/>
      <c r="BFV58" s="44"/>
      <c r="BFW58" s="44"/>
      <c r="BFX58" s="44"/>
      <c r="BFY58" s="44"/>
      <c r="BFZ58" s="44"/>
      <c r="BGA58" s="44"/>
      <c r="BGB58" s="44"/>
      <c r="BGC58" s="44"/>
      <c r="BGD58" s="44"/>
      <c r="BGE58" s="44"/>
      <c r="BGF58" s="44"/>
      <c r="BGG58" s="44"/>
      <c r="BGH58" s="44"/>
      <c r="BGI58" s="44"/>
      <c r="BGJ58" s="44"/>
      <c r="BGK58" s="44"/>
      <c r="BGL58" s="44"/>
      <c r="BGM58" s="44"/>
      <c r="BGN58" s="44"/>
      <c r="BGO58" s="44"/>
      <c r="BGP58" s="44"/>
      <c r="BGQ58" s="44"/>
      <c r="BGR58" s="44"/>
      <c r="BGS58" s="44"/>
      <c r="BGT58" s="44"/>
      <c r="BGU58" s="44"/>
      <c r="BGV58" s="44"/>
      <c r="BGW58" s="44"/>
      <c r="BGX58" s="44"/>
      <c r="BGY58" s="44"/>
      <c r="BGZ58" s="44"/>
      <c r="BHA58" s="44"/>
      <c r="BHB58" s="44"/>
      <c r="BHC58" s="44"/>
      <c r="BHD58" s="44"/>
      <c r="BHE58" s="44"/>
      <c r="BHF58" s="44"/>
      <c r="BHG58" s="44"/>
      <c r="BHH58" s="44"/>
      <c r="BHI58" s="44"/>
      <c r="BHJ58" s="44"/>
      <c r="BHK58" s="44"/>
      <c r="BHL58" s="44"/>
      <c r="BHM58" s="44"/>
      <c r="BHN58" s="44"/>
      <c r="BHO58" s="44"/>
      <c r="BHP58" s="44"/>
      <c r="BHQ58" s="44"/>
      <c r="BHR58" s="44"/>
      <c r="BHS58" s="44"/>
      <c r="BHT58" s="44"/>
      <c r="BHU58" s="44"/>
      <c r="BHV58" s="44"/>
      <c r="BHW58" s="44"/>
      <c r="BHX58" s="44"/>
      <c r="BHY58" s="44"/>
      <c r="BHZ58" s="44"/>
      <c r="BIA58" s="44"/>
      <c r="BIB58" s="44"/>
      <c r="BIC58" s="44"/>
      <c r="BID58" s="44"/>
      <c r="BIE58" s="44"/>
      <c r="BIF58" s="44"/>
      <c r="BIG58" s="44"/>
      <c r="BIH58" s="44"/>
      <c r="BII58" s="44"/>
      <c r="BIJ58" s="44"/>
      <c r="BIK58" s="44"/>
      <c r="BIL58" s="44"/>
      <c r="BIM58" s="44"/>
      <c r="BIN58" s="44"/>
      <c r="BIO58" s="44"/>
      <c r="BIP58" s="44"/>
      <c r="BIQ58" s="44"/>
      <c r="BIR58" s="44"/>
      <c r="BIS58" s="44"/>
      <c r="BIT58" s="44"/>
      <c r="BIU58" s="44"/>
      <c r="BIV58" s="44"/>
      <c r="BIW58" s="44"/>
      <c r="BIX58" s="44"/>
      <c r="BIY58" s="44"/>
      <c r="BIZ58" s="44"/>
      <c r="BJA58" s="44"/>
      <c r="BJB58" s="44"/>
      <c r="BJC58" s="44"/>
      <c r="BJD58" s="44"/>
      <c r="BJE58" s="44"/>
      <c r="BJF58" s="44"/>
      <c r="BJG58" s="44"/>
      <c r="BJH58" s="44"/>
      <c r="BJI58" s="44"/>
      <c r="BJJ58" s="44"/>
      <c r="BJK58" s="44"/>
      <c r="BJL58" s="44"/>
      <c r="BJM58" s="44"/>
      <c r="BJN58" s="44"/>
      <c r="BJO58" s="44"/>
      <c r="BJP58" s="44"/>
      <c r="BJQ58" s="44"/>
      <c r="BJR58" s="44"/>
      <c r="BJS58" s="44"/>
      <c r="BJT58" s="44"/>
      <c r="BJU58" s="44"/>
      <c r="BJV58" s="44"/>
      <c r="BJW58" s="44"/>
      <c r="BJX58" s="44"/>
      <c r="BJY58" s="44"/>
      <c r="BJZ58" s="44"/>
      <c r="BKA58" s="44"/>
      <c r="BKB58" s="44"/>
      <c r="BKC58" s="44"/>
      <c r="BKD58" s="44"/>
      <c r="BKE58" s="44"/>
      <c r="BKF58" s="44"/>
      <c r="BKG58" s="44"/>
      <c r="BKH58" s="44"/>
      <c r="BKI58" s="44"/>
      <c r="BKJ58" s="44"/>
      <c r="BKK58" s="44"/>
      <c r="BKL58" s="44"/>
      <c r="BKM58" s="44"/>
      <c r="BKN58" s="44"/>
      <c r="BKO58" s="44"/>
      <c r="BKP58" s="44"/>
      <c r="BKQ58" s="44"/>
      <c r="BKR58" s="44"/>
      <c r="BKS58" s="44"/>
      <c r="BKT58" s="44"/>
      <c r="BKU58" s="44"/>
      <c r="BKV58" s="44"/>
      <c r="BKW58" s="44"/>
      <c r="BKX58" s="44"/>
      <c r="BKY58" s="44"/>
      <c r="BKZ58" s="44"/>
      <c r="BLA58" s="44"/>
      <c r="BLB58" s="44"/>
      <c r="BLC58" s="44"/>
      <c r="BLD58" s="44"/>
      <c r="BLE58" s="44"/>
      <c r="BLF58" s="44"/>
      <c r="BLG58" s="44"/>
      <c r="BLH58" s="44"/>
      <c r="BLI58" s="44"/>
      <c r="BLJ58" s="44"/>
      <c r="BLK58" s="44"/>
      <c r="BLL58" s="44"/>
      <c r="BLM58" s="44"/>
      <c r="BLN58" s="44"/>
      <c r="BLO58" s="44"/>
      <c r="BLP58" s="44"/>
      <c r="BLQ58" s="44"/>
      <c r="BLR58" s="44"/>
      <c r="BLS58" s="44"/>
      <c r="BLT58" s="44"/>
      <c r="BLU58" s="44"/>
      <c r="BLV58" s="44"/>
      <c r="BLW58" s="44"/>
      <c r="BLX58" s="44"/>
      <c r="BLY58" s="44"/>
      <c r="BLZ58" s="44"/>
      <c r="BMA58" s="44"/>
      <c r="BMB58" s="44"/>
      <c r="BMC58" s="44"/>
      <c r="BMD58" s="44"/>
      <c r="BME58" s="44"/>
      <c r="BMF58" s="44"/>
      <c r="BMG58" s="44"/>
      <c r="BMH58" s="44"/>
      <c r="BMI58" s="44"/>
      <c r="BMJ58" s="44"/>
      <c r="BMK58" s="44"/>
      <c r="BML58" s="44"/>
      <c r="BMM58" s="44"/>
      <c r="BMN58" s="44"/>
      <c r="BMO58" s="44"/>
      <c r="BMP58" s="44"/>
      <c r="BMQ58" s="44"/>
      <c r="BMR58" s="44"/>
      <c r="BMS58" s="44"/>
      <c r="BMT58" s="44"/>
      <c r="BMU58" s="44"/>
      <c r="BMV58" s="44"/>
      <c r="BMW58" s="44"/>
      <c r="BMX58" s="44"/>
      <c r="BMY58" s="44"/>
      <c r="BMZ58" s="44"/>
      <c r="BNA58" s="44"/>
      <c r="BNB58" s="44"/>
      <c r="BNC58" s="44"/>
      <c r="BND58" s="44"/>
      <c r="BNE58" s="44"/>
      <c r="BNF58" s="44"/>
      <c r="BNG58" s="44"/>
      <c r="BNH58" s="44"/>
      <c r="BNI58" s="44"/>
      <c r="BNJ58" s="44"/>
      <c r="BNK58" s="44"/>
      <c r="BNL58" s="44"/>
      <c r="BNM58" s="44"/>
      <c r="BNN58" s="44"/>
      <c r="BNO58" s="44"/>
      <c r="BNP58" s="44"/>
      <c r="BNQ58" s="44"/>
      <c r="BNR58" s="44"/>
      <c r="BNS58" s="44"/>
      <c r="BNT58" s="44"/>
      <c r="BNU58" s="44"/>
      <c r="BNV58" s="44"/>
      <c r="BNW58" s="44"/>
      <c r="BNX58" s="44"/>
      <c r="BNY58" s="44"/>
      <c r="BNZ58" s="44"/>
      <c r="BOA58" s="44"/>
      <c r="BOB58" s="44"/>
      <c r="BOC58" s="44"/>
      <c r="BOD58" s="44"/>
      <c r="BOE58" s="44"/>
      <c r="BOF58" s="44"/>
      <c r="BOG58" s="44"/>
      <c r="BOH58" s="44"/>
      <c r="BOI58" s="44"/>
      <c r="BOJ58" s="44"/>
      <c r="BOK58" s="44"/>
      <c r="BOL58" s="44"/>
      <c r="BOM58" s="44"/>
      <c r="BON58" s="44"/>
      <c r="BOO58" s="44"/>
      <c r="BOP58" s="44"/>
      <c r="BOQ58" s="44"/>
      <c r="BOR58" s="44"/>
      <c r="BOS58" s="44"/>
      <c r="BOT58" s="44"/>
      <c r="BOU58" s="44"/>
      <c r="BOV58" s="44"/>
      <c r="BOW58" s="44"/>
      <c r="BOX58" s="44"/>
      <c r="BOY58" s="44"/>
      <c r="BOZ58" s="44"/>
      <c r="BPA58" s="44"/>
      <c r="BPB58" s="44"/>
      <c r="BPC58" s="44"/>
      <c r="BPD58" s="44"/>
      <c r="BPE58" s="44"/>
      <c r="BPF58" s="44"/>
      <c r="BPG58" s="44"/>
      <c r="BPH58" s="44"/>
      <c r="BPI58" s="44"/>
      <c r="BPJ58" s="44"/>
      <c r="BPK58" s="44"/>
      <c r="BPL58" s="44"/>
      <c r="BPM58" s="44"/>
      <c r="BPN58" s="44"/>
      <c r="BPO58" s="44"/>
      <c r="BPP58" s="44"/>
      <c r="BPQ58" s="44"/>
      <c r="BPR58" s="44"/>
      <c r="BPS58" s="44"/>
      <c r="BPT58" s="44"/>
      <c r="BPU58" s="44"/>
      <c r="BPV58" s="44"/>
      <c r="BPW58" s="44"/>
      <c r="BPX58" s="44"/>
      <c r="BPY58" s="44"/>
      <c r="BPZ58" s="44"/>
      <c r="BQA58" s="44"/>
      <c r="BQB58" s="44"/>
      <c r="BQC58" s="44"/>
      <c r="BQD58" s="44"/>
      <c r="BQE58" s="44"/>
      <c r="BQF58" s="44"/>
      <c r="BQG58" s="44"/>
      <c r="BQH58" s="44"/>
      <c r="BQI58" s="44"/>
      <c r="BQJ58" s="44"/>
      <c r="BQK58" s="44"/>
      <c r="BQL58" s="44"/>
      <c r="BQM58" s="44"/>
      <c r="BQN58" s="44"/>
      <c r="BQO58" s="44"/>
      <c r="BQP58" s="44"/>
      <c r="BQQ58" s="44"/>
      <c r="BQR58" s="44"/>
      <c r="BQS58" s="44"/>
      <c r="BQT58" s="44"/>
      <c r="BQU58" s="44"/>
      <c r="BQV58" s="44"/>
      <c r="BQW58" s="44"/>
      <c r="BQX58" s="44"/>
      <c r="BQY58" s="44"/>
      <c r="BQZ58" s="44"/>
      <c r="BRA58" s="44"/>
      <c r="BRB58" s="44"/>
      <c r="BRC58" s="44"/>
      <c r="BRD58" s="44"/>
      <c r="BRE58" s="44"/>
      <c r="BRF58" s="44"/>
      <c r="BRG58" s="44"/>
      <c r="BRH58" s="44"/>
      <c r="BRI58" s="44"/>
      <c r="BRJ58" s="44"/>
      <c r="BRK58" s="44"/>
      <c r="BRL58" s="44"/>
      <c r="BRM58" s="44"/>
      <c r="BRN58" s="44"/>
      <c r="BRO58" s="44"/>
      <c r="BRP58" s="44"/>
      <c r="BRQ58" s="44"/>
      <c r="BRR58" s="44"/>
      <c r="BRS58" s="44"/>
      <c r="BRT58" s="44"/>
      <c r="BRU58" s="44"/>
      <c r="BRV58" s="44"/>
      <c r="BRW58" s="44"/>
      <c r="BRX58" s="44"/>
      <c r="BRY58" s="44"/>
      <c r="BRZ58" s="44"/>
      <c r="BSA58" s="44"/>
      <c r="BSB58" s="44"/>
      <c r="BSC58" s="44"/>
      <c r="BSD58" s="44"/>
      <c r="BSE58" s="44"/>
      <c r="BSF58" s="44"/>
      <c r="BSG58" s="44"/>
      <c r="BSH58" s="44"/>
      <c r="BSI58" s="44"/>
      <c r="BSJ58" s="44"/>
      <c r="BSK58" s="44"/>
      <c r="BSL58" s="44"/>
      <c r="BSM58" s="44"/>
      <c r="BSN58" s="44"/>
      <c r="BSO58" s="44"/>
      <c r="BSP58" s="44"/>
      <c r="BSQ58" s="44"/>
      <c r="BSR58" s="44"/>
      <c r="BSS58" s="44"/>
      <c r="BST58" s="44"/>
      <c r="BSU58" s="44"/>
      <c r="BSV58" s="44"/>
      <c r="BSW58" s="44"/>
      <c r="BSX58" s="44"/>
      <c r="BSY58" s="44"/>
      <c r="BSZ58" s="44"/>
      <c r="BTA58" s="44"/>
      <c r="BTB58" s="44"/>
      <c r="BTC58" s="44"/>
      <c r="BTD58" s="44"/>
      <c r="BTE58" s="44"/>
      <c r="BTF58" s="44"/>
      <c r="BTG58" s="44"/>
      <c r="BTH58" s="44"/>
      <c r="BTI58" s="44"/>
      <c r="BTJ58" s="44"/>
      <c r="BTK58" s="44"/>
      <c r="BTL58" s="44"/>
      <c r="BTM58" s="44"/>
      <c r="BTN58" s="44"/>
      <c r="BTO58" s="44"/>
      <c r="BTP58" s="44"/>
      <c r="BTQ58" s="44"/>
      <c r="BTR58" s="44"/>
      <c r="BTS58" s="44"/>
      <c r="BTT58" s="44"/>
      <c r="BTU58" s="44"/>
      <c r="BTV58" s="44"/>
      <c r="BTW58" s="44"/>
      <c r="BTX58" s="44"/>
      <c r="BTY58" s="44"/>
      <c r="BTZ58" s="44"/>
      <c r="BUA58" s="44"/>
      <c r="BUB58" s="44"/>
      <c r="BUC58" s="44"/>
      <c r="BUD58" s="44"/>
      <c r="BUE58" s="44"/>
      <c r="BUF58" s="44"/>
      <c r="BUG58" s="44"/>
      <c r="BUH58" s="44"/>
      <c r="BUI58" s="44"/>
      <c r="BUJ58" s="44"/>
      <c r="BUK58" s="44"/>
      <c r="BUL58" s="44"/>
      <c r="BUM58" s="44"/>
      <c r="BUN58" s="44"/>
      <c r="BUO58" s="44"/>
      <c r="BUP58" s="44"/>
      <c r="BUQ58" s="44"/>
      <c r="BUR58" s="44"/>
      <c r="BUS58" s="44"/>
      <c r="BUT58" s="44"/>
      <c r="BUU58" s="44"/>
      <c r="BUV58" s="44"/>
      <c r="BUW58" s="44"/>
      <c r="BUX58" s="44"/>
      <c r="BUY58" s="44"/>
      <c r="BUZ58" s="44"/>
      <c r="BVA58" s="44"/>
      <c r="BVB58" s="44"/>
      <c r="BVC58" s="44"/>
      <c r="BVD58" s="44"/>
      <c r="BVE58" s="44"/>
      <c r="BVF58" s="44"/>
      <c r="BVG58" s="44"/>
      <c r="BVH58" s="44"/>
      <c r="BVI58" s="44"/>
      <c r="BVJ58" s="44"/>
      <c r="BVK58" s="44"/>
      <c r="BVL58" s="44"/>
      <c r="BVM58" s="44"/>
      <c r="BVN58" s="44"/>
      <c r="BVO58" s="44"/>
      <c r="BVP58" s="44"/>
      <c r="BVQ58" s="44"/>
      <c r="BVR58" s="44"/>
      <c r="BVS58" s="44"/>
      <c r="BVT58" s="44"/>
      <c r="BVU58" s="44"/>
      <c r="BVV58" s="44"/>
      <c r="BVW58" s="44"/>
      <c r="BVX58" s="44"/>
      <c r="BVY58" s="44"/>
      <c r="BVZ58" s="44"/>
      <c r="BWA58" s="44"/>
      <c r="BWB58" s="44"/>
      <c r="BWC58" s="44"/>
      <c r="BWD58" s="44"/>
      <c r="BWE58" s="44"/>
      <c r="BWF58" s="44"/>
      <c r="BWG58" s="44"/>
      <c r="BWH58" s="44"/>
      <c r="BWI58" s="44"/>
      <c r="BWJ58" s="44"/>
      <c r="BWK58" s="44"/>
      <c r="BWL58" s="44"/>
      <c r="BWM58" s="44"/>
      <c r="BWN58" s="44"/>
      <c r="BWO58" s="44"/>
      <c r="BWP58" s="44"/>
      <c r="BWQ58" s="44"/>
      <c r="BWR58" s="44"/>
      <c r="BWS58" s="44"/>
      <c r="BWT58" s="44"/>
      <c r="BWU58" s="44"/>
      <c r="BWV58" s="44"/>
      <c r="BWW58" s="44"/>
      <c r="BWX58" s="44"/>
      <c r="BWY58" s="44"/>
      <c r="BWZ58" s="44"/>
      <c r="BXA58" s="44"/>
      <c r="BXB58" s="44"/>
      <c r="BXC58" s="44"/>
      <c r="BXD58" s="44"/>
      <c r="BXE58" s="44"/>
      <c r="BXF58" s="44"/>
      <c r="BXG58" s="44"/>
      <c r="BXH58" s="44"/>
      <c r="BXI58" s="44"/>
      <c r="BXJ58" s="44"/>
      <c r="BXK58" s="44"/>
      <c r="BXL58" s="44"/>
      <c r="BXM58" s="44"/>
      <c r="BXN58" s="44"/>
      <c r="BXO58" s="44"/>
      <c r="BXP58" s="44"/>
      <c r="BXQ58" s="44"/>
      <c r="BXR58" s="44"/>
      <c r="BXS58" s="44"/>
      <c r="BXT58" s="44"/>
      <c r="BXU58" s="44"/>
      <c r="BXV58" s="44"/>
      <c r="BXW58" s="44"/>
      <c r="BXX58" s="44"/>
      <c r="BXY58" s="44"/>
      <c r="BXZ58" s="44"/>
      <c r="BYA58" s="44"/>
      <c r="BYB58" s="44"/>
      <c r="BYC58" s="44"/>
      <c r="BYD58" s="44"/>
      <c r="BYE58" s="44"/>
      <c r="BYF58" s="44"/>
      <c r="BYG58" s="44"/>
      <c r="BYH58" s="44"/>
      <c r="BYI58" s="44"/>
      <c r="BYJ58" s="44"/>
      <c r="BYK58" s="44"/>
      <c r="BYL58" s="44"/>
      <c r="BYM58" s="44"/>
      <c r="BYN58" s="44"/>
      <c r="BYO58" s="44"/>
      <c r="BYP58" s="44"/>
      <c r="BYQ58" s="44"/>
      <c r="BYR58" s="44"/>
      <c r="BYS58" s="44"/>
      <c r="BYT58" s="44"/>
      <c r="BYU58" s="44"/>
      <c r="BYV58" s="44"/>
      <c r="BYW58" s="44"/>
      <c r="BYX58" s="44"/>
      <c r="BYY58" s="44"/>
      <c r="BYZ58" s="44"/>
      <c r="BZA58" s="44"/>
      <c r="BZB58" s="44"/>
      <c r="BZC58" s="44"/>
      <c r="BZD58" s="44"/>
      <c r="BZE58" s="44"/>
      <c r="BZF58" s="44"/>
      <c r="BZG58" s="44"/>
      <c r="BZH58" s="44"/>
      <c r="BZI58" s="44"/>
      <c r="BZJ58" s="44"/>
      <c r="BZK58" s="44"/>
      <c r="BZL58" s="44"/>
      <c r="BZM58" s="44"/>
      <c r="BZN58" s="44"/>
      <c r="BZO58" s="44"/>
      <c r="BZP58" s="44"/>
      <c r="BZQ58" s="44"/>
      <c r="BZR58" s="44"/>
      <c r="BZS58" s="44"/>
      <c r="BZT58" s="44"/>
      <c r="BZU58" s="44"/>
      <c r="BZV58" s="44"/>
      <c r="BZW58" s="44"/>
      <c r="BZX58" s="44"/>
      <c r="BZY58" s="44"/>
      <c r="BZZ58" s="44"/>
      <c r="CAA58" s="44"/>
      <c r="CAB58" s="44"/>
      <c r="CAC58" s="44"/>
      <c r="CAD58" s="44"/>
      <c r="CAE58" s="44"/>
      <c r="CAF58" s="44"/>
      <c r="CAG58" s="44"/>
      <c r="CAH58" s="44"/>
      <c r="CAI58" s="44"/>
      <c r="CAJ58" s="44"/>
      <c r="CAK58" s="44"/>
      <c r="CAL58" s="44"/>
      <c r="CAM58" s="44"/>
      <c r="CAN58" s="44"/>
      <c r="CAO58" s="44"/>
      <c r="CAP58" s="44"/>
      <c r="CAQ58" s="44"/>
      <c r="CAR58" s="44"/>
      <c r="CAS58" s="44"/>
      <c r="CAT58" s="44"/>
      <c r="CAU58" s="44"/>
      <c r="CAV58" s="44"/>
      <c r="CAW58" s="44"/>
      <c r="CAX58" s="44"/>
      <c r="CAY58" s="44"/>
      <c r="CAZ58" s="44"/>
      <c r="CBA58" s="44"/>
      <c r="CBB58" s="44"/>
      <c r="CBC58" s="44"/>
      <c r="CBD58" s="44"/>
      <c r="CBE58" s="44"/>
      <c r="CBF58" s="44"/>
      <c r="CBG58" s="44"/>
      <c r="CBH58" s="44"/>
      <c r="CBI58" s="44"/>
      <c r="CBJ58" s="44"/>
      <c r="CBK58" s="44"/>
      <c r="CBL58" s="44"/>
      <c r="CBM58" s="44"/>
      <c r="CBN58" s="44"/>
      <c r="CBO58" s="44"/>
      <c r="CBP58" s="44"/>
      <c r="CBQ58" s="44"/>
      <c r="CBR58" s="44"/>
      <c r="CBS58" s="44"/>
      <c r="CBT58" s="44"/>
      <c r="CBU58" s="44"/>
      <c r="CBV58" s="44"/>
      <c r="CBW58" s="44"/>
      <c r="CBX58" s="44"/>
      <c r="CBY58" s="44"/>
      <c r="CBZ58" s="44"/>
      <c r="CCA58" s="44"/>
      <c r="CCB58" s="44"/>
      <c r="CCC58" s="44"/>
      <c r="CCD58" s="44"/>
      <c r="CCE58" s="44"/>
      <c r="CCF58" s="44"/>
      <c r="CCG58" s="44"/>
      <c r="CCH58" s="44"/>
      <c r="CCI58" s="44"/>
      <c r="CCJ58" s="44"/>
      <c r="CCK58" s="44"/>
      <c r="CCL58" s="44"/>
      <c r="CCM58" s="44"/>
      <c r="CCN58" s="44"/>
      <c r="CCO58" s="44"/>
      <c r="CCP58" s="44"/>
      <c r="CCQ58" s="44"/>
      <c r="CCR58" s="44"/>
      <c r="CCS58" s="44"/>
      <c r="CCT58" s="44"/>
      <c r="CCU58" s="44"/>
      <c r="CCV58" s="44"/>
      <c r="CCW58" s="44"/>
      <c r="CCX58" s="44"/>
      <c r="CCY58" s="44"/>
      <c r="CCZ58" s="44"/>
      <c r="CDA58" s="44"/>
      <c r="CDB58" s="44"/>
      <c r="CDC58" s="44"/>
      <c r="CDD58" s="44"/>
      <c r="CDE58" s="44"/>
      <c r="CDF58" s="44"/>
      <c r="CDG58" s="44"/>
      <c r="CDH58" s="44"/>
      <c r="CDI58" s="44"/>
      <c r="CDJ58" s="44"/>
      <c r="CDK58" s="44"/>
      <c r="CDL58" s="44"/>
      <c r="CDM58" s="44"/>
      <c r="CDN58" s="44"/>
      <c r="CDO58" s="44"/>
      <c r="CDP58" s="44"/>
      <c r="CDQ58" s="44"/>
      <c r="CDR58" s="44"/>
      <c r="CDS58" s="44"/>
      <c r="CDT58" s="44"/>
      <c r="CDU58" s="44"/>
      <c r="CDV58" s="44"/>
      <c r="CDW58" s="44"/>
      <c r="CDX58" s="44"/>
      <c r="CDY58" s="44"/>
      <c r="CDZ58" s="44"/>
      <c r="CEA58" s="44"/>
      <c r="CEB58" s="44"/>
      <c r="CEC58" s="44"/>
      <c r="CED58" s="44"/>
      <c r="CEE58" s="44"/>
      <c r="CEF58" s="44"/>
      <c r="CEG58" s="44"/>
      <c r="CEH58" s="44"/>
      <c r="CEI58" s="44"/>
      <c r="CEJ58" s="44"/>
      <c r="CEK58" s="44"/>
      <c r="CEL58" s="44"/>
      <c r="CEM58" s="44"/>
      <c r="CEN58" s="44"/>
      <c r="CEO58" s="44"/>
      <c r="CEP58" s="44"/>
      <c r="CEQ58" s="44"/>
      <c r="CER58" s="44"/>
      <c r="CES58" s="44"/>
      <c r="CET58" s="44"/>
      <c r="CEU58" s="44"/>
      <c r="CEV58" s="44"/>
      <c r="CEW58" s="44"/>
      <c r="CEX58" s="44"/>
      <c r="CEY58" s="44"/>
      <c r="CEZ58" s="44"/>
      <c r="CFA58" s="44"/>
      <c r="CFB58" s="44"/>
      <c r="CFC58" s="44"/>
      <c r="CFD58" s="44"/>
      <c r="CFE58" s="44"/>
      <c r="CFF58" s="44"/>
      <c r="CFG58" s="44"/>
      <c r="CFH58" s="44"/>
      <c r="CFI58" s="44"/>
      <c r="CFJ58" s="44"/>
      <c r="CFK58" s="44"/>
      <c r="CFL58" s="44"/>
      <c r="CFM58" s="44"/>
      <c r="CFN58" s="44"/>
      <c r="CFO58" s="44"/>
      <c r="CFP58" s="44"/>
      <c r="CFQ58" s="44"/>
      <c r="CFR58" s="44"/>
      <c r="CFS58" s="44"/>
      <c r="CFT58" s="44"/>
      <c r="CFU58" s="44"/>
      <c r="CFV58" s="44"/>
      <c r="CFW58" s="44"/>
      <c r="CFX58" s="44"/>
      <c r="CFY58" s="44"/>
      <c r="CFZ58" s="44"/>
      <c r="CGA58" s="44"/>
      <c r="CGB58" s="44"/>
      <c r="CGC58" s="44"/>
      <c r="CGD58" s="44"/>
      <c r="CGE58" s="44"/>
      <c r="CGF58" s="44"/>
      <c r="CGG58" s="44"/>
      <c r="CGH58" s="44"/>
      <c r="CGI58" s="44"/>
      <c r="CGJ58" s="44"/>
      <c r="CGK58" s="44"/>
      <c r="CGL58" s="44"/>
      <c r="CGM58" s="44"/>
      <c r="CGN58" s="44"/>
      <c r="CGO58" s="44"/>
      <c r="CGP58" s="44"/>
      <c r="CGQ58" s="44"/>
      <c r="CGR58" s="44"/>
      <c r="CGS58" s="44"/>
      <c r="CGT58" s="44"/>
      <c r="CGU58" s="44"/>
      <c r="CGV58" s="44"/>
      <c r="CGW58" s="44"/>
      <c r="CGX58" s="44"/>
      <c r="CGY58" s="44"/>
      <c r="CGZ58" s="44"/>
      <c r="CHA58" s="44"/>
      <c r="CHB58" s="44"/>
      <c r="CHC58" s="44"/>
      <c r="CHD58" s="44"/>
      <c r="CHE58" s="44"/>
      <c r="CHF58" s="44"/>
      <c r="CHG58" s="44"/>
      <c r="CHH58" s="44"/>
      <c r="CHI58" s="44"/>
      <c r="CHJ58" s="44"/>
      <c r="CHK58" s="44"/>
      <c r="CHL58" s="44"/>
      <c r="CHM58" s="44"/>
      <c r="CHN58" s="44"/>
      <c r="CHO58" s="44"/>
      <c r="CHP58" s="44"/>
      <c r="CHQ58" s="44"/>
      <c r="CHR58" s="44"/>
      <c r="CHS58" s="44"/>
      <c r="CHT58" s="44"/>
      <c r="CHU58" s="44"/>
      <c r="CHV58" s="44"/>
      <c r="CHW58" s="44"/>
      <c r="CHX58" s="44"/>
      <c r="CHY58" s="44"/>
      <c r="CHZ58" s="44"/>
      <c r="CIA58" s="44"/>
      <c r="CIB58" s="44"/>
      <c r="CIC58" s="44"/>
      <c r="CID58" s="44"/>
      <c r="CIE58" s="44"/>
      <c r="CIF58" s="44"/>
      <c r="CIG58" s="44"/>
      <c r="CIH58" s="44"/>
      <c r="CII58" s="44"/>
      <c r="CIJ58" s="44"/>
      <c r="CIK58" s="44"/>
      <c r="CIL58" s="44"/>
      <c r="CIM58" s="44"/>
      <c r="CIN58" s="44"/>
      <c r="CIO58" s="44"/>
      <c r="CIP58" s="44"/>
      <c r="CIQ58" s="44"/>
      <c r="CIR58" s="44"/>
      <c r="CIS58" s="44"/>
      <c r="CIT58" s="44"/>
      <c r="CIU58" s="44"/>
      <c r="CIV58" s="44"/>
      <c r="CIW58" s="44"/>
      <c r="CIX58" s="44"/>
      <c r="CIY58" s="44"/>
      <c r="CIZ58" s="44"/>
      <c r="CJA58" s="44"/>
      <c r="CJB58" s="44"/>
      <c r="CJC58" s="44"/>
      <c r="CJD58" s="44"/>
      <c r="CJE58" s="44"/>
      <c r="CJF58" s="44"/>
      <c r="CJG58" s="44"/>
      <c r="CJH58" s="44"/>
      <c r="CJI58" s="44"/>
      <c r="CJJ58" s="44"/>
      <c r="CJK58" s="44"/>
      <c r="CJL58" s="44"/>
      <c r="CJM58" s="44"/>
      <c r="CJN58" s="44"/>
      <c r="CJO58" s="44"/>
      <c r="CJP58" s="44"/>
      <c r="CJQ58" s="44"/>
      <c r="CJR58" s="44"/>
      <c r="CJS58" s="44"/>
      <c r="CJT58" s="44"/>
      <c r="CJU58" s="44"/>
      <c r="CJV58" s="44"/>
      <c r="CJW58" s="44"/>
      <c r="CJX58" s="44"/>
      <c r="CJY58" s="44"/>
      <c r="CJZ58" s="44"/>
      <c r="CKA58" s="44"/>
      <c r="CKB58" s="44"/>
      <c r="CKC58" s="44"/>
      <c r="CKD58" s="44"/>
      <c r="CKE58" s="44"/>
      <c r="CKF58" s="44"/>
      <c r="CKG58" s="44"/>
      <c r="CKH58" s="44"/>
      <c r="CKI58" s="44"/>
      <c r="CKJ58" s="44"/>
      <c r="CKK58" s="44"/>
      <c r="CKL58" s="44"/>
      <c r="CKM58" s="44"/>
      <c r="CKN58" s="44"/>
      <c r="CKO58" s="44"/>
      <c r="CKP58" s="44"/>
      <c r="CKQ58" s="44"/>
      <c r="CKR58" s="44"/>
      <c r="CKS58" s="44"/>
      <c r="CKT58" s="44"/>
      <c r="CKU58" s="44"/>
      <c r="CKV58" s="44"/>
      <c r="CKW58" s="44"/>
      <c r="CKX58" s="44"/>
      <c r="CKY58" s="44"/>
      <c r="CKZ58" s="44"/>
      <c r="CLA58" s="44"/>
      <c r="CLB58" s="44"/>
      <c r="CLC58" s="44"/>
      <c r="CLD58" s="44"/>
      <c r="CLE58" s="44"/>
      <c r="CLF58" s="44"/>
      <c r="CLG58" s="44"/>
      <c r="CLH58" s="44"/>
      <c r="CLI58" s="44"/>
      <c r="CLJ58" s="44"/>
      <c r="CLK58" s="44"/>
      <c r="CLL58" s="44"/>
      <c r="CLM58" s="44"/>
      <c r="CLN58" s="44"/>
      <c r="CLO58" s="44"/>
      <c r="CLP58" s="44"/>
      <c r="CLQ58" s="44"/>
      <c r="CLR58" s="44"/>
      <c r="CLS58" s="44"/>
      <c r="CLT58" s="44"/>
      <c r="CLU58" s="44"/>
      <c r="CLV58" s="44"/>
      <c r="CLW58" s="44"/>
      <c r="CLX58" s="44"/>
      <c r="CLY58" s="44"/>
      <c r="CLZ58" s="44"/>
      <c r="CMA58" s="44"/>
      <c r="CMB58" s="44"/>
      <c r="CMC58" s="44"/>
      <c r="CMD58" s="44"/>
      <c r="CME58" s="44"/>
      <c r="CMF58" s="44"/>
      <c r="CMG58" s="44"/>
      <c r="CMH58" s="44"/>
      <c r="CMI58" s="44"/>
      <c r="CMJ58" s="44"/>
      <c r="CMK58" s="44"/>
      <c r="CML58" s="44"/>
      <c r="CMM58" s="44"/>
      <c r="CMN58" s="44"/>
      <c r="CMO58" s="44"/>
      <c r="CMP58" s="44"/>
      <c r="CMQ58" s="44"/>
      <c r="CMR58" s="44"/>
      <c r="CMS58" s="44"/>
      <c r="CMT58" s="44"/>
      <c r="CMU58" s="44"/>
      <c r="CMV58" s="44"/>
      <c r="CMW58" s="44"/>
      <c r="CMX58" s="44"/>
      <c r="CMY58" s="44"/>
      <c r="CMZ58" s="44"/>
      <c r="CNA58" s="44"/>
      <c r="CNB58" s="44"/>
      <c r="CNC58" s="44"/>
      <c r="CND58" s="44"/>
      <c r="CNE58" s="44"/>
      <c r="CNF58" s="44"/>
      <c r="CNG58" s="44"/>
      <c r="CNH58" s="44"/>
      <c r="CNI58" s="44"/>
      <c r="CNJ58" s="44"/>
      <c r="CNK58" s="44"/>
      <c r="CNL58" s="44"/>
      <c r="CNM58" s="44"/>
      <c r="CNN58" s="44"/>
      <c r="CNO58" s="44"/>
      <c r="CNP58" s="44"/>
      <c r="CNQ58" s="44"/>
      <c r="CNR58" s="44"/>
      <c r="CNS58" s="44"/>
      <c r="CNT58" s="44"/>
      <c r="CNU58" s="44"/>
      <c r="CNV58" s="44"/>
      <c r="CNW58" s="44"/>
      <c r="CNX58" s="44"/>
      <c r="CNY58" s="44"/>
      <c r="CNZ58" s="44"/>
      <c r="COA58" s="44"/>
      <c r="COB58" s="44"/>
      <c r="COC58" s="44"/>
      <c r="COD58" s="44"/>
      <c r="COE58" s="44"/>
      <c r="COF58" s="44"/>
      <c r="COG58" s="44"/>
      <c r="COH58" s="44"/>
      <c r="COI58" s="44"/>
      <c r="COJ58" s="44"/>
      <c r="COK58" s="44"/>
      <c r="COL58" s="44"/>
      <c r="COM58" s="44"/>
      <c r="CON58" s="44"/>
      <c r="COO58" s="44"/>
      <c r="COP58" s="44"/>
      <c r="COQ58" s="44"/>
      <c r="COR58" s="44"/>
      <c r="COS58" s="44"/>
      <c r="COT58" s="44"/>
      <c r="COU58" s="44"/>
      <c r="COV58" s="44"/>
      <c r="COW58" s="44"/>
      <c r="COX58" s="44"/>
      <c r="COY58" s="44"/>
      <c r="COZ58" s="44"/>
      <c r="CPA58" s="44"/>
      <c r="CPB58" s="44"/>
      <c r="CPC58" s="44"/>
      <c r="CPD58" s="44"/>
      <c r="CPE58" s="44"/>
      <c r="CPF58" s="44"/>
      <c r="CPG58" s="44"/>
      <c r="CPH58" s="44"/>
      <c r="CPI58" s="44"/>
      <c r="CPJ58" s="44"/>
      <c r="CPK58" s="44"/>
      <c r="CPL58" s="44"/>
      <c r="CPM58" s="44"/>
      <c r="CPN58" s="44"/>
      <c r="CPO58" s="44"/>
      <c r="CPP58" s="44"/>
      <c r="CPQ58" s="44"/>
      <c r="CPR58" s="44"/>
      <c r="CPS58" s="44"/>
      <c r="CPT58" s="44"/>
      <c r="CPU58" s="44"/>
      <c r="CPV58" s="44"/>
      <c r="CPW58" s="44"/>
      <c r="CPX58" s="44"/>
      <c r="CPY58" s="44"/>
      <c r="CPZ58" s="44"/>
      <c r="CQA58" s="44"/>
      <c r="CQB58" s="44"/>
      <c r="CQC58" s="44"/>
      <c r="CQD58" s="44"/>
      <c r="CQE58" s="44"/>
      <c r="CQF58" s="44"/>
      <c r="CQG58" s="44"/>
      <c r="CQH58" s="44"/>
      <c r="CQI58" s="44"/>
      <c r="CQJ58" s="44"/>
      <c r="CQK58" s="44"/>
      <c r="CQL58" s="44"/>
      <c r="CQM58" s="44"/>
      <c r="CQN58" s="44"/>
      <c r="CQO58" s="44"/>
      <c r="CQP58" s="44"/>
      <c r="CQQ58" s="44"/>
      <c r="CQR58" s="44"/>
      <c r="CQS58" s="44"/>
      <c r="CQT58" s="44"/>
      <c r="CQU58" s="44"/>
      <c r="CQV58" s="44"/>
      <c r="CQW58" s="44"/>
      <c r="CQX58" s="44"/>
      <c r="CQY58" s="44"/>
      <c r="CQZ58" s="44"/>
      <c r="CRA58" s="44"/>
      <c r="CRB58" s="44"/>
      <c r="CRC58" s="44"/>
      <c r="CRD58" s="44"/>
      <c r="CRE58" s="44"/>
      <c r="CRF58" s="44"/>
      <c r="CRG58" s="44"/>
      <c r="CRH58" s="44"/>
      <c r="CRI58" s="44"/>
      <c r="CRJ58" s="44"/>
      <c r="CRK58" s="44"/>
      <c r="CRL58" s="44"/>
      <c r="CRM58" s="44"/>
      <c r="CRN58" s="44"/>
      <c r="CRO58" s="44"/>
      <c r="CRP58" s="44"/>
      <c r="CRQ58" s="44"/>
      <c r="CRR58" s="44"/>
      <c r="CRS58" s="44"/>
      <c r="CRT58" s="44"/>
      <c r="CRU58" s="44"/>
      <c r="CRV58" s="44"/>
      <c r="CRW58" s="44"/>
      <c r="CRX58" s="44"/>
      <c r="CRY58" s="44"/>
      <c r="CRZ58" s="44"/>
      <c r="CSA58" s="44"/>
      <c r="CSB58" s="44"/>
      <c r="CSC58" s="44"/>
      <c r="CSD58" s="44"/>
      <c r="CSE58" s="44"/>
      <c r="CSF58" s="44"/>
      <c r="CSG58" s="44"/>
      <c r="CSH58" s="44"/>
      <c r="CSI58" s="44"/>
      <c r="CSJ58" s="44"/>
      <c r="CSK58" s="44"/>
      <c r="CSL58" s="44"/>
      <c r="CSM58" s="44"/>
      <c r="CSN58" s="44"/>
      <c r="CSO58" s="44"/>
      <c r="CSP58" s="44"/>
      <c r="CSQ58" s="44"/>
      <c r="CSR58" s="44"/>
      <c r="CSS58" s="44"/>
      <c r="CST58" s="44"/>
      <c r="CSU58" s="44"/>
      <c r="CSV58" s="44"/>
      <c r="CSW58" s="44"/>
      <c r="CSX58" s="44"/>
      <c r="CSY58" s="44"/>
      <c r="CSZ58" s="44"/>
      <c r="CTA58" s="44"/>
      <c r="CTB58" s="44"/>
      <c r="CTC58" s="44"/>
      <c r="CTD58" s="44"/>
      <c r="CTE58" s="44"/>
      <c r="CTF58" s="44"/>
      <c r="CTG58" s="44"/>
      <c r="CTH58" s="44"/>
      <c r="CTI58" s="44"/>
      <c r="CTJ58" s="44"/>
      <c r="CTK58" s="44"/>
      <c r="CTL58" s="44"/>
      <c r="CTM58" s="44"/>
      <c r="CTN58" s="44"/>
      <c r="CTO58" s="44"/>
      <c r="CTP58" s="44"/>
      <c r="CTQ58" s="44"/>
      <c r="CTR58" s="44"/>
      <c r="CTS58" s="44"/>
      <c r="CTT58" s="44"/>
      <c r="CTU58" s="44"/>
      <c r="CTV58" s="44"/>
      <c r="CTW58" s="44"/>
      <c r="CTX58" s="44"/>
      <c r="CTY58" s="44"/>
      <c r="CTZ58" s="44"/>
      <c r="CUA58" s="44"/>
      <c r="CUB58" s="44"/>
      <c r="CUC58" s="44"/>
      <c r="CUD58" s="44"/>
      <c r="CUE58" s="44"/>
      <c r="CUF58" s="44"/>
      <c r="CUG58" s="44"/>
      <c r="CUH58" s="44"/>
      <c r="CUI58" s="44"/>
      <c r="CUJ58" s="44"/>
      <c r="CUK58" s="44"/>
      <c r="CUL58" s="44"/>
      <c r="CUM58" s="44"/>
      <c r="CUN58" s="44"/>
      <c r="CUO58" s="44"/>
      <c r="CUP58" s="44"/>
      <c r="CUQ58" s="44"/>
      <c r="CUR58" s="44"/>
      <c r="CUS58" s="44"/>
      <c r="CUT58" s="44"/>
      <c r="CUU58" s="44"/>
      <c r="CUV58" s="44"/>
      <c r="CUW58" s="44"/>
      <c r="CUX58" s="44"/>
      <c r="CUY58" s="44"/>
      <c r="CUZ58" s="44"/>
      <c r="CVA58" s="44"/>
      <c r="CVB58" s="44"/>
      <c r="CVC58" s="44"/>
      <c r="CVD58" s="44"/>
      <c r="CVE58" s="44"/>
      <c r="CVF58" s="44"/>
      <c r="CVG58" s="44"/>
      <c r="CVH58" s="44"/>
      <c r="CVI58" s="44"/>
      <c r="CVJ58" s="44"/>
      <c r="CVK58" s="44"/>
      <c r="CVL58" s="44"/>
      <c r="CVM58" s="44"/>
      <c r="CVN58" s="44"/>
      <c r="CVO58" s="44"/>
      <c r="CVP58" s="44"/>
      <c r="CVQ58" s="44"/>
      <c r="CVR58" s="44"/>
      <c r="CVS58" s="44"/>
      <c r="CVT58" s="44"/>
      <c r="CVU58" s="44"/>
      <c r="CVV58" s="44"/>
      <c r="CVW58" s="44"/>
      <c r="CVX58" s="44"/>
      <c r="CVY58" s="44"/>
      <c r="CVZ58" s="44"/>
      <c r="CWA58" s="44"/>
      <c r="CWB58" s="44"/>
      <c r="CWC58" s="44"/>
      <c r="CWD58" s="44"/>
      <c r="CWE58" s="44"/>
      <c r="CWF58" s="44"/>
      <c r="CWG58" s="44"/>
      <c r="CWH58" s="44"/>
      <c r="CWI58" s="44"/>
      <c r="CWJ58" s="44"/>
      <c r="CWK58" s="44"/>
      <c r="CWL58" s="44"/>
      <c r="CWM58" s="44"/>
      <c r="CWN58" s="44"/>
      <c r="CWO58" s="44"/>
      <c r="CWP58" s="44"/>
      <c r="CWQ58" s="44"/>
      <c r="CWR58" s="44"/>
      <c r="CWS58" s="44"/>
      <c r="CWT58" s="44"/>
      <c r="CWU58" s="44"/>
      <c r="CWV58" s="44"/>
      <c r="CWW58" s="44"/>
      <c r="CWX58" s="44"/>
      <c r="CWY58" s="44"/>
      <c r="CWZ58" s="44"/>
      <c r="CXA58" s="44"/>
      <c r="CXB58" s="44"/>
      <c r="CXC58" s="44"/>
      <c r="CXD58" s="44"/>
      <c r="CXE58" s="44"/>
      <c r="CXF58" s="44"/>
      <c r="CXG58" s="44"/>
      <c r="CXH58" s="44"/>
      <c r="CXI58" s="44"/>
      <c r="CXJ58" s="44"/>
      <c r="CXK58" s="44"/>
      <c r="CXL58" s="44"/>
      <c r="CXM58" s="44"/>
      <c r="CXN58" s="44"/>
      <c r="CXO58" s="44"/>
      <c r="CXP58" s="44"/>
      <c r="CXQ58" s="44"/>
      <c r="CXR58" s="44"/>
      <c r="CXS58" s="44"/>
      <c r="CXT58" s="44"/>
      <c r="CXU58" s="44"/>
      <c r="CXV58" s="44"/>
      <c r="CXW58" s="44"/>
      <c r="CXX58" s="44"/>
      <c r="CXY58" s="44"/>
      <c r="CXZ58" s="44"/>
      <c r="CYA58" s="44"/>
      <c r="CYB58" s="44"/>
      <c r="CYC58" s="44"/>
      <c r="CYD58" s="44"/>
      <c r="CYE58" s="44"/>
      <c r="CYF58" s="44"/>
      <c r="CYG58" s="44"/>
      <c r="CYH58" s="44"/>
      <c r="CYI58" s="44"/>
      <c r="CYJ58" s="44"/>
      <c r="CYK58" s="44"/>
      <c r="CYL58" s="44"/>
      <c r="CYM58" s="44"/>
      <c r="CYN58" s="44"/>
      <c r="CYO58" s="44"/>
      <c r="CYP58" s="44"/>
      <c r="CYQ58" s="44"/>
      <c r="CYR58" s="44"/>
      <c r="CYS58" s="44"/>
      <c r="CYT58" s="44"/>
      <c r="CYU58" s="44"/>
      <c r="CYV58" s="44"/>
      <c r="CYW58" s="44"/>
      <c r="CYX58" s="44"/>
      <c r="CYY58" s="44"/>
      <c r="CYZ58" s="44"/>
      <c r="CZA58" s="44"/>
      <c r="CZB58" s="44"/>
      <c r="CZC58" s="44"/>
      <c r="CZD58" s="44"/>
      <c r="CZE58" s="44"/>
      <c r="CZF58" s="44"/>
      <c r="CZG58" s="44"/>
      <c r="CZH58" s="44"/>
      <c r="CZI58" s="44"/>
      <c r="CZJ58" s="44"/>
      <c r="CZK58" s="44"/>
      <c r="CZL58" s="44"/>
      <c r="CZM58" s="44"/>
      <c r="CZN58" s="44"/>
      <c r="CZO58" s="44"/>
      <c r="CZP58" s="44"/>
      <c r="CZQ58" s="44"/>
      <c r="CZR58" s="44"/>
      <c r="CZS58" s="44"/>
      <c r="CZT58" s="44"/>
      <c r="CZU58" s="44"/>
      <c r="CZV58" s="44"/>
      <c r="CZW58" s="44"/>
      <c r="CZX58" s="44"/>
      <c r="CZY58" s="44"/>
      <c r="CZZ58" s="44"/>
      <c r="DAA58" s="44"/>
      <c r="DAB58" s="44"/>
      <c r="DAC58" s="44"/>
      <c r="DAD58" s="44"/>
      <c r="DAE58" s="44"/>
      <c r="DAF58" s="44"/>
      <c r="DAG58" s="44"/>
      <c r="DAH58" s="44"/>
      <c r="DAI58" s="44"/>
      <c r="DAJ58" s="44"/>
      <c r="DAK58" s="44"/>
      <c r="DAL58" s="44"/>
      <c r="DAM58" s="44"/>
      <c r="DAN58" s="44"/>
      <c r="DAO58" s="44"/>
      <c r="DAP58" s="44"/>
      <c r="DAQ58" s="44"/>
      <c r="DAR58" s="44"/>
      <c r="DAS58" s="44"/>
      <c r="DAT58" s="44"/>
      <c r="DAU58" s="44"/>
      <c r="DAV58" s="44"/>
      <c r="DAW58" s="44"/>
      <c r="DAX58" s="44"/>
      <c r="DAY58" s="44"/>
      <c r="DAZ58" s="44"/>
      <c r="DBA58" s="44"/>
      <c r="DBB58" s="44"/>
      <c r="DBC58" s="44"/>
      <c r="DBD58" s="44"/>
      <c r="DBE58" s="44"/>
      <c r="DBF58" s="44"/>
      <c r="DBG58" s="44"/>
      <c r="DBH58" s="44"/>
      <c r="DBI58" s="44"/>
      <c r="DBJ58" s="44"/>
      <c r="DBK58" s="44"/>
      <c r="DBL58" s="44"/>
      <c r="DBM58" s="44"/>
      <c r="DBN58" s="44"/>
      <c r="DBO58" s="44"/>
      <c r="DBP58" s="44"/>
      <c r="DBQ58" s="44"/>
      <c r="DBR58" s="44"/>
      <c r="DBS58" s="44"/>
      <c r="DBT58" s="44"/>
      <c r="DBU58" s="44"/>
      <c r="DBV58" s="44"/>
      <c r="DBW58" s="44"/>
      <c r="DBX58" s="44"/>
      <c r="DBY58" s="44"/>
      <c r="DBZ58" s="44"/>
      <c r="DCA58" s="44"/>
      <c r="DCB58" s="44"/>
      <c r="DCC58" s="44"/>
      <c r="DCD58" s="44"/>
      <c r="DCE58" s="44"/>
      <c r="DCF58" s="44"/>
      <c r="DCG58" s="44"/>
      <c r="DCH58" s="44"/>
      <c r="DCI58" s="44"/>
      <c r="DCJ58" s="44"/>
      <c r="DCK58" s="44"/>
      <c r="DCL58" s="44"/>
      <c r="DCM58" s="44"/>
      <c r="DCN58" s="44"/>
      <c r="DCO58" s="44"/>
      <c r="DCP58" s="44"/>
      <c r="DCQ58" s="44"/>
      <c r="DCR58" s="44"/>
      <c r="DCS58" s="44"/>
      <c r="DCT58" s="44"/>
      <c r="DCU58" s="44"/>
      <c r="DCV58" s="44"/>
      <c r="DCW58" s="44"/>
      <c r="DCX58" s="44"/>
      <c r="DCY58" s="44"/>
      <c r="DCZ58" s="44"/>
      <c r="DDA58" s="44"/>
      <c r="DDB58" s="44"/>
      <c r="DDC58" s="44"/>
      <c r="DDD58" s="44"/>
      <c r="DDE58" s="44"/>
      <c r="DDF58" s="44"/>
      <c r="DDG58" s="44"/>
      <c r="DDH58" s="44"/>
      <c r="DDI58" s="44"/>
      <c r="DDJ58" s="44"/>
      <c r="DDK58" s="44"/>
      <c r="DDL58" s="44"/>
      <c r="DDM58" s="44"/>
      <c r="DDN58" s="44"/>
      <c r="DDO58" s="44"/>
      <c r="DDP58" s="44"/>
      <c r="DDQ58" s="44"/>
      <c r="DDR58" s="44"/>
      <c r="DDS58" s="44"/>
      <c r="DDT58" s="44"/>
      <c r="DDU58" s="44"/>
      <c r="DDV58" s="44"/>
      <c r="DDW58" s="44"/>
      <c r="DDX58" s="44"/>
      <c r="DDY58" s="44"/>
      <c r="DDZ58" s="44"/>
      <c r="DEA58" s="44"/>
      <c r="DEB58" s="44"/>
      <c r="DEC58" s="44"/>
      <c r="DED58" s="44"/>
      <c r="DEE58" s="44"/>
      <c r="DEF58" s="44"/>
      <c r="DEG58" s="44"/>
      <c r="DEH58" s="44"/>
      <c r="DEI58" s="44"/>
      <c r="DEJ58" s="44"/>
      <c r="DEK58" s="44"/>
      <c r="DEL58" s="44"/>
      <c r="DEM58" s="44"/>
      <c r="DEN58" s="44"/>
      <c r="DEO58" s="44"/>
      <c r="DEP58" s="44"/>
      <c r="DEQ58" s="44"/>
      <c r="DER58" s="44"/>
      <c r="DES58" s="44"/>
      <c r="DET58" s="44"/>
      <c r="DEU58" s="44"/>
      <c r="DEV58" s="44"/>
      <c r="DEW58" s="44"/>
      <c r="DEX58" s="44"/>
      <c r="DEY58" s="44"/>
      <c r="DEZ58" s="44"/>
      <c r="DFA58" s="44"/>
      <c r="DFB58" s="44"/>
      <c r="DFC58" s="44"/>
      <c r="DFD58" s="44"/>
      <c r="DFE58" s="44"/>
      <c r="DFF58" s="44"/>
      <c r="DFG58" s="44"/>
      <c r="DFH58" s="44"/>
      <c r="DFI58" s="44"/>
      <c r="DFJ58" s="44"/>
      <c r="DFK58" s="44"/>
      <c r="DFL58" s="44"/>
      <c r="DFM58" s="44"/>
      <c r="DFN58" s="44"/>
      <c r="DFO58" s="44"/>
      <c r="DFP58" s="44"/>
      <c r="DFQ58" s="44"/>
      <c r="DFR58" s="44"/>
      <c r="DFS58" s="44"/>
      <c r="DFT58" s="44"/>
      <c r="DFU58" s="44"/>
      <c r="DFV58" s="44"/>
      <c r="DFW58" s="44"/>
      <c r="DFX58" s="44"/>
      <c r="DFY58" s="44"/>
      <c r="DFZ58" s="44"/>
      <c r="DGA58" s="44"/>
      <c r="DGB58" s="44"/>
      <c r="DGC58" s="44"/>
      <c r="DGD58" s="44"/>
      <c r="DGE58" s="44"/>
      <c r="DGF58" s="44"/>
      <c r="DGG58" s="44"/>
      <c r="DGH58" s="44"/>
      <c r="DGI58" s="44"/>
      <c r="DGJ58" s="44"/>
      <c r="DGK58" s="44"/>
      <c r="DGL58" s="44"/>
      <c r="DGM58" s="44"/>
      <c r="DGN58" s="44"/>
      <c r="DGO58" s="44"/>
      <c r="DGP58" s="44"/>
      <c r="DGQ58" s="44"/>
      <c r="DGR58" s="44"/>
      <c r="DGS58" s="44"/>
      <c r="DGT58" s="44"/>
      <c r="DGU58" s="44"/>
      <c r="DGV58" s="44"/>
      <c r="DGW58" s="44"/>
      <c r="DGX58" s="44"/>
      <c r="DGY58" s="44"/>
      <c r="DGZ58" s="44"/>
      <c r="DHA58" s="44"/>
      <c r="DHB58" s="44"/>
      <c r="DHC58" s="44"/>
      <c r="DHD58" s="44"/>
      <c r="DHE58" s="44"/>
      <c r="DHF58" s="44"/>
      <c r="DHG58" s="44"/>
      <c r="DHH58" s="44"/>
      <c r="DHI58" s="44"/>
      <c r="DHJ58" s="44"/>
      <c r="DHK58" s="44"/>
      <c r="DHL58" s="44"/>
      <c r="DHM58" s="44"/>
      <c r="DHN58" s="44"/>
      <c r="DHO58" s="44"/>
      <c r="DHP58" s="44"/>
      <c r="DHQ58" s="44"/>
      <c r="DHR58" s="44"/>
      <c r="DHS58" s="44"/>
      <c r="DHT58" s="44"/>
      <c r="DHU58" s="44"/>
      <c r="DHV58" s="44"/>
      <c r="DHW58" s="44"/>
      <c r="DHX58" s="44"/>
      <c r="DHY58" s="44"/>
      <c r="DHZ58" s="44"/>
      <c r="DIA58" s="44"/>
      <c r="DIB58" s="44"/>
      <c r="DIC58" s="44"/>
      <c r="DID58" s="44"/>
      <c r="DIE58" s="44"/>
      <c r="DIF58" s="44"/>
      <c r="DIG58" s="44"/>
      <c r="DIH58" s="44"/>
      <c r="DII58" s="44"/>
      <c r="DIJ58" s="44"/>
      <c r="DIK58" s="44"/>
      <c r="DIL58" s="44"/>
      <c r="DIM58" s="44"/>
      <c r="DIN58" s="44"/>
      <c r="DIO58" s="44"/>
      <c r="DIP58" s="44"/>
      <c r="DIQ58" s="44"/>
      <c r="DIR58" s="44"/>
      <c r="DIS58" s="44"/>
      <c r="DIT58" s="44"/>
      <c r="DIU58" s="44"/>
      <c r="DIV58" s="44"/>
      <c r="DIW58" s="44"/>
      <c r="DIX58" s="44"/>
      <c r="DIY58" s="44"/>
      <c r="DIZ58" s="44"/>
      <c r="DJA58" s="44"/>
      <c r="DJB58" s="44"/>
      <c r="DJC58" s="44"/>
      <c r="DJD58" s="44"/>
      <c r="DJE58" s="44"/>
      <c r="DJF58" s="44"/>
      <c r="DJG58" s="44"/>
      <c r="DJH58" s="44"/>
      <c r="DJI58" s="44"/>
      <c r="DJJ58" s="44"/>
      <c r="DJK58" s="44"/>
      <c r="DJL58" s="44"/>
      <c r="DJM58" s="44"/>
      <c r="DJN58" s="44"/>
      <c r="DJO58" s="44"/>
      <c r="DJP58" s="44"/>
      <c r="DJQ58" s="44"/>
      <c r="DJR58" s="44"/>
      <c r="DJS58" s="44"/>
      <c r="DJT58" s="44"/>
      <c r="DJU58" s="44"/>
      <c r="DJV58" s="44"/>
      <c r="DJW58" s="44"/>
      <c r="DJX58" s="44"/>
      <c r="DJY58" s="44"/>
      <c r="DJZ58" s="44"/>
      <c r="DKA58" s="44"/>
      <c r="DKB58" s="44"/>
      <c r="DKC58" s="44"/>
      <c r="DKD58" s="44"/>
      <c r="DKE58" s="44"/>
      <c r="DKF58" s="44"/>
      <c r="DKG58" s="44"/>
      <c r="DKH58" s="44"/>
      <c r="DKI58" s="44"/>
      <c r="DKJ58" s="44"/>
      <c r="DKK58" s="44"/>
      <c r="DKL58" s="44"/>
      <c r="DKM58" s="44"/>
      <c r="DKN58" s="44"/>
      <c r="DKO58" s="44"/>
      <c r="DKP58" s="44"/>
      <c r="DKQ58" s="44"/>
      <c r="DKR58" s="44"/>
      <c r="DKS58" s="44"/>
      <c r="DKT58" s="44"/>
      <c r="DKU58" s="44"/>
      <c r="DKV58" s="44"/>
      <c r="DKW58" s="44"/>
      <c r="DKX58" s="44"/>
      <c r="DKY58" s="44"/>
      <c r="DKZ58" s="44"/>
      <c r="DLA58" s="44"/>
      <c r="DLB58" s="44"/>
      <c r="DLC58" s="44"/>
      <c r="DLD58" s="44"/>
      <c r="DLE58" s="44"/>
      <c r="DLF58" s="44"/>
      <c r="DLG58" s="44"/>
      <c r="DLH58" s="44"/>
      <c r="DLI58" s="44"/>
      <c r="DLJ58" s="44"/>
      <c r="DLK58" s="44"/>
      <c r="DLL58" s="44"/>
      <c r="DLM58" s="44"/>
      <c r="DLN58" s="44"/>
      <c r="DLO58" s="44"/>
      <c r="DLP58" s="44"/>
      <c r="DLQ58" s="44"/>
      <c r="DLR58" s="44"/>
      <c r="DLS58" s="44"/>
      <c r="DLT58" s="44"/>
      <c r="DLU58" s="44"/>
      <c r="DLV58" s="44"/>
      <c r="DLW58" s="44"/>
      <c r="DLX58" s="44"/>
      <c r="DLY58" s="44"/>
      <c r="DLZ58" s="44"/>
      <c r="DMA58" s="44"/>
      <c r="DMB58" s="44"/>
      <c r="DMC58" s="44"/>
      <c r="DMD58" s="44"/>
      <c r="DME58" s="44"/>
      <c r="DMF58" s="44"/>
      <c r="DMG58" s="44"/>
      <c r="DMH58" s="44"/>
      <c r="DMI58" s="44"/>
      <c r="DMJ58" s="44"/>
      <c r="DMK58" s="44"/>
      <c r="DML58" s="44"/>
      <c r="DMM58" s="44"/>
      <c r="DMN58" s="44"/>
      <c r="DMO58" s="44"/>
      <c r="DMP58" s="44"/>
      <c r="DMQ58" s="44"/>
      <c r="DMR58" s="44"/>
      <c r="DMS58" s="44"/>
      <c r="DMT58" s="44"/>
      <c r="DMU58" s="44"/>
      <c r="DMV58" s="44"/>
      <c r="DMW58" s="44"/>
      <c r="DMX58" s="44"/>
      <c r="DMY58" s="44"/>
      <c r="DMZ58" s="44"/>
      <c r="DNA58" s="44"/>
      <c r="DNB58" s="44"/>
      <c r="DNC58" s="44"/>
      <c r="DND58" s="44"/>
      <c r="DNE58" s="44"/>
      <c r="DNF58" s="44"/>
      <c r="DNG58" s="44"/>
      <c r="DNH58" s="44"/>
      <c r="DNI58" s="44"/>
      <c r="DNJ58" s="44"/>
      <c r="DNK58" s="44"/>
      <c r="DNL58" s="44"/>
      <c r="DNM58" s="44"/>
      <c r="DNN58" s="44"/>
      <c r="DNO58" s="44"/>
      <c r="DNP58" s="44"/>
      <c r="DNQ58" s="44"/>
      <c r="DNR58" s="44"/>
      <c r="DNS58" s="44"/>
      <c r="DNT58" s="44"/>
      <c r="DNU58" s="44"/>
      <c r="DNV58" s="44"/>
      <c r="DNW58" s="44"/>
      <c r="DNX58" s="44"/>
      <c r="DNY58" s="44"/>
      <c r="DNZ58" s="44"/>
      <c r="DOA58" s="44"/>
      <c r="DOB58" s="44"/>
      <c r="DOC58" s="44"/>
      <c r="DOD58" s="44"/>
      <c r="DOE58" s="44"/>
      <c r="DOF58" s="44"/>
      <c r="DOG58" s="44"/>
      <c r="DOH58" s="44"/>
      <c r="DOI58" s="44"/>
      <c r="DOJ58" s="44"/>
      <c r="DOK58" s="44"/>
      <c r="DOL58" s="44"/>
      <c r="DOM58" s="44"/>
      <c r="DON58" s="44"/>
      <c r="DOO58" s="44"/>
      <c r="DOP58" s="44"/>
      <c r="DOQ58" s="44"/>
      <c r="DOR58" s="44"/>
      <c r="DOS58" s="44"/>
      <c r="DOT58" s="44"/>
      <c r="DOU58" s="44"/>
      <c r="DOV58" s="44"/>
      <c r="DOW58" s="44"/>
      <c r="DOX58" s="44"/>
      <c r="DOY58" s="44"/>
      <c r="DOZ58" s="44"/>
      <c r="DPA58" s="44"/>
      <c r="DPB58" s="44"/>
      <c r="DPC58" s="44"/>
      <c r="DPD58" s="44"/>
      <c r="DPE58" s="44"/>
      <c r="DPF58" s="44"/>
      <c r="DPG58" s="44"/>
      <c r="DPH58" s="44"/>
      <c r="DPI58" s="44"/>
      <c r="DPJ58" s="44"/>
      <c r="DPK58" s="44"/>
      <c r="DPL58" s="44"/>
      <c r="DPM58" s="44"/>
      <c r="DPN58" s="44"/>
      <c r="DPO58" s="44"/>
      <c r="DPP58" s="44"/>
      <c r="DPQ58" s="44"/>
      <c r="DPR58" s="44"/>
      <c r="DPS58" s="44"/>
      <c r="DPT58" s="44"/>
      <c r="DPU58" s="44"/>
      <c r="DPV58" s="44"/>
      <c r="DPW58" s="44"/>
      <c r="DPX58" s="44"/>
      <c r="DPY58" s="44"/>
      <c r="DPZ58" s="44"/>
      <c r="DQA58" s="44"/>
      <c r="DQB58" s="44"/>
      <c r="DQC58" s="44"/>
      <c r="DQD58" s="44"/>
      <c r="DQE58" s="44"/>
      <c r="DQF58" s="44"/>
      <c r="DQG58" s="44"/>
      <c r="DQH58" s="44"/>
      <c r="DQI58" s="44"/>
      <c r="DQJ58" s="44"/>
      <c r="DQK58" s="44"/>
      <c r="DQL58" s="44"/>
      <c r="DQM58" s="44"/>
      <c r="DQN58" s="44"/>
      <c r="DQO58" s="44"/>
      <c r="DQP58" s="44"/>
      <c r="DQQ58" s="44"/>
      <c r="DQR58" s="44"/>
      <c r="DQS58" s="44"/>
      <c r="DQT58" s="44"/>
      <c r="DQU58" s="44"/>
      <c r="DQV58" s="44"/>
      <c r="DQW58" s="44"/>
      <c r="DQX58" s="44"/>
      <c r="DQY58" s="44"/>
      <c r="DQZ58" s="44"/>
      <c r="DRA58" s="44"/>
      <c r="DRB58" s="44"/>
      <c r="DRC58" s="44"/>
      <c r="DRD58" s="44"/>
      <c r="DRE58" s="44"/>
      <c r="DRF58" s="44"/>
      <c r="DRG58" s="44"/>
      <c r="DRH58" s="44"/>
      <c r="DRI58" s="44"/>
      <c r="DRJ58" s="44"/>
      <c r="DRK58" s="44"/>
      <c r="DRL58" s="44"/>
      <c r="DRM58" s="44"/>
      <c r="DRN58" s="44"/>
      <c r="DRO58" s="44"/>
      <c r="DRP58" s="44"/>
      <c r="DRQ58" s="44"/>
      <c r="DRR58" s="44"/>
      <c r="DRS58" s="44"/>
      <c r="DRT58" s="44"/>
      <c r="DRU58" s="44"/>
      <c r="DRV58" s="44"/>
      <c r="DRW58" s="44"/>
      <c r="DRX58" s="44"/>
      <c r="DRY58" s="44"/>
      <c r="DRZ58" s="44"/>
      <c r="DSA58" s="44"/>
      <c r="DSB58" s="44"/>
      <c r="DSC58" s="44"/>
      <c r="DSD58" s="44"/>
      <c r="DSE58" s="44"/>
      <c r="DSF58" s="44"/>
      <c r="DSG58" s="44"/>
      <c r="DSH58" s="44"/>
      <c r="DSI58" s="44"/>
      <c r="DSJ58" s="44"/>
      <c r="DSK58" s="44"/>
      <c r="DSL58" s="44"/>
      <c r="DSM58" s="44"/>
      <c r="DSN58" s="44"/>
      <c r="DSO58" s="44"/>
      <c r="DSP58" s="44"/>
      <c r="DSQ58" s="44"/>
      <c r="DSR58" s="44"/>
      <c r="DSS58" s="44"/>
      <c r="DST58" s="44"/>
      <c r="DSU58" s="44"/>
      <c r="DSV58" s="44"/>
      <c r="DSW58" s="44"/>
      <c r="DSX58" s="44"/>
      <c r="DSY58" s="44"/>
      <c r="DSZ58" s="44"/>
      <c r="DTA58" s="44"/>
      <c r="DTB58" s="44"/>
      <c r="DTC58" s="44"/>
      <c r="DTD58" s="44"/>
      <c r="DTE58" s="44"/>
      <c r="DTF58" s="44"/>
      <c r="DTG58" s="44"/>
      <c r="DTH58" s="44"/>
      <c r="DTI58" s="44"/>
      <c r="DTJ58" s="44"/>
      <c r="DTK58" s="44"/>
      <c r="DTL58" s="44"/>
      <c r="DTM58" s="44"/>
      <c r="DTN58" s="44"/>
      <c r="DTO58" s="44"/>
      <c r="DTP58" s="44"/>
      <c r="DTQ58" s="44"/>
      <c r="DTR58" s="44"/>
      <c r="DTS58" s="44"/>
      <c r="DTT58" s="44"/>
      <c r="DTU58" s="44"/>
      <c r="DTV58" s="44"/>
      <c r="DTW58" s="44"/>
      <c r="DTX58" s="44"/>
      <c r="DTY58" s="44"/>
      <c r="DTZ58" s="44"/>
      <c r="DUA58" s="44"/>
      <c r="DUB58" s="44"/>
      <c r="DUC58" s="44"/>
      <c r="DUD58" s="44"/>
      <c r="DUE58" s="44"/>
      <c r="DUF58" s="44"/>
      <c r="DUG58" s="44"/>
      <c r="DUH58" s="44"/>
      <c r="DUI58" s="44"/>
      <c r="DUJ58" s="44"/>
      <c r="DUK58" s="44"/>
      <c r="DUL58" s="44"/>
      <c r="DUM58" s="44"/>
      <c r="DUN58" s="44"/>
      <c r="DUO58" s="44"/>
      <c r="DUP58" s="44"/>
      <c r="DUQ58" s="44"/>
      <c r="DUR58" s="44"/>
      <c r="DUS58" s="44"/>
      <c r="DUT58" s="44"/>
      <c r="DUU58" s="44"/>
      <c r="DUV58" s="44"/>
      <c r="DUW58" s="44"/>
      <c r="DUX58" s="44"/>
      <c r="DUY58" s="44"/>
      <c r="DUZ58" s="44"/>
      <c r="DVA58" s="44"/>
      <c r="DVB58" s="44"/>
      <c r="DVC58" s="44"/>
      <c r="DVD58" s="44"/>
      <c r="DVE58" s="44"/>
      <c r="DVF58" s="44"/>
      <c r="DVG58" s="44"/>
      <c r="DVH58" s="44"/>
      <c r="DVI58" s="44"/>
      <c r="DVJ58" s="44"/>
      <c r="DVK58" s="44"/>
      <c r="DVL58" s="44"/>
      <c r="DVM58" s="44"/>
      <c r="DVN58" s="44"/>
      <c r="DVO58" s="44"/>
      <c r="DVP58" s="44"/>
      <c r="DVQ58" s="44"/>
      <c r="DVR58" s="44"/>
      <c r="DVS58" s="44"/>
      <c r="DVT58" s="44"/>
      <c r="DVU58" s="44"/>
      <c r="DVV58" s="44"/>
      <c r="DVW58" s="44"/>
      <c r="DVX58" s="44"/>
      <c r="DVY58" s="44"/>
      <c r="DVZ58" s="44"/>
      <c r="DWA58" s="44"/>
      <c r="DWB58" s="44"/>
      <c r="DWC58" s="44"/>
      <c r="DWD58" s="44"/>
      <c r="DWE58" s="44"/>
      <c r="DWF58" s="44"/>
      <c r="DWG58" s="44"/>
      <c r="DWH58" s="44"/>
      <c r="DWI58" s="44"/>
      <c r="DWJ58" s="44"/>
      <c r="DWK58" s="44"/>
      <c r="DWL58" s="44"/>
      <c r="DWM58" s="44"/>
      <c r="DWN58" s="44"/>
      <c r="DWO58" s="44"/>
      <c r="DWP58" s="44"/>
      <c r="DWQ58" s="44"/>
      <c r="DWR58" s="44"/>
      <c r="DWS58" s="44"/>
      <c r="DWT58" s="44"/>
      <c r="DWU58" s="44"/>
      <c r="DWV58" s="44"/>
      <c r="DWW58" s="44"/>
      <c r="DWX58" s="44"/>
      <c r="DWY58" s="44"/>
      <c r="DWZ58" s="44"/>
      <c r="DXA58" s="44"/>
      <c r="DXB58" s="44"/>
      <c r="DXC58" s="44"/>
      <c r="DXD58" s="44"/>
      <c r="DXE58" s="44"/>
      <c r="DXF58" s="44"/>
      <c r="DXG58" s="44"/>
      <c r="DXH58" s="44"/>
      <c r="DXI58" s="44"/>
      <c r="DXJ58" s="44"/>
      <c r="DXK58" s="44"/>
      <c r="DXL58" s="44"/>
      <c r="DXM58" s="44"/>
      <c r="DXN58" s="44"/>
      <c r="DXO58" s="44"/>
      <c r="DXP58" s="44"/>
      <c r="DXQ58" s="44"/>
      <c r="DXR58" s="44"/>
      <c r="DXS58" s="44"/>
      <c r="DXT58" s="44"/>
      <c r="DXU58" s="44"/>
      <c r="DXV58" s="44"/>
      <c r="DXW58" s="44"/>
      <c r="DXX58" s="44"/>
      <c r="DXY58" s="44"/>
      <c r="DXZ58" s="44"/>
      <c r="DYA58" s="44"/>
      <c r="DYB58" s="44"/>
      <c r="DYC58" s="44"/>
      <c r="DYD58" s="44"/>
      <c r="DYE58" s="44"/>
      <c r="DYF58" s="44"/>
      <c r="DYG58" s="44"/>
      <c r="DYH58" s="44"/>
      <c r="DYI58" s="44"/>
      <c r="DYJ58" s="44"/>
      <c r="DYK58" s="44"/>
      <c r="DYL58" s="44"/>
      <c r="DYM58" s="44"/>
      <c r="DYN58" s="44"/>
      <c r="DYO58" s="44"/>
      <c r="DYP58" s="44"/>
      <c r="DYQ58" s="44"/>
      <c r="DYR58" s="44"/>
      <c r="DYS58" s="44"/>
      <c r="DYT58" s="44"/>
      <c r="DYU58" s="44"/>
      <c r="DYV58" s="44"/>
      <c r="DYW58" s="44"/>
      <c r="DYX58" s="44"/>
      <c r="DYY58" s="44"/>
      <c r="DYZ58" s="44"/>
      <c r="DZA58" s="44"/>
      <c r="DZB58" s="44"/>
      <c r="DZC58" s="44"/>
      <c r="DZD58" s="44"/>
      <c r="DZE58" s="44"/>
      <c r="DZF58" s="44"/>
      <c r="DZG58" s="44"/>
      <c r="DZH58" s="44"/>
      <c r="DZI58" s="44"/>
      <c r="DZJ58" s="44"/>
      <c r="DZK58" s="44"/>
      <c r="DZL58" s="44"/>
      <c r="DZM58" s="44"/>
      <c r="DZN58" s="44"/>
      <c r="DZO58" s="44"/>
      <c r="DZP58" s="44"/>
      <c r="DZQ58" s="44"/>
      <c r="DZR58" s="44"/>
      <c r="DZS58" s="44"/>
      <c r="DZT58" s="44"/>
      <c r="DZU58" s="44"/>
      <c r="DZV58" s="44"/>
      <c r="DZW58" s="44"/>
      <c r="DZX58" s="44"/>
      <c r="DZY58" s="44"/>
      <c r="DZZ58" s="44"/>
      <c r="EAA58" s="44"/>
      <c r="EAB58" s="44"/>
      <c r="EAC58" s="44"/>
      <c r="EAD58" s="44"/>
      <c r="EAE58" s="44"/>
      <c r="EAF58" s="44"/>
      <c r="EAG58" s="44"/>
      <c r="EAH58" s="44"/>
      <c r="EAI58" s="44"/>
      <c r="EAJ58" s="44"/>
      <c r="EAK58" s="44"/>
      <c r="EAL58" s="44"/>
      <c r="EAM58" s="44"/>
      <c r="EAN58" s="44"/>
      <c r="EAO58" s="44"/>
      <c r="EAP58" s="44"/>
      <c r="EAQ58" s="44"/>
      <c r="EAR58" s="44"/>
      <c r="EAS58" s="44"/>
      <c r="EAT58" s="44"/>
      <c r="EAU58" s="44"/>
      <c r="EAV58" s="44"/>
      <c r="EAW58" s="44"/>
      <c r="EAX58" s="44"/>
      <c r="EAY58" s="44"/>
      <c r="EAZ58" s="44"/>
      <c r="EBA58" s="44"/>
      <c r="EBB58" s="44"/>
      <c r="EBC58" s="44"/>
      <c r="EBD58" s="44"/>
      <c r="EBE58" s="44"/>
      <c r="EBF58" s="44"/>
      <c r="EBG58" s="44"/>
      <c r="EBH58" s="44"/>
      <c r="EBI58" s="44"/>
      <c r="EBJ58" s="44"/>
      <c r="EBK58" s="44"/>
      <c r="EBL58" s="44"/>
      <c r="EBM58" s="44"/>
      <c r="EBN58" s="44"/>
      <c r="EBO58" s="44"/>
      <c r="EBP58" s="44"/>
      <c r="EBQ58" s="44"/>
      <c r="EBR58" s="44"/>
      <c r="EBS58" s="44"/>
      <c r="EBT58" s="44"/>
      <c r="EBU58" s="44"/>
      <c r="EBV58" s="44"/>
      <c r="EBW58" s="44"/>
      <c r="EBX58" s="44"/>
      <c r="EBY58" s="44"/>
      <c r="EBZ58" s="44"/>
      <c r="ECA58" s="44"/>
      <c r="ECB58" s="44"/>
      <c r="ECC58" s="44"/>
      <c r="ECD58" s="44"/>
      <c r="ECE58" s="44"/>
      <c r="ECF58" s="44"/>
      <c r="ECG58" s="44"/>
      <c r="ECH58" s="44"/>
      <c r="ECI58" s="44"/>
      <c r="ECJ58" s="44"/>
      <c r="ECK58" s="44"/>
      <c r="ECL58" s="44"/>
      <c r="ECM58" s="44"/>
      <c r="ECN58" s="44"/>
      <c r="ECO58" s="44"/>
      <c r="ECP58" s="44"/>
      <c r="ECQ58" s="44"/>
      <c r="ECR58" s="44"/>
      <c r="ECS58" s="44"/>
      <c r="ECT58" s="44"/>
      <c r="ECU58" s="44"/>
      <c r="ECV58" s="44"/>
      <c r="ECW58" s="44"/>
      <c r="ECX58" s="44"/>
      <c r="ECY58" s="44"/>
      <c r="ECZ58" s="44"/>
      <c r="EDA58" s="44"/>
      <c r="EDB58" s="44"/>
      <c r="EDC58" s="44"/>
      <c r="EDD58" s="44"/>
      <c r="EDE58" s="44"/>
      <c r="EDF58" s="44"/>
      <c r="EDG58" s="44"/>
      <c r="EDH58" s="44"/>
      <c r="EDI58" s="44"/>
      <c r="EDJ58" s="44"/>
      <c r="EDK58" s="44"/>
      <c r="EDL58" s="44"/>
      <c r="EDM58" s="44"/>
      <c r="EDN58" s="44"/>
      <c r="EDO58" s="44"/>
      <c r="EDP58" s="44"/>
      <c r="EDQ58" s="44"/>
      <c r="EDR58" s="44"/>
      <c r="EDS58" s="44"/>
      <c r="EDT58" s="44"/>
      <c r="EDU58" s="44"/>
      <c r="EDV58" s="44"/>
      <c r="EDW58" s="44"/>
      <c r="EDX58" s="44"/>
      <c r="EDY58" s="44"/>
      <c r="EDZ58" s="44"/>
      <c r="EEA58" s="44"/>
      <c r="EEB58" s="44"/>
      <c r="EEC58" s="44"/>
      <c r="EED58" s="44"/>
      <c r="EEE58" s="44"/>
      <c r="EEF58" s="44"/>
      <c r="EEG58" s="44"/>
      <c r="EEH58" s="44"/>
      <c r="EEI58" s="44"/>
      <c r="EEJ58" s="44"/>
      <c r="EEK58" s="44"/>
      <c r="EEL58" s="44"/>
      <c r="EEM58" s="44"/>
      <c r="EEN58" s="44"/>
      <c r="EEO58" s="44"/>
      <c r="EEP58" s="44"/>
      <c r="EEQ58" s="44"/>
      <c r="EER58" s="44"/>
      <c r="EES58" s="44"/>
      <c r="EET58" s="44"/>
      <c r="EEU58" s="44"/>
      <c r="EEV58" s="44"/>
      <c r="EEW58" s="44"/>
      <c r="EEX58" s="44"/>
      <c r="EEY58" s="44"/>
      <c r="EEZ58" s="44"/>
      <c r="EFA58" s="44"/>
      <c r="EFB58" s="44"/>
      <c r="EFC58" s="44"/>
      <c r="EFD58" s="44"/>
      <c r="EFE58" s="44"/>
      <c r="EFF58" s="44"/>
      <c r="EFG58" s="44"/>
      <c r="EFH58" s="44"/>
      <c r="EFI58" s="44"/>
      <c r="EFJ58" s="44"/>
      <c r="EFK58" s="44"/>
      <c r="EFL58" s="44"/>
      <c r="EFM58" s="44"/>
      <c r="EFN58" s="44"/>
      <c r="EFO58" s="44"/>
      <c r="EFP58" s="44"/>
      <c r="EFQ58" s="44"/>
      <c r="EFR58" s="44"/>
      <c r="EFS58" s="44"/>
      <c r="EFT58" s="44"/>
      <c r="EFU58" s="44"/>
      <c r="EFV58" s="44"/>
      <c r="EFW58" s="44"/>
      <c r="EFX58" s="44"/>
      <c r="EFY58" s="44"/>
      <c r="EFZ58" s="44"/>
      <c r="EGA58" s="44"/>
      <c r="EGB58" s="44"/>
      <c r="EGC58" s="44"/>
      <c r="EGD58" s="44"/>
      <c r="EGE58" s="44"/>
      <c r="EGF58" s="44"/>
      <c r="EGG58" s="44"/>
      <c r="EGH58" s="44"/>
      <c r="EGI58" s="44"/>
      <c r="EGJ58" s="44"/>
      <c r="EGK58" s="44"/>
      <c r="EGL58" s="44"/>
      <c r="EGM58" s="44"/>
      <c r="EGN58" s="44"/>
      <c r="EGO58" s="44"/>
      <c r="EGP58" s="44"/>
      <c r="EGQ58" s="44"/>
      <c r="EGR58" s="44"/>
      <c r="EGS58" s="44"/>
      <c r="EGT58" s="44"/>
      <c r="EGU58" s="44"/>
      <c r="EGV58" s="44"/>
      <c r="EGW58" s="44"/>
      <c r="EGX58" s="44"/>
      <c r="EGY58" s="44"/>
      <c r="EGZ58" s="44"/>
      <c r="EHA58" s="44"/>
      <c r="EHB58" s="44"/>
      <c r="EHC58" s="44"/>
      <c r="EHD58" s="44"/>
      <c r="EHE58" s="44"/>
      <c r="EHF58" s="44"/>
      <c r="EHG58" s="44"/>
      <c r="EHH58" s="44"/>
      <c r="EHI58" s="44"/>
      <c r="EHJ58" s="44"/>
      <c r="EHK58" s="44"/>
      <c r="EHL58" s="44"/>
      <c r="EHM58" s="44"/>
      <c r="EHN58" s="44"/>
      <c r="EHO58" s="44"/>
      <c r="EHP58" s="44"/>
      <c r="EHQ58" s="44"/>
      <c r="EHR58" s="44"/>
      <c r="EHS58" s="44"/>
      <c r="EHT58" s="44"/>
      <c r="EHU58" s="44"/>
      <c r="EHV58" s="44"/>
      <c r="EHW58" s="44"/>
      <c r="EHX58" s="44"/>
      <c r="EHY58" s="44"/>
      <c r="EHZ58" s="44"/>
      <c r="EIA58" s="44"/>
      <c r="EIB58" s="44"/>
      <c r="EIC58" s="44"/>
      <c r="EID58" s="44"/>
      <c r="EIE58" s="44"/>
      <c r="EIF58" s="44"/>
      <c r="EIG58" s="44"/>
      <c r="EIH58" s="44"/>
      <c r="EII58" s="44"/>
      <c r="EIJ58" s="44"/>
      <c r="EIK58" s="44"/>
      <c r="EIL58" s="44"/>
      <c r="EIM58" s="44"/>
      <c r="EIN58" s="44"/>
      <c r="EIO58" s="44"/>
      <c r="EIP58" s="44"/>
      <c r="EIQ58" s="44"/>
      <c r="EIR58" s="44"/>
      <c r="EIS58" s="44"/>
      <c r="EIT58" s="44"/>
      <c r="EIU58" s="44"/>
      <c r="EIV58" s="44"/>
      <c r="EIW58" s="44"/>
      <c r="EIX58" s="44"/>
      <c r="EIY58" s="44"/>
      <c r="EIZ58" s="44"/>
      <c r="EJA58" s="44"/>
      <c r="EJB58" s="44"/>
      <c r="EJC58" s="44"/>
      <c r="EJD58" s="44"/>
      <c r="EJE58" s="44"/>
      <c r="EJF58" s="44"/>
      <c r="EJG58" s="44"/>
      <c r="EJH58" s="44"/>
      <c r="EJI58" s="44"/>
      <c r="EJJ58" s="44"/>
      <c r="EJK58" s="44"/>
      <c r="EJL58" s="44"/>
      <c r="EJM58" s="44"/>
      <c r="EJN58" s="44"/>
      <c r="EJO58" s="44"/>
      <c r="EJP58" s="44"/>
      <c r="EJQ58" s="44"/>
      <c r="EJR58" s="44"/>
      <c r="EJS58" s="44"/>
      <c r="EJT58" s="44"/>
      <c r="EJU58" s="44"/>
      <c r="EJV58" s="44"/>
      <c r="EJW58" s="44"/>
      <c r="EJX58" s="44"/>
      <c r="EJY58" s="44"/>
      <c r="EJZ58" s="44"/>
      <c r="EKA58" s="44"/>
      <c r="EKB58" s="44"/>
      <c r="EKC58" s="44"/>
      <c r="EKD58" s="44"/>
      <c r="EKE58" s="44"/>
      <c r="EKF58" s="44"/>
      <c r="EKG58" s="44"/>
      <c r="EKH58" s="44"/>
      <c r="EKI58" s="44"/>
      <c r="EKJ58" s="44"/>
      <c r="EKK58" s="44"/>
      <c r="EKL58" s="44"/>
      <c r="EKM58" s="44"/>
      <c r="EKN58" s="44"/>
      <c r="EKO58" s="44"/>
      <c r="EKP58" s="44"/>
      <c r="EKQ58" s="44"/>
      <c r="EKR58" s="44"/>
      <c r="EKS58" s="44"/>
      <c r="EKT58" s="44"/>
      <c r="EKU58" s="44"/>
      <c r="EKV58" s="44"/>
      <c r="EKW58" s="44"/>
      <c r="EKX58" s="44"/>
      <c r="EKY58" s="44"/>
      <c r="EKZ58" s="44"/>
      <c r="ELA58" s="44"/>
      <c r="ELB58" s="44"/>
      <c r="ELC58" s="44"/>
      <c r="ELD58" s="44"/>
      <c r="ELE58" s="44"/>
      <c r="ELF58" s="44"/>
      <c r="ELG58" s="44"/>
      <c r="ELH58" s="44"/>
      <c r="ELI58" s="44"/>
      <c r="ELJ58" s="44"/>
      <c r="ELK58" s="44"/>
      <c r="ELL58" s="44"/>
      <c r="ELM58" s="44"/>
      <c r="ELN58" s="44"/>
      <c r="ELO58" s="44"/>
      <c r="ELP58" s="44"/>
      <c r="ELQ58" s="44"/>
      <c r="ELR58" s="44"/>
      <c r="ELS58" s="44"/>
      <c r="ELT58" s="44"/>
      <c r="ELU58" s="44"/>
      <c r="ELV58" s="44"/>
      <c r="ELW58" s="44"/>
      <c r="ELX58" s="44"/>
      <c r="ELY58" s="44"/>
      <c r="ELZ58" s="44"/>
      <c r="EMA58" s="44"/>
      <c r="EMB58" s="44"/>
      <c r="EMC58" s="44"/>
      <c r="EMD58" s="44"/>
      <c r="EME58" s="44"/>
      <c r="EMF58" s="44"/>
      <c r="EMG58" s="44"/>
      <c r="EMH58" s="44"/>
      <c r="EMI58" s="44"/>
      <c r="EMJ58" s="44"/>
      <c r="EMK58" s="44"/>
      <c r="EML58" s="44"/>
      <c r="EMM58" s="44"/>
      <c r="EMN58" s="44"/>
      <c r="EMO58" s="44"/>
      <c r="EMP58" s="44"/>
      <c r="EMQ58" s="44"/>
      <c r="EMR58" s="44"/>
      <c r="EMS58" s="44"/>
      <c r="EMT58" s="44"/>
      <c r="EMU58" s="44"/>
      <c r="EMV58" s="44"/>
      <c r="EMW58" s="44"/>
      <c r="EMX58" s="44"/>
      <c r="EMY58" s="44"/>
      <c r="EMZ58" s="44"/>
      <c r="ENA58" s="44"/>
      <c r="ENB58" s="44"/>
      <c r="ENC58" s="44"/>
      <c r="END58" s="44"/>
      <c r="ENE58" s="44"/>
      <c r="ENF58" s="44"/>
      <c r="ENG58" s="44"/>
      <c r="ENH58" s="44"/>
      <c r="ENI58" s="44"/>
      <c r="ENJ58" s="44"/>
      <c r="ENK58" s="44"/>
      <c r="ENL58" s="44"/>
      <c r="ENM58" s="44"/>
      <c r="ENN58" s="44"/>
      <c r="ENO58" s="44"/>
      <c r="ENP58" s="44"/>
      <c r="ENQ58" s="44"/>
      <c r="ENR58" s="44"/>
      <c r="ENS58" s="44"/>
      <c r="ENT58" s="44"/>
      <c r="ENU58" s="44"/>
      <c r="ENV58" s="44"/>
      <c r="ENW58" s="44"/>
      <c r="ENX58" s="44"/>
      <c r="ENY58" s="44"/>
      <c r="ENZ58" s="44"/>
      <c r="EOA58" s="44"/>
      <c r="EOB58" s="44"/>
      <c r="EOC58" s="44"/>
      <c r="EOD58" s="44"/>
      <c r="EOE58" s="44"/>
      <c r="EOF58" s="44"/>
      <c r="EOG58" s="44"/>
      <c r="EOH58" s="44"/>
      <c r="EOI58" s="44"/>
      <c r="EOJ58" s="44"/>
      <c r="EOK58" s="44"/>
      <c r="EOL58" s="44"/>
      <c r="EOM58" s="44"/>
      <c r="EON58" s="44"/>
      <c r="EOO58" s="44"/>
      <c r="EOP58" s="44"/>
      <c r="EOQ58" s="44"/>
      <c r="EOR58" s="44"/>
      <c r="EOS58" s="44"/>
      <c r="EOT58" s="44"/>
      <c r="EOU58" s="44"/>
      <c r="EOV58" s="44"/>
      <c r="EOW58" s="44"/>
      <c r="EOX58" s="44"/>
      <c r="EOY58" s="44"/>
      <c r="EOZ58" s="44"/>
      <c r="EPA58" s="44"/>
      <c r="EPB58" s="44"/>
      <c r="EPC58" s="44"/>
      <c r="EPD58" s="44"/>
      <c r="EPE58" s="44"/>
      <c r="EPF58" s="44"/>
      <c r="EPG58" s="44"/>
      <c r="EPH58" s="44"/>
      <c r="EPI58" s="44"/>
      <c r="EPJ58" s="44"/>
      <c r="EPK58" s="44"/>
      <c r="EPL58" s="44"/>
      <c r="EPM58" s="44"/>
      <c r="EPN58" s="44"/>
      <c r="EPO58" s="44"/>
      <c r="EPP58" s="44"/>
      <c r="EPQ58" s="44"/>
      <c r="EPR58" s="44"/>
      <c r="EPS58" s="44"/>
      <c r="EPT58" s="44"/>
      <c r="EPU58" s="44"/>
      <c r="EPV58" s="44"/>
      <c r="EPW58" s="44"/>
      <c r="EPX58" s="44"/>
      <c r="EPY58" s="44"/>
      <c r="EPZ58" s="44"/>
      <c r="EQA58" s="44"/>
      <c r="EQB58" s="44"/>
      <c r="EQC58" s="44"/>
      <c r="EQD58" s="44"/>
      <c r="EQE58" s="44"/>
      <c r="EQF58" s="44"/>
      <c r="EQG58" s="44"/>
      <c r="EQH58" s="44"/>
      <c r="EQI58" s="44"/>
      <c r="EQJ58" s="44"/>
      <c r="EQK58" s="44"/>
      <c r="EQL58" s="44"/>
      <c r="EQM58" s="44"/>
      <c r="EQN58" s="44"/>
      <c r="EQO58" s="44"/>
      <c r="EQP58" s="44"/>
      <c r="EQQ58" s="44"/>
      <c r="EQR58" s="44"/>
      <c r="EQS58" s="44"/>
      <c r="EQT58" s="44"/>
      <c r="EQU58" s="44"/>
      <c r="EQV58" s="44"/>
      <c r="EQW58" s="44"/>
      <c r="EQX58" s="44"/>
      <c r="EQY58" s="44"/>
      <c r="EQZ58" s="44"/>
      <c r="ERA58" s="44"/>
      <c r="ERB58" s="44"/>
      <c r="ERC58" s="44"/>
      <c r="ERD58" s="44"/>
      <c r="ERE58" s="44"/>
      <c r="ERF58" s="44"/>
      <c r="ERG58" s="44"/>
      <c r="ERH58" s="44"/>
      <c r="ERI58" s="44"/>
      <c r="ERJ58" s="44"/>
      <c r="ERK58" s="44"/>
      <c r="ERL58" s="44"/>
      <c r="ERM58" s="44"/>
      <c r="ERN58" s="44"/>
      <c r="ERO58" s="44"/>
      <c r="ERP58" s="44"/>
      <c r="ERQ58" s="44"/>
      <c r="ERR58" s="44"/>
      <c r="ERS58" s="44"/>
      <c r="ERT58" s="44"/>
      <c r="ERU58" s="44"/>
      <c r="ERV58" s="44"/>
      <c r="ERW58" s="44"/>
      <c r="ERX58" s="44"/>
      <c r="ERY58" s="44"/>
      <c r="ERZ58" s="44"/>
      <c r="ESA58" s="44"/>
      <c r="ESB58" s="44"/>
      <c r="ESC58" s="44"/>
      <c r="ESD58" s="44"/>
      <c r="ESE58" s="44"/>
      <c r="ESF58" s="44"/>
      <c r="ESG58" s="44"/>
      <c r="ESH58" s="44"/>
      <c r="ESI58" s="44"/>
      <c r="ESJ58" s="44"/>
      <c r="ESK58" s="44"/>
      <c r="ESL58" s="44"/>
      <c r="ESM58" s="44"/>
      <c r="ESN58" s="44"/>
      <c r="ESO58" s="44"/>
      <c r="ESP58" s="44"/>
      <c r="ESQ58" s="44"/>
      <c r="ESR58" s="44"/>
      <c r="ESS58" s="44"/>
      <c r="EST58" s="44"/>
      <c r="ESU58" s="44"/>
      <c r="ESV58" s="44"/>
      <c r="ESW58" s="44"/>
      <c r="ESX58" s="44"/>
      <c r="ESY58" s="44"/>
      <c r="ESZ58" s="44"/>
      <c r="ETA58" s="44"/>
      <c r="ETB58" s="44"/>
      <c r="ETC58" s="44"/>
      <c r="ETD58" s="44"/>
      <c r="ETE58" s="44"/>
      <c r="ETF58" s="44"/>
      <c r="ETG58" s="44"/>
      <c r="ETH58" s="44"/>
      <c r="ETI58" s="44"/>
      <c r="ETJ58" s="44"/>
      <c r="ETK58" s="44"/>
      <c r="ETL58" s="44"/>
      <c r="ETM58" s="44"/>
      <c r="ETN58" s="44"/>
      <c r="ETO58" s="44"/>
      <c r="ETP58" s="44"/>
      <c r="ETQ58" s="44"/>
      <c r="ETR58" s="44"/>
      <c r="ETS58" s="44"/>
      <c r="ETT58" s="44"/>
      <c r="ETU58" s="44"/>
      <c r="ETV58" s="44"/>
      <c r="ETW58" s="44"/>
      <c r="ETX58" s="44"/>
      <c r="ETY58" s="44"/>
      <c r="ETZ58" s="44"/>
      <c r="EUA58" s="44"/>
      <c r="EUB58" s="44"/>
      <c r="EUC58" s="44"/>
      <c r="EUD58" s="44"/>
      <c r="EUE58" s="44"/>
      <c r="EUF58" s="44"/>
      <c r="EUG58" s="44"/>
      <c r="EUH58" s="44"/>
      <c r="EUI58" s="44"/>
      <c r="EUJ58" s="44"/>
      <c r="EUK58" s="44"/>
      <c r="EUL58" s="44"/>
      <c r="EUM58" s="44"/>
      <c r="EUN58" s="44"/>
      <c r="EUO58" s="44"/>
      <c r="EUP58" s="44"/>
      <c r="EUQ58" s="44"/>
      <c r="EUR58" s="44"/>
      <c r="EUS58" s="44"/>
      <c r="EUT58" s="44"/>
      <c r="EUU58" s="44"/>
      <c r="EUV58" s="44"/>
      <c r="EUW58" s="44"/>
      <c r="EUX58" s="44"/>
      <c r="EUY58" s="44"/>
      <c r="EUZ58" s="44"/>
      <c r="EVA58" s="44"/>
      <c r="EVB58" s="44"/>
      <c r="EVC58" s="44"/>
      <c r="EVD58" s="44"/>
      <c r="EVE58" s="44"/>
      <c r="EVF58" s="44"/>
      <c r="EVG58" s="44"/>
      <c r="EVH58" s="44"/>
      <c r="EVI58" s="44"/>
      <c r="EVJ58" s="44"/>
      <c r="EVK58" s="44"/>
      <c r="EVL58" s="44"/>
      <c r="EVM58" s="44"/>
      <c r="EVN58" s="44"/>
      <c r="EVO58" s="44"/>
      <c r="EVP58" s="44"/>
      <c r="EVQ58" s="44"/>
      <c r="EVR58" s="44"/>
      <c r="EVS58" s="44"/>
      <c r="EVT58" s="44"/>
      <c r="EVU58" s="44"/>
      <c r="EVV58" s="44"/>
      <c r="EVW58" s="44"/>
      <c r="EVX58" s="44"/>
      <c r="EVY58" s="44"/>
      <c r="EVZ58" s="44"/>
      <c r="EWA58" s="44"/>
      <c r="EWB58" s="44"/>
      <c r="EWC58" s="44"/>
      <c r="EWD58" s="44"/>
      <c r="EWE58" s="44"/>
      <c r="EWF58" s="44"/>
      <c r="EWG58" s="44"/>
      <c r="EWH58" s="44"/>
      <c r="EWI58" s="44"/>
      <c r="EWJ58" s="44"/>
      <c r="EWK58" s="44"/>
      <c r="EWL58" s="44"/>
      <c r="EWM58" s="44"/>
      <c r="EWN58" s="44"/>
      <c r="EWO58" s="44"/>
      <c r="EWP58" s="44"/>
      <c r="EWQ58" s="44"/>
      <c r="EWR58" s="44"/>
      <c r="EWS58" s="44"/>
      <c r="EWT58" s="44"/>
      <c r="EWU58" s="44"/>
      <c r="EWV58" s="44"/>
      <c r="EWW58" s="44"/>
      <c r="EWX58" s="44"/>
      <c r="EWY58" s="44"/>
      <c r="EWZ58" s="44"/>
      <c r="EXA58" s="44"/>
      <c r="EXB58" s="44"/>
      <c r="EXC58" s="44"/>
      <c r="EXD58" s="44"/>
      <c r="EXE58" s="44"/>
      <c r="EXF58" s="44"/>
      <c r="EXG58" s="44"/>
      <c r="EXH58" s="44"/>
      <c r="EXI58" s="44"/>
      <c r="EXJ58" s="44"/>
      <c r="EXK58" s="44"/>
      <c r="EXL58" s="44"/>
      <c r="EXM58" s="44"/>
      <c r="EXN58" s="44"/>
      <c r="EXO58" s="44"/>
      <c r="EXP58" s="44"/>
      <c r="EXQ58" s="44"/>
      <c r="EXR58" s="44"/>
      <c r="EXS58" s="44"/>
      <c r="EXT58" s="44"/>
      <c r="EXU58" s="44"/>
      <c r="EXV58" s="44"/>
      <c r="EXW58" s="44"/>
      <c r="EXX58" s="44"/>
      <c r="EXY58" s="44"/>
      <c r="EXZ58" s="44"/>
      <c r="EYA58" s="44"/>
      <c r="EYB58" s="44"/>
      <c r="EYC58" s="44"/>
      <c r="EYD58" s="44"/>
      <c r="EYE58" s="44"/>
      <c r="EYF58" s="44"/>
      <c r="EYG58" s="44"/>
      <c r="EYH58" s="44"/>
      <c r="EYI58" s="44"/>
      <c r="EYJ58" s="44"/>
      <c r="EYK58" s="44"/>
      <c r="EYL58" s="44"/>
      <c r="EYM58" s="44"/>
      <c r="EYN58" s="44"/>
      <c r="EYO58" s="44"/>
      <c r="EYP58" s="44"/>
      <c r="EYQ58" s="44"/>
      <c r="EYR58" s="44"/>
      <c r="EYS58" s="44"/>
      <c r="EYT58" s="44"/>
      <c r="EYU58" s="44"/>
      <c r="EYV58" s="44"/>
      <c r="EYW58" s="44"/>
      <c r="EYX58" s="44"/>
      <c r="EYY58" s="44"/>
      <c r="EYZ58" s="44"/>
      <c r="EZA58" s="44"/>
      <c r="EZB58" s="44"/>
      <c r="EZC58" s="44"/>
      <c r="EZD58" s="44"/>
      <c r="EZE58" s="44"/>
      <c r="EZF58" s="44"/>
      <c r="EZG58" s="44"/>
      <c r="EZH58" s="44"/>
      <c r="EZI58" s="44"/>
      <c r="EZJ58" s="44"/>
      <c r="EZK58" s="44"/>
      <c r="EZL58" s="44"/>
      <c r="EZM58" s="44"/>
      <c r="EZN58" s="44"/>
      <c r="EZO58" s="44"/>
      <c r="EZP58" s="44"/>
      <c r="EZQ58" s="44"/>
      <c r="EZR58" s="44"/>
      <c r="EZS58" s="44"/>
      <c r="EZT58" s="44"/>
      <c r="EZU58" s="44"/>
      <c r="EZV58" s="44"/>
      <c r="EZW58" s="44"/>
      <c r="EZX58" s="44"/>
      <c r="EZY58" s="44"/>
      <c r="EZZ58" s="44"/>
      <c r="FAA58" s="44"/>
      <c r="FAB58" s="44"/>
      <c r="FAC58" s="44"/>
      <c r="FAD58" s="44"/>
      <c r="FAE58" s="44"/>
      <c r="FAF58" s="44"/>
      <c r="FAG58" s="44"/>
      <c r="FAH58" s="44"/>
      <c r="FAI58" s="44"/>
      <c r="FAJ58" s="44"/>
      <c r="FAK58" s="44"/>
      <c r="FAL58" s="44"/>
      <c r="FAM58" s="44"/>
      <c r="FAN58" s="44"/>
      <c r="FAO58" s="44"/>
      <c r="FAP58" s="44"/>
      <c r="FAQ58" s="44"/>
      <c r="FAR58" s="44"/>
      <c r="FAS58" s="44"/>
      <c r="FAT58" s="44"/>
      <c r="FAU58" s="44"/>
      <c r="FAV58" s="44"/>
      <c r="FAW58" s="44"/>
      <c r="FAX58" s="44"/>
      <c r="FAY58" s="44"/>
      <c r="FAZ58" s="44"/>
      <c r="FBA58" s="44"/>
      <c r="FBB58" s="44"/>
      <c r="FBC58" s="44"/>
      <c r="FBD58" s="44"/>
      <c r="FBE58" s="44"/>
      <c r="FBF58" s="44"/>
      <c r="FBG58" s="44"/>
      <c r="FBH58" s="44"/>
      <c r="FBI58" s="44"/>
      <c r="FBJ58" s="44"/>
      <c r="FBK58" s="44"/>
      <c r="FBL58" s="44"/>
      <c r="FBM58" s="44"/>
      <c r="FBN58" s="44"/>
      <c r="FBO58" s="44"/>
      <c r="FBP58" s="44"/>
      <c r="FBQ58" s="44"/>
      <c r="FBR58" s="44"/>
      <c r="FBS58" s="44"/>
      <c r="FBT58" s="44"/>
      <c r="FBU58" s="44"/>
      <c r="FBV58" s="44"/>
      <c r="FBW58" s="44"/>
      <c r="FBX58" s="44"/>
      <c r="FBY58" s="44"/>
      <c r="FBZ58" s="44"/>
      <c r="FCA58" s="44"/>
      <c r="FCB58" s="44"/>
      <c r="FCC58" s="44"/>
      <c r="FCD58" s="44"/>
      <c r="FCE58" s="44"/>
      <c r="FCF58" s="44"/>
      <c r="FCG58" s="44"/>
      <c r="FCH58" s="44"/>
      <c r="FCI58" s="44"/>
      <c r="FCJ58" s="44"/>
      <c r="FCK58" s="44"/>
      <c r="FCL58" s="44"/>
      <c r="FCM58" s="44"/>
      <c r="FCN58" s="44"/>
      <c r="FCO58" s="44"/>
      <c r="FCP58" s="44"/>
      <c r="FCQ58" s="44"/>
      <c r="FCR58" s="44"/>
      <c r="FCS58" s="44"/>
      <c r="FCT58" s="44"/>
      <c r="FCU58" s="44"/>
      <c r="FCV58" s="44"/>
      <c r="FCW58" s="44"/>
      <c r="FCX58" s="44"/>
      <c r="FCY58" s="44"/>
      <c r="FCZ58" s="44"/>
      <c r="FDA58" s="44"/>
      <c r="FDB58" s="44"/>
      <c r="FDC58" s="44"/>
      <c r="FDD58" s="44"/>
      <c r="FDE58" s="44"/>
      <c r="FDF58" s="44"/>
      <c r="FDG58" s="44"/>
      <c r="FDH58" s="44"/>
      <c r="FDI58" s="44"/>
      <c r="FDJ58" s="44"/>
      <c r="FDK58" s="44"/>
      <c r="FDL58" s="44"/>
      <c r="FDM58" s="44"/>
      <c r="FDN58" s="44"/>
      <c r="FDO58" s="44"/>
      <c r="FDP58" s="44"/>
      <c r="FDQ58" s="44"/>
      <c r="FDR58" s="44"/>
      <c r="FDS58" s="44"/>
      <c r="FDT58" s="44"/>
      <c r="FDU58" s="44"/>
      <c r="FDV58" s="44"/>
      <c r="FDW58" s="44"/>
      <c r="FDX58" s="44"/>
      <c r="FDY58" s="44"/>
      <c r="FDZ58" s="44"/>
      <c r="FEA58" s="44"/>
      <c r="FEB58" s="44"/>
      <c r="FEC58" s="44"/>
      <c r="FED58" s="44"/>
      <c r="FEE58" s="44"/>
      <c r="FEF58" s="44"/>
      <c r="FEG58" s="44"/>
      <c r="FEH58" s="44"/>
      <c r="FEI58" s="44"/>
      <c r="FEJ58" s="44"/>
      <c r="FEK58" s="44"/>
      <c r="FEL58" s="44"/>
      <c r="FEM58" s="44"/>
      <c r="FEN58" s="44"/>
      <c r="FEO58" s="44"/>
      <c r="FEP58" s="44"/>
      <c r="FEQ58" s="44"/>
      <c r="FER58" s="44"/>
      <c r="FES58" s="44"/>
      <c r="FET58" s="44"/>
      <c r="FEU58" s="44"/>
      <c r="FEV58" s="44"/>
      <c r="FEW58" s="44"/>
      <c r="FEX58" s="44"/>
      <c r="FEY58" s="44"/>
      <c r="FEZ58" s="44"/>
      <c r="FFA58" s="44"/>
      <c r="FFB58" s="44"/>
      <c r="FFC58" s="44"/>
      <c r="FFD58" s="44"/>
      <c r="FFE58" s="44"/>
      <c r="FFF58" s="44"/>
      <c r="FFG58" s="44"/>
      <c r="FFH58" s="44"/>
      <c r="FFI58" s="44"/>
      <c r="FFJ58" s="44"/>
      <c r="FFK58" s="44"/>
      <c r="FFL58" s="44"/>
      <c r="FFM58" s="44"/>
      <c r="FFN58" s="44"/>
      <c r="FFO58" s="44"/>
      <c r="FFP58" s="44"/>
      <c r="FFQ58" s="44"/>
      <c r="FFR58" s="44"/>
      <c r="FFS58" s="44"/>
      <c r="FFT58" s="44"/>
      <c r="FFU58" s="44"/>
      <c r="FFV58" s="44"/>
      <c r="FFW58" s="44"/>
      <c r="FFX58" s="44"/>
      <c r="FFY58" s="44"/>
      <c r="FFZ58" s="44"/>
      <c r="FGA58" s="44"/>
      <c r="FGB58" s="44"/>
      <c r="FGC58" s="44"/>
      <c r="FGD58" s="44"/>
      <c r="FGE58" s="44"/>
      <c r="FGF58" s="44"/>
      <c r="FGG58" s="44"/>
      <c r="FGH58" s="44"/>
      <c r="FGI58" s="44"/>
      <c r="FGJ58" s="44"/>
      <c r="FGK58" s="44"/>
      <c r="FGL58" s="44"/>
      <c r="FGM58" s="44"/>
      <c r="FGN58" s="44"/>
      <c r="FGO58" s="44"/>
      <c r="FGP58" s="44"/>
      <c r="FGQ58" s="44"/>
      <c r="FGR58" s="44"/>
      <c r="FGS58" s="44"/>
      <c r="FGT58" s="44"/>
      <c r="FGU58" s="44"/>
      <c r="FGV58" s="44"/>
      <c r="FGW58" s="44"/>
      <c r="FGX58" s="44"/>
      <c r="FGY58" s="44"/>
      <c r="FGZ58" s="44"/>
      <c r="FHA58" s="44"/>
      <c r="FHB58" s="44"/>
      <c r="FHC58" s="44"/>
      <c r="FHD58" s="44"/>
      <c r="FHE58" s="44"/>
      <c r="FHF58" s="44"/>
      <c r="FHG58" s="44"/>
      <c r="FHH58" s="44"/>
      <c r="FHI58" s="44"/>
      <c r="FHJ58" s="44"/>
      <c r="FHK58" s="44"/>
      <c r="FHL58" s="44"/>
      <c r="FHM58" s="44"/>
      <c r="FHN58" s="44"/>
      <c r="FHO58" s="44"/>
      <c r="FHP58" s="44"/>
      <c r="FHQ58" s="44"/>
      <c r="FHR58" s="44"/>
      <c r="FHS58" s="44"/>
      <c r="FHT58" s="44"/>
      <c r="FHU58" s="44"/>
      <c r="FHV58" s="44"/>
      <c r="FHW58" s="44"/>
      <c r="FHX58" s="44"/>
      <c r="FHY58" s="44"/>
      <c r="FHZ58" s="44"/>
      <c r="FIA58" s="44"/>
      <c r="FIB58" s="44"/>
      <c r="FIC58" s="44"/>
      <c r="FID58" s="44"/>
      <c r="FIE58" s="44"/>
      <c r="FIF58" s="44"/>
      <c r="FIG58" s="44"/>
      <c r="FIH58" s="44"/>
      <c r="FII58" s="44"/>
      <c r="FIJ58" s="44"/>
      <c r="FIK58" s="44"/>
      <c r="FIL58" s="44"/>
      <c r="FIM58" s="44"/>
      <c r="FIN58" s="44"/>
      <c r="FIO58" s="44"/>
      <c r="FIP58" s="44"/>
      <c r="FIQ58" s="44"/>
      <c r="FIR58" s="44"/>
      <c r="FIS58" s="44"/>
      <c r="FIT58" s="44"/>
      <c r="FIU58" s="44"/>
      <c r="FIV58" s="44"/>
      <c r="FIW58" s="44"/>
      <c r="FIX58" s="44"/>
      <c r="FIY58" s="44"/>
      <c r="FIZ58" s="44"/>
      <c r="FJA58" s="44"/>
      <c r="FJB58" s="44"/>
      <c r="FJC58" s="44"/>
      <c r="FJD58" s="44"/>
      <c r="FJE58" s="44"/>
      <c r="FJF58" s="44"/>
      <c r="FJG58" s="44"/>
      <c r="FJH58" s="44"/>
      <c r="FJI58" s="44"/>
      <c r="FJJ58" s="44"/>
      <c r="FJK58" s="44"/>
      <c r="FJL58" s="44"/>
      <c r="FJM58" s="44"/>
      <c r="FJN58" s="44"/>
      <c r="FJO58" s="44"/>
      <c r="FJP58" s="44"/>
      <c r="FJQ58" s="44"/>
      <c r="FJR58" s="44"/>
      <c r="FJS58" s="44"/>
      <c r="FJT58" s="44"/>
      <c r="FJU58" s="44"/>
      <c r="FJV58" s="44"/>
      <c r="FJW58" s="44"/>
      <c r="FJX58" s="44"/>
      <c r="FJY58" s="44"/>
      <c r="FJZ58" s="44"/>
      <c r="FKA58" s="44"/>
      <c r="FKB58" s="44"/>
      <c r="FKC58" s="44"/>
      <c r="FKD58" s="44"/>
      <c r="FKE58" s="44"/>
      <c r="FKF58" s="44"/>
      <c r="FKG58" s="44"/>
      <c r="FKH58" s="44"/>
      <c r="FKI58" s="44"/>
      <c r="FKJ58" s="44"/>
      <c r="FKK58" s="44"/>
      <c r="FKL58" s="44"/>
      <c r="FKM58" s="44"/>
      <c r="FKN58" s="44"/>
      <c r="FKO58" s="44"/>
      <c r="FKP58" s="44"/>
      <c r="FKQ58" s="44"/>
      <c r="FKR58" s="44"/>
      <c r="FKS58" s="44"/>
      <c r="FKT58" s="44"/>
      <c r="FKU58" s="44"/>
      <c r="FKV58" s="44"/>
      <c r="FKW58" s="44"/>
      <c r="FKX58" s="44"/>
      <c r="FKY58" s="44"/>
      <c r="FKZ58" s="44"/>
      <c r="FLA58" s="44"/>
      <c r="FLB58" s="44"/>
      <c r="FLC58" s="44"/>
      <c r="FLD58" s="44"/>
      <c r="FLE58" s="44"/>
      <c r="FLF58" s="44"/>
      <c r="FLG58" s="44"/>
      <c r="FLH58" s="44"/>
      <c r="FLI58" s="44"/>
      <c r="FLJ58" s="44"/>
      <c r="FLK58" s="44"/>
      <c r="FLL58" s="44"/>
      <c r="FLM58" s="44"/>
      <c r="FLN58" s="44"/>
      <c r="FLO58" s="44"/>
      <c r="FLP58" s="44"/>
      <c r="FLQ58" s="44"/>
      <c r="FLR58" s="44"/>
      <c r="FLS58" s="44"/>
      <c r="FLT58" s="44"/>
      <c r="FLU58" s="44"/>
      <c r="FLV58" s="44"/>
      <c r="FLW58" s="44"/>
      <c r="FLX58" s="44"/>
      <c r="FLY58" s="44"/>
      <c r="FLZ58" s="44"/>
      <c r="FMA58" s="44"/>
      <c r="FMB58" s="44"/>
      <c r="FMC58" s="44"/>
      <c r="FMD58" s="44"/>
      <c r="FME58" s="44"/>
      <c r="FMF58" s="44"/>
      <c r="FMG58" s="44"/>
      <c r="FMH58" s="44"/>
      <c r="FMI58" s="44"/>
      <c r="FMJ58" s="44"/>
      <c r="FMK58" s="44"/>
      <c r="FML58" s="44"/>
      <c r="FMM58" s="44"/>
      <c r="FMN58" s="44"/>
      <c r="FMO58" s="44"/>
      <c r="FMP58" s="44"/>
      <c r="FMQ58" s="44"/>
      <c r="FMR58" s="44"/>
      <c r="FMS58" s="44"/>
      <c r="FMT58" s="44"/>
      <c r="FMU58" s="44"/>
      <c r="FMV58" s="44"/>
      <c r="FMW58" s="44"/>
      <c r="FMX58" s="44"/>
      <c r="FMY58" s="44"/>
      <c r="FMZ58" s="44"/>
      <c r="FNA58" s="44"/>
      <c r="FNB58" s="44"/>
      <c r="FNC58" s="44"/>
      <c r="FND58" s="44"/>
      <c r="FNE58" s="44"/>
      <c r="FNF58" s="44"/>
      <c r="FNG58" s="44"/>
      <c r="FNH58" s="44"/>
      <c r="FNI58" s="44"/>
      <c r="FNJ58" s="44"/>
      <c r="FNK58" s="44"/>
      <c r="FNL58" s="44"/>
      <c r="FNM58" s="44"/>
      <c r="FNN58" s="44"/>
      <c r="FNO58" s="44"/>
      <c r="FNP58" s="44"/>
      <c r="FNQ58" s="44"/>
      <c r="FNR58" s="44"/>
      <c r="FNS58" s="44"/>
      <c r="FNT58" s="44"/>
      <c r="FNU58" s="44"/>
      <c r="FNV58" s="44"/>
      <c r="FNW58" s="44"/>
      <c r="FNX58" s="44"/>
      <c r="FNY58" s="44"/>
      <c r="FNZ58" s="44"/>
      <c r="FOA58" s="44"/>
      <c r="FOB58" s="44"/>
      <c r="FOC58" s="44"/>
      <c r="FOD58" s="44"/>
      <c r="FOE58" s="44"/>
      <c r="FOF58" s="44"/>
      <c r="FOG58" s="44"/>
      <c r="FOH58" s="44"/>
      <c r="FOI58" s="44"/>
      <c r="FOJ58" s="44"/>
      <c r="FOK58" s="44"/>
      <c r="FOL58" s="44"/>
      <c r="FOM58" s="44"/>
      <c r="FON58" s="44"/>
      <c r="FOO58" s="44"/>
      <c r="FOP58" s="44"/>
      <c r="FOQ58" s="44"/>
      <c r="FOR58" s="44"/>
      <c r="FOS58" s="44"/>
      <c r="FOT58" s="44"/>
      <c r="FOU58" s="44"/>
      <c r="FOV58" s="44"/>
      <c r="FOW58" s="44"/>
      <c r="FOX58" s="44"/>
      <c r="FOY58" s="44"/>
      <c r="FOZ58" s="44"/>
      <c r="FPA58" s="44"/>
      <c r="FPB58" s="44"/>
      <c r="FPC58" s="44"/>
      <c r="FPD58" s="44"/>
      <c r="FPE58" s="44"/>
      <c r="FPF58" s="44"/>
      <c r="FPG58" s="44"/>
      <c r="FPH58" s="44"/>
      <c r="FPI58" s="44"/>
      <c r="FPJ58" s="44"/>
      <c r="FPK58" s="44"/>
      <c r="FPL58" s="44"/>
      <c r="FPM58" s="44"/>
      <c r="FPN58" s="44"/>
      <c r="FPO58" s="44"/>
      <c r="FPP58" s="44"/>
      <c r="FPQ58" s="44"/>
      <c r="FPR58" s="44"/>
      <c r="FPS58" s="44"/>
      <c r="FPT58" s="44"/>
      <c r="FPU58" s="44"/>
      <c r="FPV58" s="44"/>
      <c r="FPW58" s="44"/>
      <c r="FPX58" s="44"/>
      <c r="FPY58" s="44"/>
      <c r="FPZ58" s="44"/>
      <c r="FQA58" s="44"/>
      <c r="FQB58" s="44"/>
      <c r="FQC58" s="44"/>
      <c r="FQD58" s="44"/>
      <c r="FQE58" s="44"/>
      <c r="FQF58" s="44"/>
      <c r="FQG58" s="44"/>
      <c r="FQH58" s="44"/>
      <c r="FQI58" s="44"/>
      <c r="FQJ58" s="44"/>
      <c r="FQK58" s="44"/>
      <c r="FQL58" s="44"/>
      <c r="FQM58" s="44"/>
      <c r="FQN58" s="44"/>
      <c r="FQO58" s="44"/>
      <c r="FQP58" s="44"/>
      <c r="FQQ58" s="44"/>
      <c r="FQR58" s="44"/>
      <c r="FQS58" s="44"/>
      <c r="FQT58" s="44"/>
      <c r="FQU58" s="44"/>
      <c r="FQV58" s="44"/>
      <c r="FQW58" s="44"/>
      <c r="FQX58" s="44"/>
      <c r="FQY58" s="44"/>
      <c r="FQZ58" s="44"/>
      <c r="FRA58" s="44"/>
      <c r="FRB58" s="44"/>
      <c r="FRC58" s="44"/>
      <c r="FRD58" s="44"/>
      <c r="FRE58" s="44"/>
      <c r="FRF58" s="44"/>
      <c r="FRG58" s="44"/>
      <c r="FRH58" s="44"/>
      <c r="FRI58" s="44"/>
      <c r="FRJ58" s="44"/>
      <c r="FRK58" s="44"/>
      <c r="FRL58" s="44"/>
      <c r="FRM58" s="44"/>
      <c r="FRN58" s="44"/>
      <c r="FRO58" s="44"/>
      <c r="FRP58" s="44"/>
      <c r="FRQ58" s="44"/>
      <c r="FRR58" s="44"/>
      <c r="FRS58" s="44"/>
      <c r="FRT58" s="44"/>
      <c r="FRU58" s="44"/>
      <c r="FRV58" s="44"/>
      <c r="FRW58" s="44"/>
      <c r="FRX58" s="44"/>
      <c r="FRY58" s="44"/>
      <c r="FRZ58" s="44"/>
      <c r="FSA58" s="44"/>
      <c r="FSB58" s="44"/>
      <c r="FSC58" s="44"/>
      <c r="FSD58" s="44"/>
      <c r="FSE58" s="44"/>
      <c r="FSF58" s="44"/>
      <c r="FSG58" s="44"/>
      <c r="FSH58" s="44"/>
      <c r="FSI58" s="44"/>
      <c r="FSJ58" s="44"/>
      <c r="FSK58" s="44"/>
      <c r="FSL58" s="44"/>
      <c r="FSM58" s="44"/>
      <c r="FSN58" s="44"/>
      <c r="FSO58" s="44"/>
      <c r="FSP58" s="44"/>
      <c r="FSQ58" s="44"/>
      <c r="FSR58" s="44"/>
      <c r="FSS58" s="44"/>
      <c r="FST58" s="44"/>
      <c r="FSU58" s="44"/>
      <c r="FSV58" s="44"/>
      <c r="FSW58" s="44"/>
      <c r="FSX58" s="44"/>
      <c r="FSY58" s="44"/>
      <c r="FSZ58" s="44"/>
      <c r="FTA58" s="44"/>
      <c r="FTB58" s="44"/>
      <c r="FTC58" s="44"/>
      <c r="FTD58" s="44"/>
      <c r="FTE58" s="44"/>
      <c r="FTF58" s="44"/>
      <c r="FTG58" s="44"/>
      <c r="FTH58" s="44"/>
      <c r="FTI58" s="44"/>
      <c r="FTJ58" s="44"/>
      <c r="FTK58" s="44"/>
      <c r="FTL58" s="44"/>
      <c r="FTM58" s="44"/>
      <c r="FTN58" s="44"/>
      <c r="FTO58" s="44"/>
      <c r="FTP58" s="44"/>
      <c r="FTQ58" s="44"/>
      <c r="FTR58" s="44"/>
      <c r="FTS58" s="44"/>
      <c r="FTT58" s="44"/>
      <c r="FTU58" s="44"/>
      <c r="FTV58" s="44"/>
      <c r="FTW58" s="44"/>
      <c r="FTX58" s="44"/>
      <c r="FTY58" s="44"/>
      <c r="FTZ58" s="44"/>
      <c r="FUA58" s="44"/>
      <c r="FUB58" s="44"/>
      <c r="FUC58" s="44"/>
      <c r="FUD58" s="44"/>
      <c r="FUE58" s="44"/>
      <c r="FUF58" s="44"/>
      <c r="FUG58" s="44"/>
      <c r="FUH58" s="44"/>
      <c r="FUI58" s="44"/>
      <c r="FUJ58" s="44"/>
      <c r="FUK58" s="44"/>
      <c r="FUL58" s="44"/>
      <c r="FUM58" s="44"/>
      <c r="FUN58" s="44"/>
      <c r="FUO58" s="44"/>
      <c r="FUP58" s="44"/>
      <c r="FUQ58" s="44"/>
      <c r="FUR58" s="44"/>
      <c r="FUS58" s="44"/>
      <c r="FUT58" s="44"/>
      <c r="FUU58" s="44"/>
      <c r="FUV58" s="44"/>
      <c r="FUW58" s="44"/>
      <c r="FUX58" s="44"/>
      <c r="FUY58" s="44"/>
      <c r="FUZ58" s="44"/>
      <c r="FVA58" s="44"/>
      <c r="FVB58" s="44"/>
      <c r="FVC58" s="44"/>
      <c r="FVD58" s="44"/>
      <c r="FVE58" s="44"/>
      <c r="FVF58" s="44"/>
      <c r="FVG58" s="44"/>
      <c r="FVH58" s="44"/>
      <c r="FVI58" s="44"/>
      <c r="FVJ58" s="44"/>
      <c r="FVK58" s="44"/>
      <c r="FVL58" s="44"/>
      <c r="FVM58" s="44"/>
      <c r="FVN58" s="44"/>
      <c r="FVO58" s="44"/>
      <c r="FVP58" s="44"/>
      <c r="FVQ58" s="44"/>
      <c r="FVR58" s="44"/>
      <c r="FVS58" s="44"/>
      <c r="FVT58" s="44"/>
      <c r="FVU58" s="44"/>
      <c r="FVV58" s="44"/>
      <c r="FVW58" s="44"/>
      <c r="FVX58" s="44"/>
      <c r="FVY58" s="44"/>
      <c r="FVZ58" s="44"/>
      <c r="FWA58" s="44"/>
      <c r="FWB58" s="44"/>
      <c r="FWC58" s="44"/>
      <c r="FWD58" s="44"/>
      <c r="FWE58" s="44"/>
      <c r="FWF58" s="44"/>
      <c r="FWG58" s="44"/>
      <c r="FWH58" s="44"/>
      <c r="FWI58" s="44"/>
      <c r="FWJ58" s="44"/>
      <c r="FWK58" s="44"/>
      <c r="FWL58" s="44"/>
      <c r="FWM58" s="44"/>
      <c r="FWN58" s="44"/>
      <c r="FWO58" s="44"/>
      <c r="FWP58" s="44"/>
      <c r="FWQ58" s="44"/>
      <c r="FWR58" s="44"/>
      <c r="FWS58" s="44"/>
      <c r="FWT58" s="44"/>
      <c r="FWU58" s="44"/>
      <c r="FWV58" s="44"/>
      <c r="FWW58" s="44"/>
      <c r="FWX58" s="44"/>
      <c r="FWY58" s="44"/>
      <c r="FWZ58" s="44"/>
      <c r="FXA58" s="44"/>
      <c r="FXB58" s="44"/>
      <c r="FXC58" s="44"/>
      <c r="FXD58" s="44"/>
      <c r="FXE58" s="44"/>
      <c r="FXF58" s="44"/>
      <c r="FXG58" s="44"/>
      <c r="FXH58" s="44"/>
      <c r="FXI58" s="44"/>
      <c r="FXJ58" s="44"/>
      <c r="FXK58" s="44"/>
      <c r="FXL58" s="44"/>
      <c r="FXM58" s="44"/>
      <c r="FXN58" s="44"/>
      <c r="FXO58" s="44"/>
      <c r="FXP58" s="44"/>
      <c r="FXQ58" s="44"/>
      <c r="FXR58" s="44"/>
      <c r="FXS58" s="44"/>
      <c r="FXT58" s="44"/>
      <c r="FXU58" s="44"/>
      <c r="FXV58" s="44"/>
      <c r="FXW58" s="44"/>
      <c r="FXX58" s="44"/>
      <c r="FXY58" s="44"/>
      <c r="FXZ58" s="44"/>
      <c r="FYA58" s="44"/>
      <c r="FYB58" s="44"/>
      <c r="FYC58" s="44"/>
      <c r="FYD58" s="44"/>
      <c r="FYE58" s="44"/>
      <c r="FYF58" s="44"/>
      <c r="FYG58" s="44"/>
      <c r="FYH58" s="44"/>
      <c r="FYI58" s="44"/>
      <c r="FYJ58" s="44"/>
      <c r="FYK58" s="44"/>
      <c r="FYL58" s="44"/>
      <c r="FYM58" s="44"/>
      <c r="FYN58" s="44"/>
      <c r="FYO58" s="44"/>
      <c r="FYP58" s="44"/>
      <c r="FYQ58" s="44"/>
      <c r="FYR58" s="44"/>
      <c r="FYS58" s="44"/>
      <c r="FYT58" s="44"/>
      <c r="FYU58" s="44"/>
      <c r="FYV58" s="44"/>
      <c r="FYW58" s="44"/>
      <c r="FYX58" s="44"/>
      <c r="FYY58" s="44"/>
      <c r="FYZ58" s="44"/>
      <c r="FZA58" s="44"/>
      <c r="FZB58" s="44"/>
      <c r="FZC58" s="44"/>
      <c r="FZD58" s="44"/>
      <c r="FZE58" s="44"/>
      <c r="FZF58" s="44"/>
      <c r="FZG58" s="44"/>
      <c r="FZH58" s="44"/>
      <c r="FZI58" s="44"/>
      <c r="FZJ58" s="44"/>
      <c r="FZK58" s="44"/>
      <c r="FZL58" s="44"/>
      <c r="FZM58" s="44"/>
      <c r="FZN58" s="44"/>
      <c r="FZO58" s="44"/>
      <c r="FZP58" s="44"/>
      <c r="FZQ58" s="44"/>
      <c r="FZR58" s="44"/>
      <c r="FZS58" s="44"/>
      <c r="FZT58" s="44"/>
      <c r="FZU58" s="44"/>
      <c r="FZV58" s="44"/>
      <c r="FZW58" s="44"/>
      <c r="FZX58" s="44"/>
      <c r="FZY58" s="44"/>
      <c r="FZZ58" s="44"/>
      <c r="GAA58" s="44"/>
      <c r="GAB58" s="44"/>
      <c r="GAC58" s="44"/>
      <c r="GAD58" s="44"/>
      <c r="GAE58" s="44"/>
      <c r="GAF58" s="44"/>
      <c r="GAG58" s="44"/>
      <c r="GAH58" s="44"/>
      <c r="GAI58" s="44"/>
      <c r="GAJ58" s="44"/>
      <c r="GAK58" s="44"/>
      <c r="GAL58" s="44"/>
      <c r="GAM58" s="44"/>
      <c r="GAN58" s="44"/>
      <c r="GAO58" s="44"/>
      <c r="GAP58" s="44"/>
      <c r="GAQ58" s="44"/>
      <c r="GAR58" s="44"/>
      <c r="GAS58" s="44"/>
      <c r="GAT58" s="44"/>
      <c r="GAU58" s="44"/>
      <c r="GAV58" s="44"/>
      <c r="GAW58" s="44"/>
      <c r="GAX58" s="44"/>
      <c r="GAY58" s="44"/>
      <c r="GAZ58" s="44"/>
      <c r="GBA58" s="44"/>
      <c r="GBB58" s="44"/>
      <c r="GBC58" s="44"/>
      <c r="GBD58" s="44"/>
      <c r="GBE58" s="44"/>
      <c r="GBF58" s="44"/>
      <c r="GBG58" s="44"/>
      <c r="GBH58" s="44"/>
      <c r="GBI58" s="44"/>
      <c r="GBJ58" s="44"/>
      <c r="GBK58" s="44"/>
      <c r="GBL58" s="44"/>
      <c r="GBM58" s="44"/>
      <c r="GBN58" s="44"/>
      <c r="GBO58" s="44"/>
      <c r="GBP58" s="44"/>
      <c r="GBQ58" s="44"/>
      <c r="GBR58" s="44"/>
      <c r="GBS58" s="44"/>
      <c r="GBT58" s="44"/>
      <c r="GBU58" s="44"/>
      <c r="GBV58" s="44"/>
      <c r="GBW58" s="44"/>
      <c r="GBX58" s="44"/>
      <c r="GBY58" s="44"/>
      <c r="GBZ58" s="44"/>
      <c r="GCA58" s="44"/>
      <c r="GCB58" s="44"/>
      <c r="GCC58" s="44"/>
      <c r="GCD58" s="44"/>
      <c r="GCE58" s="44"/>
      <c r="GCF58" s="44"/>
      <c r="GCG58" s="44"/>
      <c r="GCH58" s="44"/>
      <c r="GCI58" s="44"/>
      <c r="GCJ58" s="44"/>
      <c r="GCK58" s="44"/>
      <c r="GCL58" s="44"/>
      <c r="GCM58" s="44"/>
      <c r="GCN58" s="44"/>
      <c r="GCO58" s="44"/>
      <c r="GCP58" s="44"/>
      <c r="GCQ58" s="44"/>
      <c r="GCR58" s="44"/>
      <c r="GCS58" s="44"/>
      <c r="GCT58" s="44"/>
      <c r="GCU58" s="44"/>
      <c r="GCV58" s="44"/>
      <c r="GCW58" s="44"/>
      <c r="GCX58" s="44"/>
      <c r="GCY58" s="44"/>
      <c r="GCZ58" s="44"/>
      <c r="GDA58" s="44"/>
      <c r="GDB58" s="44"/>
      <c r="GDC58" s="44"/>
      <c r="GDD58" s="44"/>
      <c r="GDE58" s="44"/>
      <c r="GDF58" s="44"/>
      <c r="GDG58" s="44"/>
      <c r="GDH58" s="44"/>
      <c r="GDI58" s="44"/>
      <c r="GDJ58" s="44"/>
      <c r="GDK58" s="44"/>
      <c r="GDL58" s="44"/>
      <c r="GDM58" s="44"/>
      <c r="GDN58" s="44"/>
      <c r="GDO58" s="44"/>
      <c r="GDP58" s="44"/>
      <c r="GDQ58" s="44"/>
      <c r="GDR58" s="44"/>
      <c r="GDS58" s="44"/>
      <c r="GDT58" s="44"/>
      <c r="GDU58" s="44"/>
      <c r="GDV58" s="44"/>
      <c r="GDW58" s="44"/>
      <c r="GDX58" s="44"/>
      <c r="GDY58" s="44"/>
      <c r="GDZ58" s="44"/>
      <c r="GEA58" s="44"/>
      <c r="GEB58" s="44"/>
      <c r="GEC58" s="44"/>
      <c r="GED58" s="44"/>
      <c r="GEE58" s="44"/>
      <c r="GEF58" s="44"/>
      <c r="GEG58" s="44"/>
      <c r="GEH58" s="44"/>
      <c r="GEI58" s="44"/>
      <c r="GEJ58" s="44"/>
      <c r="GEK58" s="44"/>
      <c r="GEL58" s="44"/>
      <c r="GEM58" s="44"/>
      <c r="GEN58" s="44"/>
      <c r="GEO58" s="44"/>
      <c r="GEP58" s="44"/>
      <c r="GEQ58" s="44"/>
      <c r="GER58" s="44"/>
      <c r="GES58" s="44"/>
      <c r="GET58" s="44"/>
      <c r="GEU58" s="44"/>
      <c r="GEV58" s="44"/>
      <c r="GEW58" s="44"/>
      <c r="GEX58" s="44"/>
      <c r="GEY58" s="44"/>
      <c r="GEZ58" s="44"/>
      <c r="GFA58" s="44"/>
      <c r="GFB58" s="44"/>
      <c r="GFC58" s="44"/>
      <c r="GFD58" s="44"/>
      <c r="GFE58" s="44"/>
      <c r="GFF58" s="44"/>
      <c r="GFG58" s="44"/>
      <c r="GFH58" s="44"/>
      <c r="GFI58" s="44"/>
      <c r="GFJ58" s="44"/>
      <c r="GFK58" s="44"/>
      <c r="GFL58" s="44"/>
      <c r="GFM58" s="44"/>
      <c r="GFN58" s="44"/>
      <c r="GFO58" s="44"/>
      <c r="GFP58" s="44"/>
      <c r="GFQ58" s="44"/>
      <c r="GFR58" s="44"/>
      <c r="GFS58" s="44"/>
      <c r="GFT58" s="44"/>
      <c r="GFU58" s="44"/>
      <c r="GFV58" s="44"/>
      <c r="GFW58" s="44"/>
      <c r="GFX58" s="44"/>
      <c r="GFY58" s="44"/>
      <c r="GFZ58" s="44"/>
      <c r="GGA58" s="44"/>
      <c r="GGB58" s="44"/>
      <c r="GGC58" s="44"/>
      <c r="GGD58" s="44"/>
      <c r="GGE58" s="44"/>
      <c r="GGF58" s="44"/>
      <c r="GGG58" s="44"/>
      <c r="GGH58" s="44"/>
      <c r="GGI58" s="44"/>
      <c r="GGJ58" s="44"/>
      <c r="GGK58" s="44"/>
      <c r="GGL58" s="44"/>
      <c r="GGM58" s="44"/>
      <c r="GGN58" s="44"/>
      <c r="GGO58" s="44"/>
      <c r="GGP58" s="44"/>
      <c r="GGQ58" s="44"/>
      <c r="GGR58" s="44"/>
      <c r="GGS58" s="44"/>
      <c r="GGT58" s="44"/>
      <c r="GGU58" s="44"/>
      <c r="GGV58" s="44"/>
      <c r="GGW58" s="44"/>
      <c r="GGX58" s="44"/>
      <c r="GGY58" s="44"/>
      <c r="GGZ58" s="44"/>
      <c r="GHA58" s="44"/>
      <c r="GHB58" s="44"/>
      <c r="GHC58" s="44"/>
      <c r="GHD58" s="44"/>
      <c r="GHE58" s="44"/>
      <c r="GHF58" s="44"/>
      <c r="GHG58" s="44"/>
      <c r="GHH58" s="44"/>
      <c r="GHI58" s="44"/>
      <c r="GHJ58" s="44"/>
      <c r="GHK58" s="44"/>
      <c r="GHL58" s="44"/>
      <c r="GHM58" s="44"/>
      <c r="GHN58" s="44"/>
      <c r="GHO58" s="44"/>
      <c r="GHP58" s="44"/>
      <c r="GHQ58" s="44"/>
      <c r="GHR58" s="44"/>
      <c r="GHS58" s="44"/>
      <c r="GHT58" s="44"/>
      <c r="GHU58" s="44"/>
      <c r="GHV58" s="44"/>
      <c r="GHW58" s="44"/>
      <c r="GHX58" s="44"/>
      <c r="GHY58" s="44"/>
      <c r="GHZ58" s="44"/>
      <c r="GIA58" s="44"/>
      <c r="GIB58" s="44"/>
      <c r="GIC58" s="44"/>
      <c r="GID58" s="44"/>
      <c r="GIE58" s="44"/>
      <c r="GIF58" s="44"/>
      <c r="GIG58" s="44"/>
      <c r="GIH58" s="44"/>
      <c r="GII58" s="44"/>
      <c r="GIJ58" s="44"/>
      <c r="GIK58" s="44"/>
      <c r="GIL58" s="44"/>
      <c r="GIM58" s="44"/>
      <c r="GIN58" s="44"/>
      <c r="GIO58" s="44"/>
      <c r="GIP58" s="44"/>
      <c r="GIQ58" s="44"/>
      <c r="GIR58" s="44"/>
      <c r="GIS58" s="44"/>
      <c r="GIT58" s="44"/>
      <c r="GIU58" s="44"/>
      <c r="GIV58" s="44"/>
      <c r="GIW58" s="44"/>
      <c r="GIX58" s="44"/>
      <c r="GIY58" s="44"/>
      <c r="GIZ58" s="44"/>
      <c r="GJA58" s="44"/>
      <c r="GJB58" s="44"/>
      <c r="GJC58" s="44"/>
      <c r="GJD58" s="44"/>
      <c r="GJE58" s="44"/>
      <c r="GJF58" s="44"/>
      <c r="GJG58" s="44"/>
      <c r="GJH58" s="44"/>
      <c r="GJI58" s="44"/>
      <c r="GJJ58" s="44"/>
      <c r="GJK58" s="44"/>
      <c r="GJL58" s="44"/>
      <c r="GJM58" s="44"/>
      <c r="GJN58" s="44"/>
      <c r="GJO58" s="44"/>
      <c r="GJP58" s="44"/>
      <c r="GJQ58" s="44"/>
      <c r="GJR58" s="44"/>
      <c r="GJS58" s="44"/>
      <c r="GJT58" s="44"/>
      <c r="GJU58" s="44"/>
      <c r="GJV58" s="44"/>
      <c r="GJW58" s="44"/>
      <c r="GJX58" s="44"/>
      <c r="GJY58" s="44"/>
      <c r="GJZ58" s="44"/>
      <c r="GKA58" s="44"/>
      <c r="GKB58" s="44"/>
      <c r="GKC58" s="44"/>
      <c r="GKD58" s="44"/>
      <c r="GKE58" s="44"/>
      <c r="GKF58" s="44"/>
      <c r="GKG58" s="44"/>
      <c r="GKH58" s="44"/>
      <c r="GKI58" s="44"/>
      <c r="GKJ58" s="44"/>
      <c r="GKK58" s="44"/>
      <c r="GKL58" s="44"/>
      <c r="GKM58" s="44"/>
      <c r="GKN58" s="44"/>
      <c r="GKO58" s="44"/>
      <c r="GKP58" s="44"/>
      <c r="GKQ58" s="44"/>
      <c r="GKR58" s="44"/>
      <c r="GKS58" s="44"/>
      <c r="GKT58" s="44"/>
      <c r="GKU58" s="44"/>
      <c r="GKV58" s="44"/>
      <c r="GKW58" s="44"/>
      <c r="GKX58" s="44"/>
      <c r="GKY58" s="44"/>
      <c r="GKZ58" s="44"/>
      <c r="GLA58" s="44"/>
      <c r="GLB58" s="44"/>
      <c r="GLC58" s="44"/>
      <c r="GLD58" s="44"/>
      <c r="GLE58" s="44"/>
      <c r="GLF58" s="44"/>
      <c r="GLG58" s="44"/>
      <c r="GLH58" s="44"/>
      <c r="GLI58" s="44"/>
      <c r="GLJ58" s="44"/>
      <c r="GLK58" s="44"/>
      <c r="GLL58" s="44"/>
      <c r="GLM58" s="44"/>
      <c r="GLN58" s="44"/>
      <c r="GLO58" s="44"/>
      <c r="GLP58" s="44"/>
      <c r="GLQ58" s="44"/>
      <c r="GLR58" s="44"/>
      <c r="GLS58" s="44"/>
      <c r="GLT58" s="44"/>
      <c r="GLU58" s="44"/>
      <c r="GLV58" s="44"/>
      <c r="GLW58" s="44"/>
      <c r="GLX58" s="44"/>
      <c r="GLY58" s="44"/>
      <c r="GLZ58" s="44"/>
      <c r="GMA58" s="44"/>
      <c r="GMB58" s="44"/>
      <c r="GMC58" s="44"/>
      <c r="GMD58" s="44"/>
      <c r="GME58" s="44"/>
      <c r="GMF58" s="44"/>
      <c r="GMG58" s="44"/>
      <c r="GMH58" s="44"/>
      <c r="GMI58" s="44"/>
      <c r="GMJ58" s="44"/>
      <c r="GMK58" s="44"/>
      <c r="GML58" s="44"/>
      <c r="GMM58" s="44"/>
      <c r="GMN58" s="44"/>
      <c r="GMO58" s="44"/>
      <c r="GMP58" s="44"/>
      <c r="GMQ58" s="44"/>
      <c r="GMR58" s="44"/>
      <c r="GMS58" s="44"/>
      <c r="GMT58" s="44"/>
      <c r="GMU58" s="44"/>
      <c r="GMV58" s="44"/>
      <c r="GMW58" s="44"/>
      <c r="GMX58" s="44"/>
      <c r="GMY58" s="44"/>
      <c r="GMZ58" s="44"/>
      <c r="GNA58" s="44"/>
      <c r="GNB58" s="44"/>
      <c r="GNC58" s="44"/>
      <c r="GND58" s="44"/>
      <c r="GNE58" s="44"/>
      <c r="GNF58" s="44"/>
      <c r="GNG58" s="44"/>
      <c r="GNH58" s="44"/>
      <c r="GNI58" s="44"/>
      <c r="GNJ58" s="44"/>
      <c r="GNK58" s="44"/>
      <c r="GNL58" s="44"/>
      <c r="GNM58" s="44"/>
      <c r="GNN58" s="44"/>
      <c r="GNO58" s="44"/>
      <c r="GNP58" s="44"/>
      <c r="GNQ58" s="44"/>
      <c r="GNR58" s="44"/>
      <c r="GNS58" s="44"/>
      <c r="GNT58" s="44"/>
      <c r="GNU58" s="44"/>
      <c r="GNV58" s="44"/>
      <c r="GNW58" s="44"/>
      <c r="GNX58" s="44"/>
      <c r="GNY58" s="44"/>
      <c r="GNZ58" s="44"/>
      <c r="GOA58" s="44"/>
      <c r="GOB58" s="44"/>
      <c r="GOC58" s="44"/>
      <c r="GOD58" s="44"/>
      <c r="GOE58" s="44"/>
      <c r="GOF58" s="44"/>
      <c r="GOG58" s="44"/>
      <c r="GOH58" s="44"/>
      <c r="GOI58" s="44"/>
      <c r="GOJ58" s="44"/>
      <c r="GOK58" s="44"/>
      <c r="GOL58" s="44"/>
      <c r="GOM58" s="44"/>
      <c r="GON58" s="44"/>
      <c r="GOO58" s="44"/>
      <c r="GOP58" s="44"/>
      <c r="GOQ58" s="44"/>
      <c r="GOR58" s="44"/>
      <c r="GOS58" s="44"/>
      <c r="GOT58" s="44"/>
      <c r="GOU58" s="44"/>
      <c r="GOV58" s="44"/>
      <c r="GOW58" s="44"/>
      <c r="GOX58" s="44"/>
      <c r="GOY58" s="44"/>
      <c r="GOZ58" s="44"/>
      <c r="GPA58" s="44"/>
      <c r="GPB58" s="44"/>
      <c r="GPC58" s="44"/>
      <c r="GPD58" s="44"/>
      <c r="GPE58" s="44"/>
      <c r="GPF58" s="44"/>
      <c r="GPG58" s="44"/>
      <c r="GPH58" s="44"/>
      <c r="GPI58" s="44"/>
      <c r="GPJ58" s="44"/>
      <c r="GPK58" s="44"/>
      <c r="GPL58" s="44"/>
      <c r="GPM58" s="44"/>
      <c r="GPN58" s="44"/>
      <c r="GPO58" s="44"/>
      <c r="GPP58" s="44"/>
      <c r="GPQ58" s="44"/>
      <c r="GPR58" s="44"/>
      <c r="GPS58" s="44"/>
      <c r="GPT58" s="44"/>
      <c r="GPU58" s="44"/>
      <c r="GPV58" s="44"/>
      <c r="GPW58" s="44"/>
      <c r="GPX58" s="44"/>
      <c r="GPY58" s="44"/>
      <c r="GPZ58" s="44"/>
      <c r="GQA58" s="44"/>
      <c r="GQB58" s="44"/>
      <c r="GQC58" s="44"/>
      <c r="GQD58" s="44"/>
      <c r="GQE58" s="44"/>
      <c r="GQF58" s="44"/>
      <c r="GQG58" s="44"/>
      <c r="GQH58" s="44"/>
      <c r="GQI58" s="44"/>
      <c r="GQJ58" s="44"/>
      <c r="GQK58" s="44"/>
      <c r="GQL58" s="44"/>
      <c r="GQM58" s="44"/>
      <c r="GQN58" s="44"/>
      <c r="GQO58" s="44"/>
      <c r="GQP58" s="44"/>
      <c r="GQQ58" s="44"/>
      <c r="GQR58" s="44"/>
      <c r="GQS58" s="44"/>
      <c r="GQT58" s="44"/>
      <c r="GQU58" s="44"/>
      <c r="GQV58" s="44"/>
      <c r="GQW58" s="44"/>
      <c r="GQX58" s="44"/>
      <c r="GQY58" s="44"/>
      <c r="GQZ58" s="44"/>
      <c r="GRA58" s="44"/>
      <c r="GRB58" s="44"/>
      <c r="GRC58" s="44"/>
      <c r="GRD58" s="44"/>
      <c r="GRE58" s="44"/>
      <c r="GRF58" s="44"/>
      <c r="GRG58" s="44"/>
      <c r="GRH58" s="44"/>
      <c r="GRI58" s="44"/>
      <c r="GRJ58" s="44"/>
      <c r="GRK58" s="44"/>
      <c r="GRL58" s="44"/>
      <c r="GRM58" s="44"/>
      <c r="GRN58" s="44"/>
      <c r="GRO58" s="44"/>
      <c r="GRP58" s="44"/>
      <c r="GRQ58" s="44"/>
      <c r="GRR58" s="44"/>
      <c r="GRS58" s="44"/>
      <c r="GRT58" s="44"/>
      <c r="GRU58" s="44"/>
      <c r="GRV58" s="44"/>
      <c r="GRW58" s="44"/>
      <c r="GRX58" s="44"/>
      <c r="GRY58" s="44"/>
      <c r="GRZ58" s="44"/>
      <c r="GSA58" s="44"/>
      <c r="GSB58" s="44"/>
      <c r="GSC58" s="44"/>
      <c r="GSD58" s="44"/>
      <c r="GSE58" s="44"/>
      <c r="GSF58" s="44"/>
      <c r="GSG58" s="44"/>
      <c r="GSH58" s="44"/>
      <c r="GSI58" s="44"/>
      <c r="GSJ58" s="44"/>
      <c r="GSK58" s="44"/>
      <c r="GSL58" s="44"/>
      <c r="GSM58" s="44"/>
      <c r="GSN58" s="44"/>
      <c r="GSO58" s="44"/>
      <c r="GSP58" s="44"/>
      <c r="GSQ58" s="44"/>
      <c r="GSR58" s="44"/>
      <c r="GSS58" s="44"/>
      <c r="GST58" s="44"/>
      <c r="GSU58" s="44"/>
      <c r="GSV58" s="44"/>
      <c r="GSW58" s="44"/>
      <c r="GSX58" s="44"/>
      <c r="GSY58" s="44"/>
      <c r="GSZ58" s="44"/>
      <c r="GTA58" s="44"/>
      <c r="GTB58" s="44"/>
      <c r="GTC58" s="44"/>
      <c r="GTD58" s="44"/>
      <c r="GTE58" s="44"/>
      <c r="GTF58" s="44"/>
      <c r="GTG58" s="44"/>
      <c r="GTH58" s="44"/>
      <c r="GTI58" s="44"/>
      <c r="GTJ58" s="44"/>
      <c r="GTK58" s="44"/>
      <c r="GTL58" s="44"/>
      <c r="GTM58" s="44"/>
      <c r="GTN58" s="44"/>
      <c r="GTO58" s="44"/>
      <c r="GTP58" s="44"/>
      <c r="GTQ58" s="44"/>
      <c r="GTR58" s="44"/>
      <c r="GTS58" s="44"/>
      <c r="GTT58" s="44"/>
      <c r="GTU58" s="44"/>
      <c r="GTV58" s="44"/>
      <c r="GTW58" s="44"/>
      <c r="GTX58" s="44"/>
      <c r="GTY58" s="44"/>
      <c r="GTZ58" s="44"/>
      <c r="GUA58" s="44"/>
      <c r="GUB58" s="44"/>
      <c r="GUC58" s="44"/>
      <c r="GUD58" s="44"/>
      <c r="GUE58" s="44"/>
      <c r="GUF58" s="44"/>
      <c r="GUG58" s="44"/>
      <c r="GUH58" s="44"/>
      <c r="GUI58" s="44"/>
      <c r="GUJ58" s="44"/>
      <c r="GUK58" s="44"/>
      <c r="GUL58" s="44"/>
      <c r="GUM58" s="44"/>
      <c r="GUN58" s="44"/>
      <c r="GUO58" s="44"/>
      <c r="GUP58" s="44"/>
      <c r="GUQ58" s="44"/>
      <c r="GUR58" s="44"/>
      <c r="GUS58" s="44"/>
      <c r="GUT58" s="44"/>
      <c r="GUU58" s="44"/>
      <c r="GUV58" s="44"/>
      <c r="GUW58" s="44"/>
      <c r="GUX58" s="44"/>
      <c r="GUY58" s="44"/>
      <c r="GUZ58" s="44"/>
      <c r="GVA58" s="44"/>
      <c r="GVB58" s="44"/>
      <c r="GVC58" s="44"/>
      <c r="GVD58" s="44"/>
      <c r="GVE58" s="44"/>
      <c r="GVF58" s="44"/>
      <c r="GVG58" s="44"/>
      <c r="GVH58" s="44"/>
      <c r="GVI58" s="44"/>
      <c r="GVJ58" s="44"/>
      <c r="GVK58" s="44"/>
      <c r="GVL58" s="44"/>
      <c r="GVM58" s="44"/>
      <c r="GVN58" s="44"/>
      <c r="GVO58" s="44"/>
      <c r="GVP58" s="44"/>
      <c r="GVQ58" s="44"/>
      <c r="GVR58" s="44"/>
      <c r="GVS58" s="44"/>
      <c r="GVT58" s="44"/>
      <c r="GVU58" s="44"/>
      <c r="GVV58" s="44"/>
      <c r="GVW58" s="44"/>
      <c r="GVX58" s="44"/>
      <c r="GVY58" s="44"/>
      <c r="GVZ58" s="44"/>
      <c r="GWA58" s="44"/>
      <c r="GWB58" s="44"/>
      <c r="GWC58" s="44"/>
      <c r="GWD58" s="44"/>
      <c r="GWE58" s="44"/>
      <c r="GWF58" s="44"/>
      <c r="GWG58" s="44"/>
      <c r="GWH58" s="44"/>
      <c r="GWI58" s="44"/>
      <c r="GWJ58" s="44"/>
      <c r="GWK58" s="44"/>
      <c r="GWL58" s="44"/>
      <c r="GWM58" s="44"/>
      <c r="GWN58" s="44"/>
      <c r="GWO58" s="44"/>
      <c r="GWP58" s="44"/>
      <c r="GWQ58" s="44"/>
      <c r="GWR58" s="44"/>
      <c r="GWS58" s="44"/>
      <c r="GWT58" s="44"/>
      <c r="GWU58" s="44"/>
      <c r="GWV58" s="44"/>
      <c r="GWW58" s="44"/>
      <c r="GWX58" s="44"/>
      <c r="GWY58" s="44"/>
      <c r="GWZ58" s="44"/>
      <c r="GXA58" s="44"/>
      <c r="GXB58" s="44"/>
      <c r="GXC58" s="44"/>
      <c r="GXD58" s="44"/>
      <c r="GXE58" s="44"/>
      <c r="GXF58" s="44"/>
      <c r="GXG58" s="44"/>
      <c r="GXH58" s="44"/>
      <c r="GXI58" s="44"/>
      <c r="GXJ58" s="44"/>
      <c r="GXK58" s="44"/>
      <c r="GXL58" s="44"/>
      <c r="GXM58" s="44"/>
      <c r="GXN58" s="44"/>
      <c r="GXO58" s="44"/>
      <c r="GXP58" s="44"/>
      <c r="GXQ58" s="44"/>
      <c r="GXR58" s="44"/>
      <c r="GXS58" s="44"/>
      <c r="GXT58" s="44"/>
      <c r="GXU58" s="44"/>
      <c r="GXV58" s="44"/>
      <c r="GXW58" s="44"/>
      <c r="GXX58" s="44"/>
      <c r="GXY58" s="44"/>
      <c r="GXZ58" s="44"/>
      <c r="GYA58" s="44"/>
      <c r="GYB58" s="44"/>
      <c r="GYC58" s="44"/>
      <c r="GYD58" s="44"/>
      <c r="GYE58" s="44"/>
      <c r="GYF58" s="44"/>
      <c r="GYG58" s="44"/>
      <c r="GYH58" s="44"/>
      <c r="GYI58" s="44"/>
      <c r="GYJ58" s="44"/>
      <c r="GYK58" s="44"/>
      <c r="GYL58" s="44"/>
      <c r="GYM58" s="44"/>
      <c r="GYN58" s="44"/>
      <c r="GYO58" s="44"/>
      <c r="GYP58" s="44"/>
      <c r="GYQ58" s="44"/>
      <c r="GYR58" s="44"/>
      <c r="GYS58" s="44"/>
      <c r="GYT58" s="44"/>
      <c r="GYU58" s="44"/>
      <c r="GYV58" s="44"/>
      <c r="GYW58" s="44"/>
      <c r="GYX58" s="44"/>
      <c r="GYY58" s="44"/>
      <c r="GYZ58" s="44"/>
      <c r="GZA58" s="44"/>
      <c r="GZB58" s="44"/>
      <c r="GZC58" s="44"/>
      <c r="GZD58" s="44"/>
      <c r="GZE58" s="44"/>
      <c r="GZF58" s="44"/>
      <c r="GZG58" s="44"/>
      <c r="GZH58" s="44"/>
      <c r="GZI58" s="44"/>
      <c r="GZJ58" s="44"/>
      <c r="GZK58" s="44"/>
      <c r="GZL58" s="44"/>
      <c r="GZM58" s="44"/>
      <c r="GZN58" s="44"/>
      <c r="GZO58" s="44"/>
      <c r="GZP58" s="44"/>
      <c r="GZQ58" s="44"/>
      <c r="GZR58" s="44"/>
      <c r="GZS58" s="44"/>
      <c r="GZT58" s="44"/>
      <c r="GZU58" s="44"/>
      <c r="GZV58" s="44"/>
      <c r="GZW58" s="44"/>
      <c r="GZX58" s="44"/>
      <c r="GZY58" s="44"/>
      <c r="GZZ58" s="44"/>
      <c r="HAA58" s="44"/>
      <c r="HAB58" s="44"/>
      <c r="HAC58" s="44"/>
      <c r="HAD58" s="44"/>
      <c r="HAE58" s="44"/>
      <c r="HAF58" s="44"/>
      <c r="HAG58" s="44"/>
      <c r="HAH58" s="44"/>
      <c r="HAI58" s="44"/>
      <c r="HAJ58" s="44"/>
      <c r="HAK58" s="44"/>
      <c r="HAL58" s="44"/>
      <c r="HAM58" s="44"/>
      <c r="HAN58" s="44"/>
      <c r="HAO58" s="44"/>
      <c r="HAP58" s="44"/>
      <c r="HAQ58" s="44"/>
      <c r="HAR58" s="44"/>
      <c r="HAS58" s="44"/>
      <c r="HAT58" s="44"/>
      <c r="HAU58" s="44"/>
      <c r="HAV58" s="44"/>
      <c r="HAW58" s="44"/>
      <c r="HAX58" s="44"/>
      <c r="HAY58" s="44"/>
      <c r="HAZ58" s="44"/>
      <c r="HBA58" s="44"/>
      <c r="HBB58" s="44"/>
      <c r="HBC58" s="44"/>
      <c r="HBD58" s="44"/>
      <c r="HBE58" s="44"/>
      <c r="HBF58" s="44"/>
      <c r="HBG58" s="44"/>
      <c r="HBH58" s="44"/>
      <c r="HBI58" s="44"/>
      <c r="HBJ58" s="44"/>
      <c r="HBK58" s="44"/>
      <c r="HBL58" s="44"/>
      <c r="HBM58" s="44"/>
      <c r="HBN58" s="44"/>
      <c r="HBO58" s="44"/>
      <c r="HBP58" s="44"/>
      <c r="HBQ58" s="44"/>
      <c r="HBR58" s="44"/>
      <c r="HBS58" s="44"/>
      <c r="HBT58" s="44"/>
      <c r="HBU58" s="44"/>
      <c r="HBV58" s="44"/>
      <c r="HBW58" s="44"/>
      <c r="HBX58" s="44"/>
      <c r="HBY58" s="44"/>
      <c r="HBZ58" s="44"/>
      <c r="HCA58" s="44"/>
      <c r="HCB58" s="44"/>
      <c r="HCC58" s="44"/>
      <c r="HCD58" s="44"/>
      <c r="HCE58" s="44"/>
      <c r="HCF58" s="44"/>
      <c r="HCG58" s="44"/>
      <c r="HCH58" s="44"/>
      <c r="HCI58" s="44"/>
      <c r="HCJ58" s="44"/>
      <c r="HCK58" s="44"/>
      <c r="HCL58" s="44"/>
      <c r="HCM58" s="44"/>
      <c r="HCN58" s="44"/>
      <c r="HCO58" s="44"/>
      <c r="HCP58" s="44"/>
      <c r="HCQ58" s="44"/>
      <c r="HCR58" s="44"/>
      <c r="HCS58" s="44"/>
      <c r="HCT58" s="44"/>
      <c r="HCU58" s="44"/>
      <c r="HCV58" s="44"/>
      <c r="HCW58" s="44"/>
      <c r="HCX58" s="44"/>
      <c r="HCY58" s="44"/>
      <c r="HCZ58" s="44"/>
      <c r="HDA58" s="44"/>
      <c r="HDB58" s="44"/>
      <c r="HDC58" s="44"/>
      <c r="HDD58" s="44"/>
      <c r="HDE58" s="44"/>
      <c r="HDF58" s="44"/>
      <c r="HDG58" s="44"/>
      <c r="HDH58" s="44"/>
      <c r="HDI58" s="44"/>
      <c r="HDJ58" s="44"/>
      <c r="HDK58" s="44"/>
      <c r="HDL58" s="44"/>
      <c r="HDM58" s="44"/>
      <c r="HDN58" s="44"/>
      <c r="HDO58" s="44"/>
      <c r="HDP58" s="44"/>
      <c r="HDQ58" s="44"/>
      <c r="HDR58" s="44"/>
      <c r="HDS58" s="44"/>
      <c r="HDT58" s="44"/>
      <c r="HDU58" s="44"/>
      <c r="HDV58" s="44"/>
      <c r="HDW58" s="44"/>
      <c r="HDX58" s="44"/>
      <c r="HDY58" s="44"/>
      <c r="HDZ58" s="44"/>
      <c r="HEA58" s="44"/>
      <c r="HEB58" s="44"/>
      <c r="HEC58" s="44"/>
      <c r="HED58" s="44"/>
      <c r="HEE58" s="44"/>
      <c r="HEF58" s="44"/>
      <c r="HEG58" s="44"/>
      <c r="HEH58" s="44"/>
      <c r="HEI58" s="44"/>
      <c r="HEJ58" s="44"/>
      <c r="HEK58" s="44"/>
      <c r="HEL58" s="44"/>
      <c r="HEM58" s="44"/>
      <c r="HEN58" s="44"/>
      <c r="HEO58" s="44"/>
      <c r="HEP58" s="44"/>
      <c r="HEQ58" s="44"/>
      <c r="HER58" s="44"/>
      <c r="HES58" s="44"/>
      <c r="HET58" s="44"/>
      <c r="HEU58" s="44"/>
      <c r="HEV58" s="44"/>
      <c r="HEW58" s="44"/>
      <c r="HEX58" s="44"/>
      <c r="HEY58" s="44"/>
      <c r="HEZ58" s="44"/>
      <c r="HFA58" s="44"/>
      <c r="HFB58" s="44"/>
      <c r="HFC58" s="44"/>
      <c r="HFD58" s="44"/>
      <c r="HFE58" s="44"/>
      <c r="HFF58" s="44"/>
      <c r="HFG58" s="44"/>
      <c r="HFH58" s="44"/>
      <c r="HFI58" s="44"/>
      <c r="HFJ58" s="44"/>
      <c r="HFK58" s="44"/>
      <c r="HFL58" s="44"/>
      <c r="HFM58" s="44"/>
      <c r="HFN58" s="44"/>
      <c r="HFO58" s="44"/>
      <c r="HFP58" s="44"/>
      <c r="HFQ58" s="44"/>
      <c r="HFR58" s="44"/>
      <c r="HFS58" s="44"/>
      <c r="HFT58" s="44"/>
      <c r="HFU58" s="44"/>
      <c r="HFV58" s="44"/>
      <c r="HFW58" s="44"/>
      <c r="HFX58" s="44"/>
      <c r="HFY58" s="44"/>
      <c r="HFZ58" s="44"/>
      <c r="HGA58" s="44"/>
      <c r="HGB58" s="44"/>
      <c r="HGC58" s="44"/>
      <c r="HGD58" s="44"/>
      <c r="HGE58" s="44"/>
      <c r="HGF58" s="44"/>
      <c r="HGG58" s="44"/>
      <c r="HGH58" s="44"/>
      <c r="HGI58" s="44"/>
      <c r="HGJ58" s="44"/>
      <c r="HGK58" s="44"/>
      <c r="HGL58" s="44"/>
      <c r="HGM58" s="44"/>
      <c r="HGN58" s="44"/>
      <c r="HGO58" s="44"/>
      <c r="HGP58" s="44"/>
      <c r="HGQ58" s="44"/>
      <c r="HGR58" s="44"/>
      <c r="HGS58" s="44"/>
      <c r="HGT58" s="44"/>
      <c r="HGU58" s="44"/>
      <c r="HGV58" s="44"/>
      <c r="HGW58" s="44"/>
      <c r="HGX58" s="44"/>
      <c r="HGY58" s="44"/>
      <c r="HGZ58" s="44"/>
      <c r="HHA58" s="44"/>
      <c r="HHB58" s="44"/>
      <c r="HHC58" s="44"/>
      <c r="HHD58" s="44"/>
      <c r="HHE58" s="44"/>
      <c r="HHF58" s="44"/>
      <c r="HHG58" s="44"/>
      <c r="HHH58" s="44"/>
      <c r="HHI58" s="44"/>
      <c r="HHJ58" s="44"/>
      <c r="HHK58" s="44"/>
      <c r="HHL58" s="44"/>
      <c r="HHM58" s="44"/>
      <c r="HHN58" s="44"/>
      <c r="HHO58" s="44"/>
      <c r="HHP58" s="44"/>
      <c r="HHQ58" s="44"/>
      <c r="HHR58" s="44"/>
      <c r="HHS58" s="44"/>
      <c r="HHT58" s="44"/>
      <c r="HHU58" s="44"/>
      <c r="HHV58" s="44"/>
      <c r="HHW58" s="44"/>
      <c r="HHX58" s="44"/>
      <c r="HHY58" s="44"/>
      <c r="HHZ58" s="44"/>
      <c r="HIA58" s="44"/>
      <c r="HIB58" s="44"/>
      <c r="HIC58" s="44"/>
      <c r="HID58" s="44"/>
      <c r="HIE58" s="44"/>
      <c r="HIF58" s="44"/>
      <c r="HIG58" s="44"/>
      <c r="HIH58" s="44"/>
      <c r="HII58" s="44"/>
      <c r="HIJ58" s="44"/>
      <c r="HIK58" s="44"/>
      <c r="HIL58" s="44"/>
      <c r="HIM58" s="44"/>
      <c r="HIN58" s="44"/>
      <c r="HIO58" s="44"/>
      <c r="HIP58" s="44"/>
      <c r="HIQ58" s="44"/>
      <c r="HIR58" s="44"/>
      <c r="HIS58" s="44"/>
      <c r="HIT58" s="44"/>
      <c r="HIU58" s="44"/>
      <c r="HIV58" s="44"/>
      <c r="HIW58" s="44"/>
      <c r="HIX58" s="44"/>
      <c r="HIY58" s="44"/>
      <c r="HIZ58" s="44"/>
      <c r="HJA58" s="44"/>
      <c r="HJB58" s="44"/>
      <c r="HJC58" s="44"/>
      <c r="HJD58" s="44"/>
      <c r="HJE58" s="44"/>
      <c r="HJF58" s="44"/>
      <c r="HJG58" s="44"/>
      <c r="HJH58" s="44"/>
      <c r="HJI58" s="44"/>
      <c r="HJJ58" s="44"/>
      <c r="HJK58" s="44"/>
      <c r="HJL58" s="44"/>
      <c r="HJM58" s="44"/>
      <c r="HJN58" s="44"/>
      <c r="HJO58" s="44"/>
      <c r="HJP58" s="44"/>
      <c r="HJQ58" s="44"/>
      <c r="HJR58" s="44"/>
      <c r="HJS58" s="44"/>
      <c r="HJT58" s="44"/>
      <c r="HJU58" s="44"/>
      <c r="HJV58" s="44"/>
      <c r="HJW58" s="44"/>
      <c r="HJX58" s="44"/>
      <c r="HJY58" s="44"/>
      <c r="HJZ58" s="44"/>
      <c r="HKA58" s="44"/>
      <c r="HKB58" s="44"/>
      <c r="HKC58" s="44"/>
      <c r="HKD58" s="44"/>
      <c r="HKE58" s="44"/>
      <c r="HKF58" s="44"/>
      <c r="HKG58" s="44"/>
      <c r="HKH58" s="44"/>
      <c r="HKI58" s="44"/>
      <c r="HKJ58" s="44"/>
      <c r="HKK58" s="44"/>
      <c r="HKL58" s="44"/>
      <c r="HKM58" s="44"/>
      <c r="HKN58" s="44"/>
      <c r="HKO58" s="44"/>
      <c r="HKP58" s="44"/>
      <c r="HKQ58" s="44"/>
      <c r="HKR58" s="44"/>
      <c r="HKS58" s="44"/>
      <c r="HKT58" s="44"/>
      <c r="HKU58" s="44"/>
      <c r="HKV58" s="44"/>
      <c r="HKW58" s="44"/>
      <c r="HKX58" s="44"/>
      <c r="HKY58" s="44"/>
      <c r="HKZ58" s="44"/>
      <c r="HLA58" s="44"/>
      <c r="HLB58" s="44"/>
      <c r="HLC58" s="44"/>
      <c r="HLD58" s="44"/>
      <c r="HLE58" s="44"/>
      <c r="HLF58" s="44"/>
      <c r="HLG58" s="44"/>
      <c r="HLH58" s="44"/>
      <c r="HLI58" s="44"/>
      <c r="HLJ58" s="44"/>
      <c r="HLK58" s="44"/>
      <c r="HLL58" s="44"/>
      <c r="HLM58" s="44"/>
      <c r="HLN58" s="44"/>
      <c r="HLO58" s="44"/>
      <c r="HLP58" s="44"/>
      <c r="HLQ58" s="44"/>
      <c r="HLR58" s="44"/>
      <c r="HLS58" s="44"/>
      <c r="HLT58" s="44"/>
      <c r="HLU58" s="44"/>
      <c r="HLV58" s="44"/>
      <c r="HLW58" s="44"/>
      <c r="HLX58" s="44"/>
      <c r="HLY58" s="44"/>
      <c r="HLZ58" s="44"/>
      <c r="HMA58" s="44"/>
      <c r="HMB58" s="44"/>
      <c r="HMC58" s="44"/>
      <c r="HMD58" s="44"/>
      <c r="HME58" s="44"/>
      <c r="HMF58" s="44"/>
      <c r="HMG58" s="44"/>
      <c r="HMH58" s="44"/>
      <c r="HMI58" s="44"/>
      <c r="HMJ58" s="44"/>
      <c r="HMK58" s="44"/>
      <c r="HML58" s="44"/>
      <c r="HMM58" s="44"/>
      <c r="HMN58" s="44"/>
      <c r="HMO58" s="44"/>
      <c r="HMP58" s="44"/>
      <c r="HMQ58" s="44"/>
      <c r="HMR58" s="44"/>
      <c r="HMS58" s="44"/>
      <c r="HMT58" s="44"/>
      <c r="HMU58" s="44"/>
      <c r="HMV58" s="44"/>
      <c r="HMW58" s="44"/>
      <c r="HMX58" s="44"/>
      <c r="HMY58" s="44"/>
      <c r="HMZ58" s="44"/>
      <c r="HNA58" s="44"/>
      <c r="HNB58" s="44"/>
      <c r="HNC58" s="44"/>
      <c r="HND58" s="44"/>
      <c r="HNE58" s="44"/>
      <c r="HNF58" s="44"/>
      <c r="HNG58" s="44"/>
      <c r="HNH58" s="44"/>
      <c r="HNI58" s="44"/>
      <c r="HNJ58" s="44"/>
      <c r="HNK58" s="44"/>
      <c r="HNL58" s="44"/>
      <c r="HNM58" s="44"/>
      <c r="HNN58" s="44"/>
      <c r="HNO58" s="44"/>
      <c r="HNP58" s="44"/>
      <c r="HNQ58" s="44"/>
      <c r="HNR58" s="44"/>
      <c r="HNS58" s="44"/>
      <c r="HNT58" s="44"/>
      <c r="HNU58" s="44"/>
      <c r="HNV58" s="44"/>
      <c r="HNW58" s="44"/>
      <c r="HNX58" s="44"/>
      <c r="HNY58" s="44"/>
      <c r="HNZ58" s="44"/>
      <c r="HOA58" s="44"/>
      <c r="HOB58" s="44"/>
      <c r="HOC58" s="44"/>
      <c r="HOD58" s="44"/>
      <c r="HOE58" s="44"/>
      <c r="HOF58" s="44"/>
      <c r="HOG58" s="44"/>
      <c r="HOH58" s="44"/>
      <c r="HOI58" s="44"/>
      <c r="HOJ58" s="44"/>
      <c r="HOK58" s="44"/>
      <c r="HOL58" s="44"/>
      <c r="HOM58" s="44"/>
      <c r="HON58" s="44"/>
      <c r="HOO58" s="44"/>
      <c r="HOP58" s="44"/>
      <c r="HOQ58" s="44"/>
      <c r="HOR58" s="44"/>
      <c r="HOS58" s="44"/>
      <c r="HOT58" s="44"/>
      <c r="HOU58" s="44"/>
      <c r="HOV58" s="44"/>
      <c r="HOW58" s="44"/>
      <c r="HOX58" s="44"/>
      <c r="HOY58" s="44"/>
      <c r="HOZ58" s="44"/>
      <c r="HPA58" s="44"/>
      <c r="HPB58" s="44"/>
      <c r="HPC58" s="44"/>
      <c r="HPD58" s="44"/>
      <c r="HPE58" s="44"/>
      <c r="HPF58" s="44"/>
      <c r="HPG58" s="44"/>
      <c r="HPH58" s="44"/>
      <c r="HPI58" s="44"/>
      <c r="HPJ58" s="44"/>
      <c r="HPK58" s="44"/>
      <c r="HPL58" s="44"/>
      <c r="HPM58" s="44"/>
      <c r="HPN58" s="44"/>
      <c r="HPO58" s="44"/>
      <c r="HPP58" s="44"/>
      <c r="HPQ58" s="44"/>
      <c r="HPR58" s="44"/>
      <c r="HPS58" s="44"/>
      <c r="HPT58" s="44"/>
      <c r="HPU58" s="44"/>
      <c r="HPV58" s="44"/>
      <c r="HPW58" s="44"/>
      <c r="HPX58" s="44"/>
      <c r="HPY58" s="44"/>
      <c r="HPZ58" s="44"/>
      <c r="HQA58" s="44"/>
      <c r="HQB58" s="44"/>
      <c r="HQC58" s="44"/>
      <c r="HQD58" s="44"/>
      <c r="HQE58" s="44"/>
      <c r="HQF58" s="44"/>
      <c r="HQG58" s="44"/>
      <c r="HQH58" s="44"/>
      <c r="HQI58" s="44"/>
      <c r="HQJ58" s="44"/>
      <c r="HQK58" s="44"/>
      <c r="HQL58" s="44"/>
      <c r="HQM58" s="44"/>
      <c r="HQN58" s="44"/>
      <c r="HQO58" s="44"/>
      <c r="HQP58" s="44"/>
      <c r="HQQ58" s="44"/>
      <c r="HQR58" s="44"/>
      <c r="HQS58" s="44"/>
      <c r="HQT58" s="44"/>
      <c r="HQU58" s="44"/>
      <c r="HQV58" s="44"/>
      <c r="HQW58" s="44"/>
      <c r="HQX58" s="44"/>
      <c r="HQY58" s="44"/>
      <c r="HQZ58" s="44"/>
      <c r="HRA58" s="44"/>
      <c r="HRB58" s="44"/>
      <c r="HRC58" s="44"/>
      <c r="HRD58" s="44"/>
      <c r="HRE58" s="44"/>
      <c r="HRF58" s="44"/>
      <c r="HRG58" s="44"/>
      <c r="HRH58" s="44"/>
      <c r="HRI58" s="44"/>
      <c r="HRJ58" s="44"/>
      <c r="HRK58" s="44"/>
      <c r="HRL58" s="44"/>
      <c r="HRM58" s="44"/>
      <c r="HRN58" s="44"/>
      <c r="HRO58" s="44"/>
      <c r="HRP58" s="44"/>
      <c r="HRQ58" s="44"/>
      <c r="HRR58" s="44"/>
      <c r="HRS58" s="44"/>
      <c r="HRT58" s="44"/>
      <c r="HRU58" s="44"/>
      <c r="HRV58" s="44"/>
      <c r="HRW58" s="44"/>
      <c r="HRX58" s="44"/>
      <c r="HRY58" s="44"/>
      <c r="HRZ58" s="44"/>
      <c r="HSA58" s="44"/>
      <c r="HSB58" s="44"/>
      <c r="HSC58" s="44"/>
      <c r="HSD58" s="44"/>
      <c r="HSE58" s="44"/>
      <c r="HSF58" s="44"/>
      <c r="HSG58" s="44"/>
      <c r="HSH58" s="44"/>
      <c r="HSI58" s="44"/>
      <c r="HSJ58" s="44"/>
      <c r="HSK58" s="44"/>
      <c r="HSL58" s="44"/>
      <c r="HSM58" s="44"/>
      <c r="HSN58" s="44"/>
      <c r="HSO58" s="44"/>
      <c r="HSP58" s="44"/>
      <c r="HSQ58" s="44"/>
      <c r="HSR58" s="44"/>
      <c r="HSS58" s="44"/>
      <c r="HST58" s="44"/>
      <c r="HSU58" s="44"/>
      <c r="HSV58" s="44"/>
      <c r="HSW58" s="44"/>
      <c r="HSX58" s="44"/>
      <c r="HSY58" s="44"/>
      <c r="HSZ58" s="44"/>
      <c r="HTA58" s="44"/>
      <c r="HTB58" s="44"/>
      <c r="HTC58" s="44"/>
      <c r="HTD58" s="44"/>
      <c r="HTE58" s="44"/>
      <c r="HTF58" s="44"/>
      <c r="HTG58" s="44"/>
      <c r="HTH58" s="44"/>
      <c r="HTI58" s="44"/>
      <c r="HTJ58" s="44"/>
      <c r="HTK58" s="44"/>
      <c r="HTL58" s="44"/>
      <c r="HTM58" s="44"/>
      <c r="HTN58" s="44"/>
      <c r="HTO58" s="44"/>
      <c r="HTP58" s="44"/>
      <c r="HTQ58" s="44"/>
      <c r="HTR58" s="44"/>
      <c r="HTS58" s="44"/>
      <c r="HTT58" s="44"/>
      <c r="HTU58" s="44"/>
      <c r="HTV58" s="44"/>
      <c r="HTW58" s="44"/>
      <c r="HTX58" s="44"/>
      <c r="HTY58" s="44"/>
      <c r="HTZ58" s="44"/>
      <c r="HUA58" s="44"/>
      <c r="HUB58" s="44"/>
      <c r="HUC58" s="44"/>
      <c r="HUD58" s="44"/>
      <c r="HUE58" s="44"/>
      <c r="HUF58" s="44"/>
      <c r="HUG58" s="44"/>
      <c r="HUH58" s="44"/>
      <c r="HUI58" s="44"/>
      <c r="HUJ58" s="44"/>
      <c r="HUK58" s="44"/>
      <c r="HUL58" s="44"/>
      <c r="HUM58" s="44"/>
      <c r="HUN58" s="44"/>
      <c r="HUO58" s="44"/>
      <c r="HUP58" s="44"/>
      <c r="HUQ58" s="44"/>
      <c r="HUR58" s="44"/>
      <c r="HUS58" s="44"/>
      <c r="HUT58" s="44"/>
      <c r="HUU58" s="44"/>
      <c r="HUV58" s="44"/>
      <c r="HUW58" s="44"/>
      <c r="HUX58" s="44"/>
      <c r="HUY58" s="44"/>
      <c r="HUZ58" s="44"/>
      <c r="HVA58" s="44"/>
      <c r="HVB58" s="44"/>
      <c r="HVC58" s="44"/>
      <c r="HVD58" s="44"/>
      <c r="HVE58" s="44"/>
      <c r="HVF58" s="44"/>
      <c r="HVG58" s="44"/>
      <c r="HVH58" s="44"/>
      <c r="HVI58" s="44"/>
      <c r="HVJ58" s="44"/>
      <c r="HVK58" s="44"/>
      <c r="HVL58" s="44"/>
      <c r="HVM58" s="44"/>
      <c r="HVN58" s="44"/>
      <c r="HVO58" s="44"/>
      <c r="HVP58" s="44"/>
      <c r="HVQ58" s="44"/>
      <c r="HVR58" s="44"/>
      <c r="HVS58" s="44"/>
      <c r="HVT58" s="44"/>
      <c r="HVU58" s="44"/>
      <c r="HVV58" s="44"/>
      <c r="HVW58" s="44"/>
      <c r="HVX58" s="44"/>
      <c r="HVY58" s="44"/>
      <c r="HVZ58" s="44"/>
      <c r="HWA58" s="44"/>
      <c r="HWB58" s="44"/>
      <c r="HWC58" s="44"/>
      <c r="HWD58" s="44"/>
      <c r="HWE58" s="44"/>
      <c r="HWF58" s="44"/>
      <c r="HWG58" s="44"/>
      <c r="HWH58" s="44"/>
      <c r="HWI58" s="44"/>
      <c r="HWJ58" s="44"/>
      <c r="HWK58" s="44"/>
      <c r="HWL58" s="44"/>
      <c r="HWM58" s="44"/>
      <c r="HWN58" s="44"/>
      <c r="HWO58" s="44"/>
      <c r="HWP58" s="44"/>
      <c r="HWQ58" s="44"/>
      <c r="HWR58" s="44"/>
      <c r="HWS58" s="44"/>
      <c r="HWT58" s="44"/>
      <c r="HWU58" s="44"/>
      <c r="HWV58" s="44"/>
      <c r="HWW58" s="44"/>
      <c r="HWX58" s="44"/>
      <c r="HWY58" s="44"/>
      <c r="HWZ58" s="44"/>
      <c r="HXA58" s="44"/>
      <c r="HXB58" s="44"/>
      <c r="HXC58" s="44"/>
      <c r="HXD58" s="44"/>
      <c r="HXE58" s="44"/>
      <c r="HXF58" s="44"/>
      <c r="HXG58" s="44"/>
      <c r="HXH58" s="44"/>
      <c r="HXI58" s="44"/>
      <c r="HXJ58" s="44"/>
      <c r="HXK58" s="44"/>
      <c r="HXL58" s="44"/>
      <c r="HXM58" s="44"/>
      <c r="HXN58" s="44"/>
      <c r="HXO58" s="44"/>
      <c r="HXP58" s="44"/>
      <c r="HXQ58" s="44"/>
      <c r="HXR58" s="44"/>
      <c r="HXS58" s="44"/>
      <c r="HXT58" s="44"/>
      <c r="HXU58" s="44"/>
      <c r="HXV58" s="44"/>
      <c r="HXW58" s="44"/>
      <c r="HXX58" s="44"/>
      <c r="HXY58" s="44"/>
      <c r="HXZ58" s="44"/>
      <c r="HYA58" s="44"/>
      <c r="HYB58" s="44"/>
      <c r="HYC58" s="44"/>
      <c r="HYD58" s="44"/>
      <c r="HYE58" s="44"/>
      <c r="HYF58" s="44"/>
      <c r="HYG58" s="44"/>
      <c r="HYH58" s="44"/>
      <c r="HYI58" s="44"/>
      <c r="HYJ58" s="44"/>
      <c r="HYK58" s="44"/>
      <c r="HYL58" s="44"/>
      <c r="HYM58" s="44"/>
      <c r="HYN58" s="44"/>
      <c r="HYO58" s="44"/>
      <c r="HYP58" s="44"/>
      <c r="HYQ58" s="44"/>
      <c r="HYR58" s="44"/>
      <c r="HYS58" s="44"/>
      <c r="HYT58" s="44"/>
      <c r="HYU58" s="44"/>
      <c r="HYV58" s="44"/>
      <c r="HYW58" s="44"/>
      <c r="HYX58" s="44"/>
      <c r="HYY58" s="44"/>
      <c r="HYZ58" s="44"/>
      <c r="HZA58" s="44"/>
      <c r="HZB58" s="44"/>
      <c r="HZC58" s="44"/>
      <c r="HZD58" s="44"/>
      <c r="HZE58" s="44"/>
      <c r="HZF58" s="44"/>
      <c r="HZG58" s="44"/>
      <c r="HZH58" s="44"/>
      <c r="HZI58" s="44"/>
      <c r="HZJ58" s="44"/>
      <c r="HZK58" s="44"/>
      <c r="HZL58" s="44"/>
      <c r="HZM58" s="44"/>
      <c r="HZN58" s="44"/>
      <c r="HZO58" s="44"/>
      <c r="HZP58" s="44"/>
      <c r="HZQ58" s="44"/>
      <c r="HZR58" s="44"/>
      <c r="HZS58" s="44"/>
      <c r="HZT58" s="44"/>
      <c r="HZU58" s="44"/>
      <c r="HZV58" s="44"/>
      <c r="HZW58" s="44"/>
      <c r="HZX58" s="44"/>
      <c r="HZY58" s="44"/>
      <c r="HZZ58" s="44"/>
      <c r="IAA58" s="44"/>
      <c r="IAB58" s="44"/>
      <c r="IAC58" s="44"/>
      <c r="IAD58" s="44"/>
      <c r="IAE58" s="44"/>
      <c r="IAF58" s="44"/>
      <c r="IAG58" s="44"/>
      <c r="IAH58" s="44"/>
      <c r="IAI58" s="44"/>
      <c r="IAJ58" s="44"/>
      <c r="IAK58" s="44"/>
      <c r="IAL58" s="44"/>
      <c r="IAM58" s="44"/>
      <c r="IAN58" s="44"/>
      <c r="IAO58" s="44"/>
      <c r="IAP58" s="44"/>
      <c r="IAQ58" s="44"/>
      <c r="IAR58" s="44"/>
      <c r="IAS58" s="44"/>
      <c r="IAT58" s="44"/>
      <c r="IAU58" s="44"/>
      <c r="IAV58" s="44"/>
      <c r="IAW58" s="44"/>
      <c r="IAX58" s="44"/>
      <c r="IAY58" s="44"/>
      <c r="IAZ58" s="44"/>
      <c r="IBA58" s="44"/>
      <c r="IBB58" s="44"/>
      <c r="IBC58" s="44"/>
      <c r="IBD58" s="44"/>
      <c r="IBE58" s="44"/>
      <c r="IBF58" s="44"/>
      <c r="IBG58" s="44"/>
      <c r="IBH58" s="44"/>
      <c r="IBI58" s="44"/>
      <c r="IBJ58" s="44"/>
      <c r="IBK58" s="44"/>
      <c r="IBL58" s="44"/>
      <c r="IBM58" s="44"/>
      <c r="IBN58" s="44"/>
      <c r="IBO58" s="44"/>
      <c r="IBP58" s="44"/>
      <c r="IBQ58" s="44"/>
      <c r="IBR58" s="44"/>
      <c r="IBS58" s="44"/>
      <c r="IBT58" s="44"/>
      <c r="IBU58" s="44"/>
      <c r="IBV58" s="44"/>
      <c r="IBW58" s="44"/>
      <c r="IBX58" s="44"/>
      <c r="IBY58" s="44"/>
      <c r="IBZ58" s="44"/>
      <c r="ICA58" s="44"/>
      <c r="ICB58" s="44"/>
      <c r="ICC58" s="44"/>
      <c r="ICD58" s="44"/>
      <c r="ICE58" s="44"/>
      <c r="ICF58" s="44"/>
      <c r="ICG58" s="44"/>
      <c r="ICH58" s="44"/>
      <c r="ICI58" s="44"/>
      <c r="ICJ58" s="44"/>
      <c r="ICK58" s="44"/>
      <c r="ICL58" s="44"/>
      <c r="ICM58" s="44"/>
      <c r="ICN58" s="44"/>
      <c r="ICO58" s="44"/>
      <c r="ICP58" s="44"/>
      <c r="ICQ58" s="44"/>
      <c r="ICR58" s="44"/>
      <c r="ICS58" s="44"/>
      <c r="ICT58" s="44"/>
      <c r="ICU58" s="44"/>
      <c r="ICV58" s="44"/>
      <c r="ICW58" s="44"/>
      <c r="ICX58" s="44"/>
      <c r="ICY58" s="44"/>
      <c r="ICZ58" s="44"/>
      <c r="IDA58" s="44"/>
      <c r="IDB58" s="44"/>
      <c r="IDC58" s="44"/>
      <c r="IDD58" s="44"/>
      <c r="IDE58" s="44"/>
      <c r="IDF58" s="44"/>
      <c r="IDG58" s="44"/>
      <c r="IDH58" s="44"/>
      <c r="IDI58" s="44"/>
      <c r="IDJ58" s="44"/>
      <c r="IDK58" s="44"/>
      <c r="IDL58" s="44"/>
      <c r="IDM58" s="44"/>
      <c r="IDN58" s="44"/>
      <c r="IDO58" s="44"/>
      <c r="IDP58" s="44"/>
      <c r="IDQ58" s="44"/>
      <c r="IDR58" s="44"/>
      <c r="IDS58" s="44"/>
      <c r="IDT58" s="44"/>
      <c r="IDU58" s="44"/>
      <c r="IDV58" s="44"/>
      <c r="IDW58" s="44"/>
      <c r="IDX58" s="44"/>
      <c r="IDY58" s="44"/>
      <c r="IDZ58" s="44"/>
      <c r="IEA58" s="44"/>
      <c r="IEB58" s="44"/>
      <c r="IEC58" s="44"/>
      <c r="IED58" s="44"/>
      <c r="IEE58" s="44"/>
      <c r="IEF58" s="44"/>
      <c r="IEG58" s="44"/>
      <c r="IEH58" s="44"/>
      <c r="IEI58" s="44"/>
      <c r="IEJ58" s="44"/>
      <c r="IEK58" s="44"/>
      <c r="IEL58" s="44"/>
      <c r="IEM58" s="44"/>
      <c r="IEN58" s="44"/>
      <c r="IEO58" s="44"/>
      <c r="IEP58" s="44"/>
      <c r="IEQ58" s="44"/>
      <c r="IER58" s="44"/>
      <c r="IES58" s="44"/>
      <c r="IET58" s="44"/>
      <c r="IEU58" s="44"/>
      <c r="IEV58" s="44"/>
      <c r="IEW58" s="44"/>
      <c r="IEX58" s="44"/>
      <c r="IEY58" s="44"/>
      <c r="IEZ58" s="44"/>
      <c r="IFA58" s="44"/>
      <c r="IFB58" s="44"/>
      <c r="IFC58" s="44"/>
      <c r="IFD58" s="44"/>
      <c r="IFE58" s="44"/>
      <c r="IFF58" s="44"/>
      <c r="IFG58" s="44"/>
      <c r="IFH58" s="44"/>
      <c r="IFI58" s="44"/>
      <c r="IFJ58" s="44"/>
      <c r="IFK58" s="44"/>
      <c r="IFL58" s="44"/>
      <c r="IFM58" s="44"/>
      <c r="IFN58" s="44"/>
      <c r="IFO58" s="44"/>
      <c r="IFP58" s="44"/>
      <c r="IFQ58" s="44"/>
      <c r="IFR58" s="44"/>
      <c r="IFS58" s="44"/>
      <c r="IFT58" s="44"/>
      <c r="IFU58" s="44"/>
      <c r="IFV58" s="44"/>
      <c r="IFW58" s="44"/>
      <c r="IFX58" s="44"/>
      <c r="IFY58" s="44"/>
      <c r="IFZ58" s="44"/>
      <c r="IGA58" s="44"/>
      <c r="IGB58" s="44"/>
      <c r="IGC58" s="44"/>
      <c r="IGD58" s="44"/>
      <c r="IGE58" s="44"/>
      <c r="IGF58" s="44"/>
      <c r="IGG58" s="44"/>
      <c r="IGH58" s="44"/>
      <c r="IGI58" s="44"/>
      <c r="IGJ58" s="44"/>
      <c r="IGK58" s="44"/>
      <c r="IGL58" s="44"/>
      <c r="IGM58" s="44"/>
      <c r="IGN58" s="44"/>
      <c r="IGO58" s="44"/>
      <c r="IGP58" s="44"/>
      <c r="IGQ58" s="44"/>
      <c r="IGR58" s="44"/>
      <c r="IGS58" s="44"/>
      <c r="IGT58" s="44"/>
      <c r="IGU58" s="44"/>
      <c r="IGV58" s="44"/>
      <c r="IGW58" s="44"/>
      <c r="IGX58" s="44"/>
      <c r="IGY58" s="44"/>
      <c r="IGZ58" s="44"/>
      <c r="IHA58" s="44"/>
      <c r="IHB58" s="44"/>
      <c r="IHC58" s="44"/>
      <c r="IHD58" s="44"/>
      <c r="IHE58" s="44"/>
      <c r="IHF58" s="44"/>
      <c r="IHG58" s="44"/>
      <c r="IHH58" s="44"/>
      <c r="IHI58" s="44"/>
      <c r="IHJ58" s="44"/>
      <c r="IHK58" s="44"/>
      <c r="IHL58" s="44"/>
      <c r="IHM58" s="44"/>
      <c r="IHN58" s="44"/>
      <c r="IHO58" s="44"/>
      <c r="IHP58" s="44"/>
      <c r="IHQ58" s="44"/>
      <c r="IHR58" s="44"/>
      <c r="IHS58" s="44"/>
      <c r="IHT58" s="44"/>
      <c r="IHU58" s="44"/>
      <c r="IHV58" s="44"/>
      <c r="IHW58" s="44"/>
      <c r="IHX58" s="44"/>
      <c r="IHY58" s="44"/>
      <c r="IHZ58" s="44"/>
      <c r="IIA58" s="44"/>
      <c r="IIB58" s="44"/>
      <c r="IIC58" s="44"/>
      <c r="IID58" s="44"/>
      <c r="IIE58" s="44"/>
      <c r="IIF58" s="44"/>
      <c r="IIG58" s="44"/>
      <c r="IIH58" s="44"/>
      <c r="III58" s="44"/>
      <c r="IIJ58" s="44"/>
      <c r="IIK58" s="44"/>
      <c r="IIL58" s="44"/>
      <c r="IIM58" s="44"/>
      <c r="IIN58" s="44"/>
      <c r="IIO58" s="44"/>
      <c r="IIP58" s="44"/>
      <c r="IIQ58" s="44"/>
      <c r="IIR58" s="44"/>
      <c r="IIS58" s="44"/>
      <c r="IIT58" s="44"/>
      <c r="IIU58" s="44"/>
      <c r="IIV58" s="44"/>
      <c r="IIW58" s="44"/>
      <c r="IIX58" s="44"/>
      <c r="IIY58" s="44"/>
      <c r="IIZ58" s="44"/>
      <c r="IJA58" s="44"/>
      <c r="IJB58" s="44"/>
      <c r="IJC58" s="44"/>
      <c r="IJD58" s="44"/>
      <c r="IJE58" s="44"/>
      <c r="IJF58" s="44"/>
      <c r="IJG58" s="44"/>
      <c r="IJH58" s="44"/>
      <c r="IJI58" s="44"/>
      <c r="IJJ58" s="44"/>
      <c r="IJK58" s="44"/>
      <c r="IJL58" s="44"/>
      <c r="IJM58" s="44"/>
      <c r="IJN58" s="44"/>
      <c r="IJO58" s="44"/>
      <c r="IJP58" s="44"/>
      <c r="IJQ58" s="44"/>
      <c r="IJR58" s="44"/>
      <c r="IJS58" s="44"/>
      <c r="IJT58" s="44"/>
      <c r="IJU58" s="44"/>
      <c r="IJV58" s="44"/>
      <c r="IJW58" s="44"/>
      <c r="IJX58" s="44"/>
      <c r="IJY58" s="44"/>
      <c r="IJZ58" s="44"/>
      <c r="IKA58" s="44"/>
      <c r="IKB58" s="44"/>
      <c r="IKC58" s="44"/>
      <c r="IKD58" s="44"/>
      <c r="IKE58" s="44"/>
      <c r="IKF58" s="44"/>
      <c r="IKG58" s="44"/>
      <c r="IKH58" s="44"/>
      <c r="IKI58" s="44"/>
      <c r="IKJ58" s="44"/>
      <c r="IKK58" s="44"/>
      <c r="IKL58" s="44"/>
      <c r="IKM58" s="44"/>
      <c r="IKN58" s="44"/>
      <c r="IKO58" s="44"/>
      <c r="IKP58" s="44"/>
      <c r="IKQ58" s="44"/>
      <c r="IKR58" s="44"/>
      <c r="IKS58" s="44"/>
      <c r="IKT58" s="44"/>
      <c r="IKU58" s="44"/>
      <c r="IKV58" s="44"/>
      <c r="IKW58" s="44"/>
      <c r="IKX58" s="44"/>
      <c r="IKY58" s="44"/>
      <c r="IKZ58" s="44"/>
      <c r="ILA58" s="44"/>
      <c r="ILB58" s="44"/>
      <c r="ILC58" s="44"/>
      <c r="ILD58" s="44"/>
      <c r="ILE58" s="44"/>
      <c r="ILF58" s="44"/>
      <c r="ILG58" s="44"/>
      <c r="ILH58" s="44"/>
      <c r="ILI58" s="44"/>
      <c r="ILJ58" s="44"/>
      <c r="ILK58" s="44"/>
      <c r="ILL58" s="44"/>
      <c r="ILM58" s="44"/>
      <c r="ILN58" s="44"/>
      <c r="ILO58" s="44"/>
      <c r="ILP58" s="44"/>
      <c r="ILQ58" s="44"/>
      <c r="ILR58" s="44"/>
      <c r="ILS58" s="44"/>
      <c r="ILT58" s="44"/>
      <c r="ILU58" s="44"/>
      <c r="ILV58" s="44"/>
      <c r="ILW58" s="44"/>
      <c r="ILX58" s="44"/>
      <c r="ILY58" s="44"/>
      <c r="ILZ58" s="44"/>
      <c r="IMA58" s="44"/>
      <c r="IMB58" s="44"/>
      <c r="IMC58" s="44"/>
      <c r="IMD58" s="44"/>
      <c r="IME58" s="44"/>
      <c r="IMF58" s="44"/>
      <c r="IMG58" s="44"/>
      <c r="IMH58" s="44"/>
      <c r="IMI58" s="44"/>
      <c r="IMJ58" s="44"/>
      <c r="IMK58" s="44"/>
      <c r="IML58" s="44"/>
      <c r="IMM58" s="44"/>
      <c r="IMN58" s="44"/>
      <c r="IMO58" s="44"/>
      <c r="IMP58" s="44"/>
      <c r="IMQ58" s="44"/>
      <c r="IMR58" s="44"/>
      <c r="IMS58" s="44"/>
      <c r="IMT58" s="44"/>
      <c r="IMU58" s="44"/>
      <c r="IMV58" s="44"/>
      <c r="IMW58" s="44"/>
      <c r="IMX58" s="44"/>
      <c r="IMY58" s="44"/>
      <c r="IMZ58" s="44"/>
      <c r="INA58" s="44"/>
      <c r="INB58" s="44"/>
      <c r="INC58" s="44"/>
      <c r="IND58" s="44"/>
      <c r="INE58" s="44"/>
      <c r="INF58" s="44"/>
      <c r="ING58" s="44"/>
      <c r="INH58" s="44"/>
      <c r="INI58" s="44"/>
      <c r="INJ58" s="44"/>
      <c r="INK58" s="44"/>
      <c r="INL58" s="44"/>
      <c r="INM58" s="44"/>
      <c r="INN58" s="44"/>
      <c r="INO58" s="44"/>
      <c r="INP58" s="44"/>
      <c r="INQ58" s="44"/>
      <c r="INR58" s="44"/>
      <c r="INS58" s="44"/>
      <c r="INT58" s="44"/>
      <c r="INU58" s="44"/>
      <c r="INV58" s="44"/>
      <c r="INW58" s="44"/>
      <c r="INX58" s="44"/>
      <c r="INY58" s="44"/>
      <c r="INZ58" s="44"/>
      <c r="IOA58" s="44"/>
      <c r="IOB58" s="44"/>
      <c r="IOC58" s="44"/>
      <c r="IOD58" s="44"/>
      <c r="IOE58" s="44"/>
      <c r="IOF58" s="44"/>
      <c r="IOG58" s="44"/>
      <c r="IOH58" s="44"/>
      <c r="IOI58" s="44"/>
      <c r="IOJ58" s="44"/>
      <c r="IOK58" s="44"/>
      <c r="IOL58" s="44"/>
      <c r="IOM58" s="44"/>
      <c r="ION58" s="44"/>
      <c r="IOO58" s="44"/>
      <c r="IOP58" s="44"/>
      <c r="IOQ58" s="44"/>
      <c r="IOR58" s="44"/>
      <c r="IOS58" s="44"/>
      <c r="IOT58" s="44"/>
      <c r="IOU58" s="44"/>
      <c r="IOV58" s="44"/>
      <c r="IOW58" s="44"/>
      <c r="IOX58" s="44"/>
      <c r="IOY58" s="44"/>
      <c r="IOZ58" s="44"/>
      <c r="IPA58" s="44"/>
      <c r="IPB58" s="44"/>
      <c r="IPC58" s="44"/>
      <c r="IPD58" s="44"/>
      <c r="IPE58" s="44"/>
      <c r="IPF58" s="44"/>
      <c r="IPG58" s="44"/>
      <c r="IPH58" s="44"/>
      <c r="IPI58" s="44"/>
      <c r="IPJ58" s="44"/>
      <c r="IPK58" s="44"/>
      <c r="IPL58" s="44"/>
      <c r="IPM58" s="44"/>
      <c r="IPN58" s="44"/>
      <c r="IPO58" s="44"/>
      <c r="IPP58" s="44"/>
      <c r="IPQ58" s="44"/>
      <c r="IPR58" s="44"/>
      <c r="IPS58" s="44"/>
      <c r="IPT58" s="44"/>
      <c r="IPU58" s="44"/>
      <c r="IPV58" s="44"/>
      <c r="IPW58" s="44"/>
      <c r="IPX58" s="44"/>
      <c r="IPY58" s="44"/>
      <c r="IPZ58" s="44"/>
      <c r="IQA58" s="44"/>
      <c r="IQB58" s="44"/>
      <c r="IQC58" s="44"/>
      <c r="IQD58" s="44"/>
      <c r="IQE58" s="44"/>
      <c r="IQF58" s="44"/>
      <c r="IQG58" s="44"/>
      <c r="IQH58" s="44"/>
      <c r="IQI58" s="44"/>
      <c r="IQJ58" s="44"/>
      <c r="IQK58" s="44"/>
      <c r="IQL58" s="44"/>
      <c r="IQM58" s="44"/>
      <c r="IQN58" s="44"/>
      <c r="IQO58" s="44"/>
      <c r="IQP58" s="44"/>
      <c r="IQQ58" s="44"/>
      <c r="IQR58" s="44"/>
      <c r="IQS58" s="44"/>
      <c r="IQT58" s="44"/>
      <c r="IQU58" s="44"/>
      <c r="IQV58" s="44"/>
      <c r="IQW58" s="44"/>
      <c r="IQX58" s="44"/>
      <c r="IQY58" s="44"/>
      <c r="IQZ58" s="44"/>
      <c r="IRA58" s="44"/>
      <c r="IRB58" s="44"/>
      <c r="IRC58" s="44"/>
      <c r="IRD58" s="44"/>
      <c r="IRE58" s="44"/>
      <c r="IRF58" s="44"/>
      <c r="IRG58" s="44"/>
      <c r="IRH58" s="44"/>
      <c r="IRI58" s="44"/>
      <c r="IRJ58" s="44"/>
      <c r="IRK58" s="44"/>
      <c r="IRL58" s="44"/>
      <c r="IRM58" s="44"/>
      <c r="IRN58" s="44"/>
      <c r="IRO58" s="44"/>
      <c r="IRP58" s="44"/>
      <c r="IRQ58" s="44"/>
      <c r="IRR58" s="44"/>
      <c r="IRS58" s="44"/>
      <c r="IRT58" s="44"/>
      <c r="IRU58" s="44"/>
      <c r="IRV58" s="44"/>
      <c r="IRW58" s="44"/>
      <c r="IRX58" s="44"/>
      <c r="IRY58" s="44"/>
      <c r="IRZ58" s="44"/>
      <c r="ISA58" s="44"/>
      <c r="ISB58" s="44"/>
      <c r="ISC58" s="44"/>
      <c r="ISD58" s="44"/>
      <c r="ISE58" s="44"/>
      <c r="ISF58" s="44"/>
      <c r="ISG58" s="44"/>
      <c r="ISH58" s="44"/>
      <c r="ISI58" s="44"/>
      <c r="ISJ58" s="44"/>
      <c r="ISK58" s="44"/>
      <c r="ISL58" s="44"/>
      <c r="ISM58" s="44"/>
      <c r="ISN58" s="44"/>
      <c r="ISO58" s="44"/>
      <c r="ISP58" s="44"/>
      <c r="ISQ58" s="44"/>
      <c r="ISR58" s="44"/>
      <c r="ISS58" s="44"/>
      <c r="IST58" s="44"/>
      <c r="ISU58" s="44"/>
      <c r="ISV58" s="44"/>
      <c r="ISW58" s="44"/>
      <c r="ISX58" s="44"/>
      <c r="ISY58" s="44"/>
      <c r="ISZ58" s="44"/>
      <c r="ITA58" s="44"/>
      <c r="ITB58" s="44"/>
      <c r="ITC58" s="44"/>
      <c r="ITD58" s="44"/>
      <c r="ITE58" s="44"/>
      <c r="ITF58" s="44"/>
      <c r="ITG58" s="44"/>
      <c r="ITH58" s="44"/>
      <c r="ITI58" s="44"/>
      <c r="ITJ58" s="44"/>
      <c r="ITK58" s="44"/>
      <c r="ITL58" s="44"/>
      <c r="ITM58" s="44"/>
      <c r="ITN58" s="44"/>
      <c r="ITO58" s="44"/>
      <c r="ITP58" s="44"/>
      <c r="ITQ58" s="44"/>
      <c r="ITR58" s="44"/>
      <c r="ITS58" s="44"/>
      <c r="ITT58" s="44"/>
      <c r="ITU58" s="44"/>
      <c r="ITV58" s="44"/>
      <c r="ITW58" s="44"/>
      <c r="ITX58" s="44"/>
      <c r="ITY58" s="44"/>
      <c r="ITZ58" s="44"/>
      <c r="IUA58" s="44"/>
      <c r="IUB58" s="44"/>
      <c r="IUC58" s="44"/>
      <c r="IUD58" s="44"/>
      <c r="IUE58" s="44"/>
      <c r="IUF58" s="44"/>
      <c r="IUG58" s="44"/>
      <c r="IUH58" s="44"/>
      <c r="IUI58" s="44"/>
      <c r="IUJ58" s="44"/>
      <c r="IUK58" s="44"/>
      <c r="IUL58" s="44"/>
      <c r="IUM58" s="44"/>
      <c r="IUN58" s="44"/>
      <c r="IUO58" s="44"/>
      <c r="IUP58" s="44"/>
      <c r="IUQ58" s="44"/>
      <c r="IUR58" s="44"/>
      <c r="IUS58" s="44"/>
      <c r="IUT58" s="44"/>
      <c r="IUU58" s="44"/>
      <c r="IUV58" s="44"/>
      <c r="IUW58" s="44"/>
      <c r="IUX58" s="44"/>
      <c r="IUY58" s="44"/>
      <c r="IUZ58" s="44"/>
      <c r="IVA58" s="44"/>
      <c r="IVB58" s="44"/>
      <c r="IVC58" s="44"/>
      <c r="IVD58" s="44"/>
      <c r="IVE58" s="44"/>
      <c r="IVF58" s="44"/>
      <c r="IVG58" s="44"/>
      <c r="IVH58" s="44"/>
      <c r="IVI58" s="44"/>
      <c r="IVJ58" s="44"/>
      <c r="IVK58" s="44"/>
      <c r="IVL58" s="44"/>
      <c r="IVM58" s="44"/>
      <c r="IVN58" s="44"/>
      <c r="IVO58" s="44"/>
      <c r="IVP58" s="44"/>
      <c r="IVQ58" s="44"/>
      <c r="IVR58" s="44"/>
      <c r="IVS58" s="44"/>
      <c r="IVT58" s="44"/>
      <c r="IVU58" s="44"/>
      <c r="IVV58" s="44"/>
      <c r="IVW58" s="44"/>
      <c r="IVX58" s="44"/>
      <c r="IVY58" s="44"/>
      <c r="IVZ58" s="44"/>
      <c r="IWA58" s="44"/>
      <c r="IWB58" s="44"/>
      <c r="IWC58" s="44"/>
      <c r="IWD58" s="44"/>
      <c r="IWE58" s="44"/>
      <c r="IWF58" s="44"/>
      <c r="IWG58" s="44"/>
      <c r="IWH58" s="44"/>
      <c r="IWI58" s="44"/>
      <c r="IWJ58" s="44"/>
      <c r="IWK58" s="44"/>
      <c r="IWL58" s="44"/>
      <c r="IWM58" s="44"/>
      <c r="IWN58" s="44"/>
      <c r="IWO58" s="44"/>
      <c r="IWP58" s="44"/>
      <c r="IWQ58" s="44"/>
      <c r="IWR58" s="44"/>
      <c r="IWS58" s="44"/>
      <c r="IWT58" s="44"/>
      <c r="IWU58" s="44"/>
      <c r="IWV58" s="44"/>
      <c r="IWW58" s="44"/>
      <c r="IWX58" s="44"/>
      <c r="IWY58" s="44"/>
      <c r="IWZ58" s="44"/>
      <c r="IXA58" s="44"/>
      <c r="IXB58" s="44"/>
      <c r="IXC58" s="44"/>
      <c r="IXD58" s="44"/>
      <c r="IXE58" s="44"/>
      <c r="IXF58" s="44"/>
      <c r="IXG58" s="44"/>
      <c r="IXH58" s="44"/>
      <c r="IXI58" s="44"/>
      <c r="IXJ58" s="44"/>
      <c r="IXK58" s="44"/>
      <c r="IXL58" s="44"/>
      <c r="IXM58" s="44"/>
      <c r="IXN58" s="44"/>
      <c r="IXO58" s="44"/>
      <c r="IXP58" s="44"/>
      <c r="IXQ58" s="44"/>
      <c r="IXR58" s="44"/>
      <c r="IXS58" s="44"/>
      <c r="IXT58" s="44"/>
      <c r="IXU58" s="44"/>
      <c r="IXV58" s="44"/>
      <c r="IXW58" s="44"/>
      <c r="IXX58" s="44"/>
      <c r="IXY58" s="44"/>
      <c r="IXZ58" s="44"/>
      <c r="IYA58" s="44"/>
      <c r="IYB58" s="44"/>
      <c r="IYC58" s="44"/>
      <c r="IYD58" s="44"/>
      <c r="IYE58" s="44"/>
      <c r="IYF58" s="44"/>
      <c r="IYG58" s="44"/>
      <c r="IYH58" s="44"/>
      <c r="IYI58" s="44"/>
      <c r="IYJ58" s="44"/>
      <c r="IYK58" s="44"/>
      <c r="IYL58" s="44"/>
      <c r="IYM58" s="44"/>
      <c r="IYN58" s="44"/>
      <c r="IYO58" s="44"/>
      <c r="IYP58" s="44"/>
      <c r="IYQ58" s="44"/>
      <c r="IYR58" s="44"/>
      <c r="IYS58" s="44"/>
      <c r="IYT58" s="44"/>
      <c r="IYU58" s="44"/>
      <c r="IYV58" s="44"/>
      <c r="IYW58" s="44"/>
      <c r="IYX58" s="44"/>
      <c r="IYY58" s="44"/>
      <c r="IYZ58" s="44"/>
      <c r="IZA58" s="44"/>
      <c r="IZB58" s="44"/>
      <c r="IZC58" s="44"/>
      <c r="IZD58" s="44"/>
      <c r="IZE58" s="44"/>
      <c r="IZF58" s="44"/>
      <c r="IZG58" s="44"/>
      <c r="IZH58" s="44"/>
      <c r="IZI58" s="44"/>
      <c r="IZJ58" s="44"/>
      <c r="IZK58" s="44"/>
      <c r="IZL58" s="44"/>
      <c r="IZM58" s="44"/>
      <c r="IZN58" s="44"/>
      <c r="IZO58" s="44"/>
      <c r="IZP58" s="44"/>
      <c r="IZQ58" s="44"/>
      <c r="IZR58" s="44"/>
      <c r="IZS58" s="44"/>
      <c r="IZT58" s="44"/>
      <c r="IZU58" s="44"/>
      <c r="IZV58" s="44"/>
      <c r="IZW58" s="44"/>
      <c r="IZX58" s="44"/>
      <c r="IZY58" s="44"/>
      <c r="IZZ58" s="44"/>
      <c r="JAA58" s="44"/>
      <c r="JAB58" s="44"/>
      <c r="JAC58" s="44"/>
      <c r="JAD58" s="44"/>
      <c r="JAE58" s="44"/>
      <c r="JAF58" s="44"/>
      <c r="JAG58" s="44"/>
      <c r="JAH58" s="44"/>
      <c r="JAI58" s="44"/>
      <c r="JAJ58" s="44"/>
      <c r="JAK58" s="44"/>
      <c r="JAL58" s="44"/>
      <c r="JAM58" s="44"/>
      <c r="JAN58" s="44"/>
      <c r="JAO58" s="44"/>
      <c r="JAP58" s="44"/>
      <c r="JAQ58" s="44"/>
      <c r="JAR58" s="44"/>
      <c r="JAS58" s="44"/>
      <c r="JAT58" s="44"/>
      <c r="JAU58" s="44"/>
      <c r="JAV58" s="44"/>
      <c r="JAW58" s="44"/>
      <c r="JAX58" s="44"/>
      <c r="JAY58" s="44"/>
      <c r="JAZ58" s="44"/>
      <c r="JBA58" s="44"/>
      <c r="JBB58" s="44"/>
      <c r="JBC58" s="44"/>
      <c r="JBD58" s="44"/>
      <c r="JBE58" s="44"/>
      <c r="JBF58" s="44"/>
      <c r="JBG58" s="44"/>
      <c r="JBH58" s="44"/>
      <c r="JBI58" s="44"/>
      <c r="JBJ58" s="44"/>
      <c r="JBK58" s="44"/>
      <c r="JBL58" s="44"/>
      <c r="JBM58" s="44"/>
      <c r="JBN58" s="44"/>
      <c r="JBO58" s="44"/>
      <c r="JBP58" s="44"/>
      <c r="JBQ58" s="44"/>
      <c r="JBR58" s="44"/>
      <c r="JBS58" s="44"/>
      <c r="JBT58" s="44"/>
      <c r="JBU58" s="44"/>
      <c r="JBV58" s="44"/>
      <c r="JBW58" s="44"/>
      <c r="JBX58" s="44"/>
      <c r="JBY58" s="44"/>
      <c r="JBZ58" s="44"/>
      <c r="JCA58" s="44"/>
      <c r="JCB58" s="44"/>
      <c r="JCC58" s="44"/>
      <c r="JCD58" s="44"/>
      <c r="JCE58" s="44"/>
      <c r="JCF58" s="44"/>
      <c r="JCG58" s="44"/>
      <c r="JCH58" s="44"/>
      <c r="JCI58" s="44"/>
      <c r="JCJ58" s="44"/>
      <c r="JCK58" s="44"/>
      <c r="JCL58" s="44"/>
      <c r="JCM58" s="44"/>
      <c r="JCN58" s="44"/>
      <c r="JCO58" s="44"/>
      <c r="JCP58" s="44"/>
      <c r="JCQ58" s="44"/>
      <c r="JCR58" s="44"/>
      <c r="JCS58" s="44"/>
      <c r="JCT58" s="44"/>
      <c r="JCU58" s="44"/>
      <c r="JCV58" s="44"/>
      <c r="JCW58" s="44"/>
      <c r="JCX58" s="44"/>
      <c r="JCY58" s="44"/>
      <c r="JCZ58" s="44"/>
      <c r="JDA58" s="44"/>
      <c r="JDB58" s="44"/>
      <c r="JDC58" s="44"/>
      <c r="JDD58" s="44"/>
      <c r="JDE58" s="44"/>
      <c r="JDF58" s="44"/>
      <c r="JDG58" s="44"/>
      <c r="JDH58" s="44"/>
      <c r="JDI58" s="44"/>
      <c r="JDJ58" s="44"/>
      <c r="JDK58" s="44"/>
      <c r="JDL58" s="44"/>
      <c r="JDM58" s="44"/>
      <c r="JDN58" s="44"/>
      <c r="JDO58" s="44"/>
      <c r="JDP58" s="44"/>
      <c r="JDQ58" s="44"/>
      <c r="JDR58" s="44"/>
      <c r="JDS58" s="44"/>
      <c r="JDT58" s="44"/>
      <c r="JDU58" s="44"/>
      <c r="JDV58" s="44"/>
      <c r="JDW58" s="44"/>
      <c r="JDX58" s="44"/>
      <c r="JDY58" s="44"/>
      <c r="JDZ58" s="44"/>
      <c r="JEA58" s="44"/>
      <c r="JEB58" s="44"/>
      <c r="JEC58" s="44"/>
      <c r="JED58" s="44"/>
      <c r="JEE58" s="44"/>
      <c r="JEF58" s="44"/>
      <c r="JEG58" s="44"/>
      <c r="JEH58" s="44"/>
      <c r="JEI58" s="44"/>
      <c r="JEJ58" s="44"/>
      <c r="JEK58" s="44"/>
      <c r="JEL58" s="44"/>
      <c r="JEM58" s="44"/>
      <c r="JEN58" s="44"/>
      <c r="JEO58" s="44"/>
      <c r="JEP58" s="44"/>
      <c r="JEQ58" s="44"/>
      <c r="JER58" s="44"/>
      <c r="JES58" s="44"/>
      <c r="JET58" s="44"/>
      <c r="JEU58" s="44"/>
      <c r="JEV58" s="44"/>
      <c r="JEW58" s="44"/>
      <c r="JEX58" s="44"/>
      <c r="JEY58" s="44"/>
      <c r="JEZ58" s="44"/>
      <c r="JFA58" s="44"/>
      <c r="JFB58" s="44"/>
      <c r="JFC58" s="44"/>
      <c r="JFD58" s="44"/>
      <c r="JFE58" s="44"/>
      <c r="JFF58" s="44"/>
      <c r="JFG58" s="44"/>
      <c r="JFH58" s="44"/>
      <c r="JFI58" s="44"/>
      <c r="JFJ58" s="44"/>
      <c r="JFK58" s="44"/>
      <c r="JFL58" s="44"/>
      <c r="JFM58" s="44"/>
      <c r="JFN58" s="44"/>
      <c r="JFO58" s="44"/>
      <c r="JFP58" s="44"/>
      <c r="JFQ58" s="44"/>
      <c r="JFR58" s="44"/>
      <c r="JFS58" s="44"/>
      <c r="JFT58" s="44"/>
      <c r="JFU58" s="44"/>
      <c r="JFV58" s="44"/>
      <c r="JFW58" s="44"/>
      <c r="JFX58" s="44"/>
      <c r="JFY58" s="44"/>
      <c r="JFZ58" s="44"/>
      <c r="JGA58" s="44"/>
      <c r="JGB58" s="44"/>
      <c r="JGC58" s="44"/>
      <c r="JGD58" s="44"/>
      <c r="JGE58" s="44"/>
      <c r="JGF58" s="44"/>
      <c r="JGG58" s="44"/>
      <c r="JGH58" s="44"/>
      <c r="JGI58" s="44"/>
      <c r="JGJ58" s="44"/>
      <c r="JGK58" s="44"/>
      <c r="JGL58" s="44"/>
      <c r="JGM58" s="44"/>
      <c r="JGN58" s="44"/>
      <c r="JGO58" s="44"/>
      <c r="JGP58" s="44"/>
      <c r="JGQ58" s="44"/>
      <c r="JGR58" s="44"/>
      <c r="JGS58" s="44"/>
      <c r="JGT58" s="44"/>
      <c r="JGU58" s="44"/>
      <c r="JGV58" s="44"/>
      <c r="JGW58" s="44"/>
      <c r="JGX58" s="44"/>
      <c r="JGY58" s="44"/>
      <c r="JGZ58" s="44"/>
      <c r="JHA58" s="44"/>
      <c r="JHB58" s="44"/>
      <c r="JHC58" s="44"/>
      <c r="JHD58" s="44"/>
      <c r="JHE58" s="44"/>
      <c r="JHF58" s="44"/>
      <c r="JHG58" s="44"/>
      <c r="JHH58" s="44"/>
      <c r="JHI58" s="44"/>
      <c r="JHJ58" s="44"/>
      <c r="JHK58" s="44"/>
      <c r="JHL58" s="44"/>
      <c r="JHM58" s="44"/>
      <c r="JHN58" s="44"/>
      <c r="JHO58" s="44"/>
      <c r="JHP58" s="44"/>
      <c r="JHQ58" s="44"/>
      <c r="JHR58" s="44"/>
      <c r="JHS58" s="44"/>
      <c r="JHT58" s="44"/>
      <c r="JHU58" s="44"/>
      <c r="JHV58" s="44"/>
      <c r="JHW58" s="44"/>
      <c r="JHX58" s="44"/>
      <c r="JHY58" s="44"/>
      <c r="JHZ58" s="44"/>
      <c r="JIA58" s="44"/>
      <c r="JIB58" s="44"/>
      <c r="JIC58" s="44"/>
      <c r="JID58" s="44"/>
      <c r="JIE58" s="44"/>
      <c r="JIF58" s="44"/>
      <c r="JIG58" s="44"/>
      <c r="JIH58" s="44"/>
      <c r="JII58" s="44"/>
      <c r="JIJ58" s="44"/>
      <c r="JIK58" s="44"/>
      <c r="JIL58" s="44"/>
      <c r="JIM58" s="44"/>
      <c r="JIN58" s="44"/>
      <c r="JIO58" s="44"/>
      <c r="JIP58" s="44"/>
      <c r="JIQ58" s="44"/>
      <c r="JIR58" s="44"/>
      <c r="JIS58" s="44"/>
      <c r="JIT58" s="44"/>
      <c r="JIU58" s="44"/>
      <c r="JIV58" s="44"/>
      <c r="JIW58" s="44"/>
      <c r="JIX58" s="44"/>
      <c r="JIY58" s="44"/>
      <c r="JIZ58" s="44"/>
      <c r="JJA58" s="44"/>
      <c r="JJB58" s="44"/>
      <c r="JJC58" s="44"/>
      <c r="JJD58" s="44"/>
      <c r="JJE58" s="44"/>
      <c r="JJF58" s="44"/>
      <c r="JJG58" s="44"/>
      <c r="JJH58" s="44"/>
      <c r="JJI58" s="44"/>
      <c r="JJJ58" s="44"/>
      <c r="JJK58" s="44"/>
      <c r="JJL58" s="44"/>
      <c r="JJM58" s="44"/>
      <c r="JJN58" s="44"/>
      <c r="JJO58" s="44"/>
      <c r="JJP58" s="44"/>
      <c r="JJQ58" s="44"/>
      <c r="JJR58" s="44"/>
      <c r="JJS58" s="44"/>
      <c r="JJT58" s="44"/>
      <c r="JJU58" s="44"/>
      <c r="JJV58" s="44"/>
      <c r="JJW58" s="44"/>
      <c r="JJX58" s="44"/>
      <c r="JJY58" s="44"/>
      <c r="JJZ58" s="44"/>
      <c r="JKA58" s="44"/>
      <c r="JKB58" s="44"/>
      <c r="JKC58" s="44"/>
      <c r="JKD58" s="44"/>
      <c r="JKE58" s="44"/>
      <c r="JKF58" s="44"/>
      <c r="JKG58" s="44"/>
      <c r="JKH58" s="44"/>
      <c r="JKI58" s="44"/>
      <c r="JKJ58" s="44"/>
      <c r="JKK58" s="44"/>
      <c r="JKL58" s="44"/>
      <c r="JKM58" s="44"/>
      <c r="JKN58" s="44"/>
      <c r="JKO58" s="44"/>
      <c r="JKP58" s="44"/>
      <c r="JKQ58" s="44"/>
      <c r="JKR58" s="44"/>
      <c r="JKS58" s="44"/>
      <c r="JKT58" s="44"/>
      <c r="JKU58" s="44"/>
      <c r="JKV58" s="44"/>
      <c r="JKW58" s="44"/>
      <c r="JKX58" s="44"/>
      <c r="JKY58" s="44"/>
      <c r="JKZ58" s="44"/>
      <c r="JLA58" s="44"/>
      <c r="JLB58" s="44"/>
      <c r="JLC58" s="44"/>
      <c r="JLD58" s="44"/>
      <c r="JLE58" s="44"/>
      <c r="JLF58" s="44"/>
      <c r="JLG58" s="44"/>
      <c r="JLH58" s="44"/>
      <c r="JLI58" s="44"/>
      <c r="JLJ58" s="44"/>
      <c r="JLK58" s="44"/>
      <c r="JLL58" s="44"/>
      <c r="JLM58" s="44"/>
      <c r="JLN58" s="44"/>
      <c r="JLO58" s="44"/>
      <c r="JLP58" s="44"/>
      <c r="JLQ58" s="44"/>
      <c r="JLR58" s="44"/>
      <c r="JLS58" s="44"/>
      <c r="JLT58" s="44"/>
      <c r="JLU58" s="44"/>
      <c r="JLV58" s="44"/>
      <c r="JLW58" s="44"/>
      <c r="JLX58" s="44"/>
      <c r="JLY58" s="44"/>
      <c r="JLZ58" s="44"/>
      <c r="JMA58" s="44"/>
      <c r="JMB58" s="44"/>
      <c r="JMC58" s="44"/>
      <c r="JMD58" s="44"/>
      <c r="JME58" s="44"/>
      <c r="JMF58" s="44"/>
      <c r="JMG58" s="44"/>
      <c r="JMH58" s="44"/>
      <c r="JMI58" s="44"/>
      <c r="JMJ58" s="44"/>
      <c r="JMK58" s="44"/>
      <c r="JML58" s="44"/>
      <c r="JMM58" s="44"/>
      <c r="JMN58" s="44"/>
      <c r="JMO58" s="44"/>
      <c r="JMP58" s="44"/>
      <c r="JMQ58" s="44"/>
      <c r="JMR58" s="44"/>
      <c r="JMS58" s="44"/>
      <c r="JMT58" s="44"/>
      <c r="JMU58" s="44"/>
      <c r="JMV58" s="44"/>
      <c r="JMW58" s="44"/>
      <c r="JMX58" s="44"/>
      <c r="JMY58" s="44"/>
      <c r="JMZ58" s="44"/>
      <c r="JNA58" s="44"/>
      <c r="JNB58" s="44"/>
      <c r="JNC58" s="44"/>
      <c r="JND58" s="44"/>
      <c r="JNE58" s="44"/>
      <c r="JNF58" s="44"/>
      <c r="JNG58" s="44"/>
      <c r="JNH58" s="44"/>
      <c r="JNI58" s="44"/>
      <c r="JNJ58" s="44"/>
      <c r="JNK58" s="44"/>
      <c r="JNL58" s="44"/>
      <c r="JNM58" s="44"/>
      <c r="JNN58" s="44"/>
      <c r="JNO58" s="44"/>
      <c r="JNP58" s="44"/>
      <c r="JNQ58" s="44"/>
      <c r="JNR58" s="44"/>
      <c r="JNS58" s="44"/>
      <c r="JNT58" s="44"/>
      <c r="JNU58" s="44"/>
      <c r="JNV58" s="44"/>
      <c r="JNW58" s="44"/>
      <c r="JNX58" s="44"/>
      <c r="JNY58" s="44"/>
      <c r="JNZ58" s="44"/>
      <c r="JOA58" s="44"/>
      <c r="JOB58" s="44"/>
      <c r="JOC58" s="44"/>
      <c r="JOD58" s="44"/>
      <c r="JOE58" s="44"/>
      <c r="JOF58" s="44"/>
      <c r="JOG58" s="44"/>
      <c r="JOH58" s="44"/>
      <c r="JOI58" s="44"/>
      <c r="JOJ58" s="44"/>
      <c r="JOK58" s="44"/>
      <c r="JOL58" s="44"/>
      <c r="JOM58" s="44"/>
      <c r="JON58" s="44"/>
      <c r="JOO58" s="44"/>
      <c r="JOP58" s="44"/>
      <c r="JOQ58" s="44"/>
      <c r="JOR58" s="44"/>
      <c r="JOS58" s="44"/>
      <c r="JOT58" s="44"/>
      <c r="JOU58" s="44"/>
      <c r="JOV58" s="44"/>
      <c r="JOW58" s="44"/>
      <c r="JOX58" s="44"/>
      <c r="JOY58" s="44"/>
      <c r="JOZ58" s="44"/>
      <c r="JPA58" s="44"/>
      <c r="JPB58" s="44"/>
      <c r="JPC58" s="44"/>
      <c r="JPD58" s="44"/>
      <c r="JPE58" s="44"/>
      <c r="JPF58" s="44"/>
      <c r="JPG58" s="44"/>
      <c r="JPH58" s="44"/>
      <c r="JPI58" s="44"/>
      <c r="JPJ58" s="44"/>
      <c r="JPK58" s="44"/>
      <c r="JPL58" s="44"/>
      <c r="JPM58" s="44"/>
      <c r="JPN58" s="44"/>
      <c r="JPO58" s="44"/>
      <c r="JPP58" s="44"/>
      <c r="JPQ58" s="44"/>
      <c r="JPR58" s="44"/>
      <c r="JPS58" s="44"/>
      <c r="JPT58" s="44"/>
      <c r="JPU58" s="44"/>
      <c r="JPV58" s="44"/>
      <c r="JPW58" s="44"/>
      <c r="JPX58" s="44"/>
      <c r="JPY58" s="44"/>
      <c r="JPZ58" s="44"/>
      <c r="JQA58" s="44"/>
      <c r="JQB58" s="44"/>
      <c r="JQC58" s="44"/>
      <c r="JQD58" s="44"/>
      <c r="JQE58" s="44"/>
      <c r="JQF58" s="44"/>
      <c r="JQG58" s="44"/>
      <c r="JQH58" s="44"/>
      <c r="JQI58" s="44"/>
      <c r="JQJ58" s="44"/>
      <c r="JQK58" s="44"/>
      <c r="JQL58" s="44"/>
      <c r="JQM58" s="44"/>
      <c r="JQN58" s="44"/>
      <c r="JQO58" s="44"/>
      <c r="JQP58" s="44"/>
      <c r="JQQ58" s="44"/>
      <c r="JQR58" s="44"/>
      <c r="JQS58" s="44"/>
      <c r="JQT58" s="44"/>
      <c r="JQU58" s="44"/>
      <c r="JQV58" s="44"/>
      <c r="JQW58" s="44"/>
      <c r="JQX58" s="44"/>
      <c r="JQY58" s="44"/>
      <c r="JQZ58" s="44"/>
      <c r="JRA58" s="44"/>
      <c r="JRB58" s="44"/>
      <c r="JRC58" s="44"/>
      <c r="JRD58" s="44"/>
      <c r="JRE58" s="44"/>
      <c r="JRF58" s="44"/>
      <c r="JRG58" s="44"/>
      <c r="JRH58" s="44"/>
      <c r="JRI58" s="44"/>
      <c r="JRJ58" s="44"/>
      <c r="JRK58" s="44"/>
      <c r="JRL58" s="44"/>
      <c r="JRM58" s="44"/>
      <c r="JRN58" s="44"/>
      <c r="JRO58" s="44"/>
      <c r="JRP58" s="44"/>
      <c r="JRQ58" s="44"/>
      <c r="JRR58" s="44"/>
      <c r="JRS58" s="44"/>
      <c r="JRT58" s="44"/>
      <c r="JRU58" s="44"/>
      <c r="JRV58" s="44"/>
      <c r="JRW58" s="44"/>
      <c r="JRX58" s="44"/>
      <c r="JRY58" s="44"/>
      <c r="JRZ58" s="44"/>
      <c r="JSA58" s="44"/>
      <c r="JSB58" s="44"/>
      <c r="JSC58" s="44"/>
      <c r="JSD58" s="44"/>
      <c r="JSE58" s="44"/>
      <c r="JSF58" s="44"/>
      <c r="JSG58" s="44"/>
      <c r="JSH58" s="44"/>
      <c r="JSI58" s="44"/>
      <c r="JSJ58" s="44"/>
      <c r="JSK58" s="44"/>
      <c r="JSL58" s="44"/>
      <c r="JSM58" s="44"/>
      <c r="JSN58" s="44"/>
      <c r="JSO58" s="44"/>
      <c r="JSP58" s="44"/>
      <c r="JSQ58" s="44"/>
      <c r="JSR58" s="44"/>
      <c r="JSS58" s="44"/>
      <c r="JST58" s="44"/>
      <c r="JSU58" s="44"/>
      <c r="JSV58" s="44"/>
      <c r="JSW58" s="44"/>
      <c r="JSX58" s="44"/>
      <c r="JSY58" s="44"/>
      <c r="JSZ58" s="44"/>
      <c r="JTA58" s="44"/>
      <c r="JTB58" s="44"/>
      <c r="JTC58" s="44"/>
      <c r="JTD58" s="44"/>
      <c r="JTE58" s="44"/>
      <c r="JTF58" s="44"/>
      <c r="JTG58" s="44"/>
      <c r="JTH58" s="44"/>
      <c r="JTI58" s="44"/>
      <c r="JTJ58" s="44"/>
      <c r="JTK58" s="44"/>
      <c r="JTL58" s="44"/>
      <c r="JTM58" s="44"/>
      <c r="JTN58" s="44"/>
      <c r="JTO58" s="44"/>
      <c r="JTP58" s="44"/>
      <c r="JTQ58" s="44"/>
      <c r="JTR58" s="44"/>
      <c r="JTS58" s="44"/>
      <c r="JTT58" s="44"/>
      <c r="JTU58" s="44"/>
      <c r="JTV58" s="44"/>
      <c r="JTW58" s="44"/>
      <c r="JTX58" s="44"/>
      <c r="JTY58" s="44"/>
      <c r="JTZ58" s="44"/>
      <c r="JUA58" s="44"/>
      <c r="JUB58" s="44"/>
      <c r="JUC58" s="44"/>
      <c r="JUD58" s="44"/>
      <c r="JUE58" s="44"/>
      <c r="JUF58" s="44"/>
      <c r="JUG58" s="44"/>
      <c r="JUH58" s="44"/>
      <c r="JUI58" s="44"/>
      <c r="JUJ58" s="44"/>
      <c r="JUK58" s="44"/>
      <c r="JUL58" s="44"/>
      <c r="JUM58" s="44"/>
      <c r="JUN58" s="44"/>
      <c r="JUO58" s="44"/>
      <c r="JUP58" s="44"/>
      <c r="JUQ58" s="44"/>
      <c r="JUR58" s="44"/>
      <c r="JUS58" s="44"/>
      <c r="JUT58" s="44"/>
      <c r="JUU58" s="44"/>
      <c r="JUV58" s="44"/>
      <c r="JUW58" s="44"/>
      <c r="JUX58" s="44"/>
      <c r="JUY58" s="44"/>
      <c r="JUZ58" s="44"/>
      <c r="JVA58" s="44"/>
      <c r="JVB58" s="44"/>
      <c r="JVC58" s="44"/>
      <c r="JVD58" s="44"/>
      <c r="JVE58" s="44"/>
      <c r="JVF58" s="44"/>
      <c r="JVG58" s="44"/>
      <c r="JVH58" s="44"/>
      <c r="JVI58" s="44"/>
      <c r="JVJ58" s="44"/>
      <c r="JVK58" s="44"/>
      <c r="JVL58" s="44"/>
      <c r="JVM58" s="44"/>
      <c r="JVN58" s="44"/>
      <c r="JVO58" s="44"/>
      <c r="JVP58" s="44"/>
      <c r="JVQ58" s="44"/>
      <c r="JVR58" s="44"/>
      <c r="JVS58" s="44"/>
      <c r="JVT58" s="44"/>
      <c r="JVU58" s="44"/>
      <c r="JVV58" s="44"/>
      <c r="JVW58" s="44"/>
      <c r="JVX58" s="44"/>
      <c r="JVY58" s="44"/>
      <c r="JVZ58" s="44"/>
      <c r="JWA58" s="44"/>
      <c r="JWB58" s="44"/>
      <c r="JWC58" s="44"/>
      <c r="JWD58" s="44"/>
      <c r="JWE58" s="44"/>
      <c r="JWF58" s="44"/>
      <c r="JWG58" s="44"/>
      <c r="JWH58" s="44"/>
      <c r="JWI58" s="44"/>
      <c r="JWJ58" s="44"/>
      <c r="JWK58" s="44"/>
      <c r="JWL58" s="44"/>
      <c r="JWM58" s="44"/>
      <c r="JWN58" s="44"/>
      <c r="JWO58" s="44"/>
      <c r="JWP58" s="44"/>
      <c r="JWQ58" s="44"/>
      <c r="JWR58" s="44"/>
      <c r="JWS58" s="44"/>
      <c r="JWT58" s="44"/>
      <c r="JWU58" s="44"/>
      <c r="JWV58" s="44"/>
      <c r="JWW58" s="44"/>
      <c r="JWX58" s="44"/>
      <c r="JWY58" s="44"/>
      <c r="JWZ58" s="44"/>
      <c r="JXA58" s="44"/>
      <c r="JXB58" s="44"/>
      <c r="JXC58" s="44"/>
      <c r="JXD58" s="44"/>
      <c r="JXE58" s="44"/>
      <c r="JXF58" s="44"/>
      <c r="JXG58" s="44"/>
      <c r="JXH58" s="44"/>
      <c r="JXI58" s="44"/>
      <c r="JXJ58" s="44"/>
      <c r="JXK58" s="44"/>
      <c r="JXL58" s="44"/>
      <c r="JXM58" s="44"/>
      <c r="JXN58" s="44"/>
      <c r="JXO58" s="44"/>
      <c r="JXP58" s="44"/>
      <c r="JXQ58" s="44"/>
      <c r="JXR58" s="44"/>
      <c r="JXS58" s="44"/>
      <c r="JXT58" s="44"/>
      <c r="JXU58" s="44"/>
      <c r="JXV58" s="44"/>
      <c r="JXW58" s="44"/>
      <c r="JXX58" s="44"/>
      <c r="JXY58" s="44"/>
      <c r="JXZ58" s="44"/>
      <c r="JYA58" s="44"/>
      <c r="JYB58" s="44"/>
      <c r="JYC58" s="44"/>
      <c r="JYD58" s="44"/>
      <c r="JYE58" s="44"/>
      <c r="JYF58" s="44"/>
      <c r="JYG58" s="44"/>
      <c r="JYH58" s="44"/>
      <c r="JYI58" s="44"/>
      <c r="JYJ58" s="44"/>
      <c r="JYK58" s="44"/>
      <c r="JYL58" s="44"/>
      <c r="JYM58" s="44"/>
      <c r="JYN58" s="44"/>
      <c r="JYO58" s="44"/>
      <c r="JYP58" s="44"/>
      <c r="JYQ58" s="44"/>
      <c r="JYR58" s="44"/>
      <c r="JYS58" s="44"/>
      <c r="JYT58" s="44"/>
      <c r="JYU58" s="44"/>
      <c r="JYV58" s="44"/>
      <c r="JYW58" s="44"/>
      <c r="JYX58" s="44"/>
      <c r="JYY58" s="44"/>
      <c r="JYZ58" s="44"/>
      <c r="JZA58" s="44"/>
      <c r="JZB58" s="44"/>
      <c r="JZC58" s="44"/>
      <c r="JZD58" s="44"/>
      <c r="JZE58" s="44"/>
      <c r="JZF58" s="44"/>
      <c r="JZG58" s="44"/>
      <c r="JZH58" s="44"/>
      <c r="JZI58" s="44"/>
      <c r="JZJ58" s="44"/>
      <c r="JZK58" s="44"/>
      <c r="JZL58" s="44"/>
      <c r="JZM58" s="44"/>
      <c r="JZN58" s="44"/>
      <c r="JZO58" s="44"/>
      <c r="JZP58" s="44"/>
      <c r="JZQ58" s="44"/>
      <c r="JZR58" s="44"/>
      <c r="JZS58" s="44"/>
      <c r="JZT58" s="44"/>
      <c r="JZU58" s="44"/>
      <c r="JZV58" s="44"/>
      <c r="JZW58" s="44"/>
      <c r="JZX58" s="44"/>
      <c r="JZY58" s="44"/>
      <c r="JZZ58" s="44"/>
      <c r="KAA58" s="44"/>
      <c r="KAB58" s="44"/>
      <c r="KAC58" s="44"/>
      <c r="KAD58" s="44"/>
      <c r="KAE58" s="44"/>
      <c r="KAF58" s="44"/>
      <c r="KAG58" s="44"/>
      <c r="KAH58" s="44"/>
      <c r="KAI58" s="44"/>
      <c r="KAJ58" s="44"/>
      <c r="KAK58" s="44"/>
      <c r="KAL58" s="44"/>
      <c r="KAM58" s="44"/>
      <c r="KAN58" s="44"/>
      <c r="KAO58" s="44"/>
      <c r="KAP58" s="44"/>
      <c r="KAQ58" s="44"/>
      <c r="KAR58" s="44"/>
      <c r="KAS58" s="44"/>
      <c r="KAT58" s="44"/>
      <c r="KAU58" s="44"/>
      <c r="KAV58" s="44"/>
      <c r="KAW58" s="44"/>
      <c r="KAX58" s="44"/>
      <c r="KAY58" s="44"/>
      <c r="KAZ58" s="44"/>
      <c r="KBA58" s="44"/>
      <c r="KBB58" s="44"/>
      <c r="KBC58" s="44"/>
      <c r="KBD58" s="44"/>
      <c r="KBE58" s="44"/>
      <c r="KBF58" s="44"/>
      <c r="KBG58" s="44"/>
      <c r="KBH58" s="44"/>
      <c r="KBI58" s="44"/>
      <c r="KBJ58" s="44"/>
      <c r="KBK58" s="44"/>
      <c r="KBL58" s="44"/>
      <c r="KBM58" s="44"/>
      <c r="KBN58" s="44"/>
      <c r="KBO58" s="44"/>
      <c r="KBP58" s="44"/>
      <c r="KBQ58" s="44"/>
      <c r="KBR58" s="44"/>
      <c r="KBS58" s="44"/>
      <c r="KBT58" s="44"/>
      <c r="KBU58" s="44"/>
      <c r="KBV58" s="44"/>
      <c r="KBW58" s="44"/>
      <c r="KBX58" s="44"/>
      <c r="KBY58" s="44"/>
      <c r="KBZ58" s="44"/>
      <c r="KCA58" s="44"/>
      <c r="KCB58" s="44"/>
      <c r="KCC58" s="44"/>
      <c r="KCD58" s="44"/>
      <c r="KCE58" s="44"/>
      <c r="KCF58" s="44"/>
      <c r="KCG58" s="44"/>
      <c r="KCH58" s="44"/>
      <c r="KCI58" s="44"/>
      <c r="KCJ58" s="44"/>
      <c r="KCK58" s="44"/>
      <c r="KCL58" s="44"/>
      <c r="KCM58" s="44"/>
      <c r="KCN58" s="44"/>
      <c r="KCO58" s="44"/>
      <c r="KCP58" s="44"/>
      <c r="KCQ58" s="44"/>
      <c r="KCR58" s="44"/>
      <c r="KCS58" s="44"/>
      <c r="KCT58" s="44"/>
      <c r="KCU58" s="44"/>
      <c r="KCV58" s="44"/>
      <c r="KCW58" s="44"/>
      <c r="KCX58" s="44"/>
      <c r="KCY58" s="44"/>
      <c r="KCZ58" s="44"/>
      <c r="KDA58" s="44"/>
      <c r="KDB58" s="44"/>
      <c r="KDC58" s="44"/>
      <c r="KDD58" s="44"/>
      <c r="KDE58" s="44"/>
      <c r="KDF58" s="44"/>
      <c r="KDG58" s="44"/>
      <c r="KDH58" s="44"/>
      <c r="KDI58" s="44"/>
      <c r="KDJ58" s="44"/>
      <c r="KDK58" s="44"/>
      <c r="KDL58" s="44"/>
      <c r="KDM58" s="44"/>
      <c r="KDN58" s="44"/>
      <c r="KDO58" s="44"/>
      <c r="KDP58" s="44"/>
      <c r="KDQ58" s="44"/>
      <c r="KDR58" s="44"/>
      <c r="KDS58" s="44"/>
      <c r="KDT58" s="44"/>
      <c r="KDU58" s="44"/>
      <c r="KDV58" s="44"/>
      <c r="KDW58" s="44"/>
      <c r="KDX58" s="44"/>
      <c r="KDY58" s="44"/>
      <c r="KDZ58" s="44"/>
      <c r="KEA58" s="44"/>
      <c r="KEB58" s="44"/>
      <c r="KEC58" s="44"/>
      <c r="KED58" s="44"/>
      <c r="KEE58" s="44"/>
      <c r="KEF58" s="44"/>
      <c r="KEG58" s="44"/>
      <c r="KEH58" s="44"/>
      <c r="KEI58" s="44"/>
      <c r="KEJ58" s="44"/>
      <c r="KEK58" s="44"/>
      <c r="KEL58" s="44"/>
      <c r="KEM58" s="44"/>
      <c r="KEN58" s="44"/>
      <c r="KEO58" s="44"/>
      <c r="KEP58" s="44"/>
      <c r="KEQ58" s="44"/>
      <c r="KER58" s="44"/>
      <c r="KES58" s="44"/>
      <c r="KET58" s="44"/>
      <c r="KEU58" s="44"/>
      <c r="KEV58" s="44"/>
      <c r="KEW58" s="44"/>
      <c r="KEX58" s="44"/>
      <c r="KEY58" s="44"/>
      <c r="KEZ58" s="44"/>
      <c r="KFA58" s="44"/>
      <c r="KFB58" s="44"/>
      <c r="KFC58" s="44"/>
      <c r="KFD58" s="44"/>
      <c r="KFE58" s="44"/>
      <c r="KFF58" s="44"/>
      <c r="KFG58" s="44"/>
      <c r="KFH58" s="44"/>
      <c r="KFI58" s="44"/>
      <c r="KFJ58" s="44"/>
      <c r="KFK58" s="44"/>
      <c r="KFL58" s="44"/>
      <c r="KFM58" s="44"/>
      <c r="KFN58" s="44"/>
      <c r="KFO58" s="44"/>
      <c r="KFP58" s="44"/>
      <c r="KFQ58" s="44"/>
      <c r="KFR58" s="44"/>
      <c r="KFS58" s="44"/>
      <c r="KFT58" s="44"/>
      <c r="KFU58" s="44"/>
      <c r="KFV58" s="44"/>
      <c r="KFW58" s="44"/>
      <c r="KFX58" s="44"/>
      <c r="KFY58" s="44"/>
      <c r="KFZ58" s="44"/>
      <c r="KGA58" s="44"/>
      <c r="KGB58" s="44"/>
      <c r="KGC58" s="44"/>
      <c r="KGD58" s="44"/>
      <c r="KGE58" s="44"/>
      <c r="KGF58" s="44"/>
      <c r="KGG58" s="44"/>
      <c r="KGH58" s="44"/>
      <c r="KGI58" s="44"/>
      <c r="KGJ58" s="44"/>
      <c r="KGK58" s="44"/>
      <c r="KGL58" s="44"/>
      <c r="KGM58" s="44"/>
      <c r="KGN58" s="44"/>
      <c r="KGO58" s="44"/>
      <c r="KGP58" s="44"/>
      <c r="KGQ58" s="44"/>
      <c r="KGR58" s="44"/>
      <c r="KGS58" s="44"/>
      <c r="KGT58" s="44"/>
      <c r="KGU58" s="44"/>
      <c r="KGV58" s="44"/>
      <c r="KGW58" s="44"/>
      <c r="KGX58" s="44"/>
      <c r="KGY58" s="44"/>
      <c r="KGZ58" s="44"/>
      <c r="KHA58" s="44"/>
      <c r="KHB58" s="44"/>
      <c r="KHC58" s="44"/>
      <c r="KHD58" s="44"/>
      <c r="KHE58" s="44"/>
      <c r="KHF58" s="44"/>
      <c r="KHG58" s="44"/>
      <c r="KHH58" s="44"/>
      <c r="KHI58" s="44"/>
      <c r="KHJ58" s="44"/>
      <c r="KHK58" s="44"/>
      <c r="KHL58" s="44"/>
      <c r="KHM58" s="44"/>
      <c r="KHN58" s="44"/>
      <c r="KHO58" s="44"/>
      <c r="KHP58" s="44"/>
      <c r="KHQ58" s="44"/>
      <c r="KHR58" s="44"/>
      <c r="KHS58" s="44"/>
      <c r="KHT58" s="44"/>
      <c r="KHU58" s="44"/>
      <c r="KHV58" s="44"/>
      <c r="KHW58" s="44"/>
      <c r="KHX58" s="44"/>
      <c r="KHY58" s="44"/>
      <c r="KHZ58" s="44"/>
      <c r="KIA58" s="44"/>
      <c r="KIB58" s="44"/>
      <c r="KIC58" s="44"/>
      <c r="KID58" s="44"/>
      <c r="KIE58" s="44"/>
      <c r="KIF58" s="44"/>
      <c r="KIG58" s="44"/>
      <c r="KIH58" s="44"/>
      <c r="KII58" s="44"/>
      <c r="KIJ58" s="44"/>
      <c r="KIK58" s="44"/>
      <c r="KIL58" s="44"/>
      <c r="KIM58" s="44"/>
      <c r="KIN58" s="44"/>
      <c r="KIO58" s="44"/>
      <c r="KIP58" s="44"/>
      <c r="KIQ58" s="44"/>
      <c r="KIR58" s="44"/>
      <c r="KIS58" s="44"/>
      <c r="KIT58" s="44"/>
      <c r="KIU58" s="44"/>
      <c r="KIV58" s="44"/>
      <c r="KIW58" s="44"/>
      <c r="KIX58" s="44"/>
      <c r="KIY58" s="44"/>
      <c r="KIZ58" s="44"/>
      <c r="KJA58" s="44"/>
      <c r="KJB58" s="44"/>
      <c r="KJC58" s="44"/>
      <c r="KJD58" s="44"/>
      <c r="KJE58" s="44"/>
      <c r="KJF58" s="44"/>
      <c r="KJG58" s="44"/>
      <c r="KJH58" s="44"/>
      <c r="KJI58" s="44"/>
      <c r="KJJ58" s="44"/>
      <c r="KJK58" s="44"/>
      <c r="KJL58" s="44"/>
      <c r="KJM58" s="44"/>
      <c r="KJN58" s="44"/>
      <c r="KJO58" s="44"/>
      <c r="KJP58" s="44"/>
      <c r="KJQ58" s="44"/>
      <c r="KJR58" s="44"/>
      <c r="KJS58" s="44"/>
      <c r="KJT58" s="44"/>
      <c r="KJU58" s="44"/>
      <c r="KJV58" s="44"/>
      <c r="KJW58" s="44"/>
      <c r="KJX58" s="44"/>
      <c r="KJY58" s="44"/>
      <c r="KJZ58" s="44"/>
      <c r="KKA58" s="44"/>
      <c r="KKB58" s="44"/>
      <c r="KKC58" s="44"/>
      <c r="KKD58" s="44"/>
      <c r="KKE58" s="44"/>
      <c r="KKF58" s="44"/>
      <c r="KKG58" s="44"/>
      <c r="KKH58" s="44"/>
      <c r="KKI58" s="44"/>
      <c r="KKJ58" s="44"/>
      <c r="KKK58" s="44"/>
      <c r="KKL58" s="44"/>
      <c r="KKM58" s="44"/>
      <c r="KKN58" s="44"/>
      <c r="KKO58" s="44"/>
      <c r="KKP58" s="44"/>
      <c r="KKQ58" s="44"/>
      <c r="KKR58" s="44"/>
      <c r="KKS58" s="44"/>
      <c r="KKT58" s="44"/>
      <c r="KKU58" s="44"/>
      <c r="KKV58" s="44"/>
      <c r="KKW58" s="44"/>
      <c r="KKX58" s="44"/>
      <c r="KKY58" s="44"/>
      <c r="KKZ58" s="44"/>
      <c r="KLA58" s="44"/>
      <c r="KLB58" s="44"/>
      <c r="KLC58" s="44"/>
      <c r="KLD58" s="44"/>
      <c r="KLE58" s="44"/>
      <c r="KLF58" s="44"/>
      <c r="KLG58" s="44"/>
      <c r="KLH58" s="44"/>
      <c r="KLI58" s="44"/>
      <c r="KLJ58" s="44"/>
      <c r="KLK58" s="44"/>
      <c r="KLL58" s="44"/>
      <c r="KLM58" s="44"/>
      <c r="KLN58" s="44"/>
      <c r="KLO58" s="44"/>
      <c r="KLP58" s="44"/>
      <c r="KLQ58" s="44"/>
      <c r="KLR58" s="44"/>
      <c r="KLS58" s="44"/>
      <c r="KLT58" s="44"/>
      <c r="KLU58" s="44"/>
      <c r="KLV58" s="44"/>
      <c r="KLW58" s="44"/>
      <c r="KLX58" s="44"/>
      <c r="KLY58" s="44"/>
      <c r="KLZ58" s="44"/>
      <c r="KMA58" s="44"/>
      <c r="KMB58" s="44"/>
      <c r="KMC58" s="44"/>
      <c r="KMD58" s="44"/>
      <c r="KME58" s="44"/>
      <c r="KMF58" s="44"/>
      <c r="KMG58" s="44"/>
      <c r="KMH58" s="44"/>
      <c r="KMI58" s="44"/>
      <c r="KMJ58" s="44"/>
      <c r="KMK58" s="44"/>
      <c r="KML58" s="44"/>
      <c r="KMM58" s="44"/>
      <c r="KMN58" s="44"/>
      <c r="KMO58" s="44"/>
      <c r="KMP58" s="44"/>
      <c r="KMQ58" s="44"/>
      <c r="KMR58" s="44"/>
      <c r="KMS58" s="44"/>
      <c r="KMT58" s="44"/>
      <c r="KMU58" s="44"/>
      <c r="KMV58" s="44"/>
      <c r="KMW58" s="44"/>
      <c r="KMX58" s="44"/>
      <c r="KMY58" s="44"/>
      <c r="KMZ58" s="44"/>
      <c r="KNA58" s="44"/>
      <c r="KNB58" s="44"/>
      <c r="KNC58" s="44"/>
      <c r="KND58" s="44"/>
      <c r="KNE58" s="44"/>
      <c r="KNF58" s="44"/>
      <c r="KNG58" s="44"/>
      <c r="KNH58" s="44"/>
      <c r="KNI58" s="44"/>
      <c r="KNJ58" s="44"/>
      <c r="KNK58" s="44"/>
      <c r="KNL58" s="44"/>
      <c r="KNM58" s="44"/>
      <c r="KNN58" s="44"/>
      <c r="KNO58" s="44"/>
      <c r="KNP58" s="44"/>
      <c r="KNQ58" s="44"/>
      <c r="KNR58" s="44"/>
      <c r="KNS58" s="44"/>
      <c r="KNT58" s="44"/>
      <c r="KNU58" s="44"/>
      <c r="KNV58" s="44"/>
      <c r="KNW58" s="44"/>
      <c r="KNX58" s="44"/>
      <c r="KNY58" s="44"/>
      <c r="KNZ58" s="44"/>
      <c r="KOA58" s="44"/>
      <c r="KOB58" s="44"/>
      <c r="KOC58" s="44"/>
      <c r="KOD58" s="44"/>
      <c r="KOE58" s="44"/>
      <c r="KOF58" s="44"/>
      <c r="KOG58" s="44"/>
      <c r="KOH58" s="44"/>
      <c r="KOI58" s="44"/>
      <c r="KOJ58" s="44"/>
      <c r="KOK58" s="44"/>
      <c r="KOL58" s="44"/>
      <c r="KOM58" s="44"/>
      <c r="KON58" s="44"/>
      <c r="KOO58" s="44"/>
      <c r="KOP58" s="44"/>
      <c r="KOQ58" s="44"/>
      <c r="KOR58" s="44"/>
      <c r="KOS58" s="44"/>
      <c r="KOT58" s="44"/>
      <c r="KOU58" s="44"/>
      <c r="KOV58" s="44"/>
      <c r="KOW58" s="44"/>
      <c r="KOX58" s="44"/>
      <c r="KOY58" s="44"/>
      <c r="KOZ58" s="44"/>
      <c r="KPA58" s="44"/>
      <c r="KPB58" s="44"/>
      <c r="KPC58" s="44"/>
      <c r="KPD58" s="44"/>
      <c r="KPE58" s="44"/>
      <c r="KPF58" s="44"/>
      <c r="KPG58" s="44"/>
      <c r="KPH58" s="44"/>
      <c r="KPI58" s="44"/>
      <c r="KPJ58" s="44"/>
      <c r="KPK58" s="44"/>
      <c r="KPL58" s="44"/>
      <c r="KPM58" s="44"/>
      <c r="KPN58" s="44"/>
      <c r="KPO58" s="44"/>
      <c r="KPP58" s="44"/>
      <c r="KPQ58" s="44"/>
      <c r="KPR58" s="44"/>
      <c r="KPS58" s="44"/>
      <c r="KPT58" s="44"/>
      <c r="KPU58" s="44"/>
      <c r="KPV58" s="44"/>
      <c r="KPW58" s="44"/>
      <c r="KPX58" s="44"/>
      <c r="KPY58" s="44"/>
      <c r="KPZ58" s="44"/>
      <c r="KQA58" s="44"/>
      <c r="KQB58" s="44"/>
      <c r="KQC58" s="44"/>
      <c r="KQD58" s="44"/>
      <c r="KQE58" s="44"/>
      <c r="KQF58" s="44"/>
      <c r="KQG58" s="44"/>
      <c r="KQH58" s="44"/>
      <c r="KQI58" s="44"/>
      <c r="KQJ58" s="44"/>
      <c r="KQK58" s="44"/>
      <c r="KQL58" s="44"/>
      <c r="KQM58" s="44"/>
      <c r="KQN58" s="44"/>
      <c r="KQO58" s="44"/>
      <c r="KQP58" s="44"/>
      <c r="KQQ58" s="44"/>
      <c r="KQR58" s="44"/>
      <c r="KQS58" s="44"/>
      <c r="KQT58" s="44"/>
      <c r="KQU58" s="44"/>
      <c r="KQV58" s="44"/>
      <c r="KQW58" s="44"/>
      <c r="KQX58" s="44"/>
      <c r="KQY58" s="44"/>
      <c r="KQZ58" s="44"/>
      <c r="KRA58" s="44"/>
      <c r="KRB58" s="44"/>
      <c r="KRC58" s="44"/>
      <c r="KRD58" s="44"/>
      <c r="KRE58" s="44"/>
      <c r="KRF58" s="44"/>
      <c r="KRG58" s="44"/>
      <c r="KRH58" s="44"/>
      <c r="KRI58" s="44"/>
      <c r="KRJ58" s="44"/>
      <c r="KRK58" s="44"/>
      <c r="KRL58" s="44"/>
      <c r="KRM58" s="44"/>
      <c r="KRN58" s="44"/>
      <c r="KRO58" s="44"/>
      <c r="KRP58" s="44"/>
      <c r="KRQ58" s="44"/>
      <c r="KRR58" s="44"/>
      <c r="KRS58" s="44"/>
      <c r="KRT58" s="44"/>
      <c r="KRU58" s="44"/>
      <c r="KRV58" s="44"/>
      <c r="KRW58" s="44"/>
      <c r="KRX58" s="44"/>
      <c r="KRY58" s="44"/>
      <c r="KRZ58" s="44"/>
      <c r="KSA58" s="44"/>
      <c r="KSB58" s="44"/>
      <c r="KSC58" s="44"/>
      <c r="KSD58" s="44"/>
      <c r="KSE58" s="44"/>
      <c r="KSF58" s="44"/>
      <c r="KSG58" s="44"/>
      <c r="KSH58" s="44"/>
      <c r="KSI58" s="44"/>
      <c r="KSJ58" s="44"/>
      <c r="KSK58" s="44"/>
      <c r="KSL58" s="44"/>
      <c r="KSM58" s="44"/>
      <c r="KSN58" s="44"/>
      <c r="KSO58" s="44"/>
      <c r="KSP58" s="44"/>
      <c r="KSQ58" s="44"/>
      <c r="KSR58" s="44"/>
      <c r="KSS58" s="44"/>
      <c r="KST58" s="44"/>
      <c r="KSU58" s="44"/>
      <c r="KSV58" s="44"/>
      <c r="KSW58" s="44"/>
      <c r="KSX58" s="44"/>
      <c r="KSY58" s="44"/>
      <c r="KSZ58" s="44"/>
      <c r="KTA58" s="44"/>
      <c r="KTB58" s="44"/>
      <c r="KTC58" s="44"/>
      <c r="KTD58" s="44"/>
      <c r="KTE58" s="44"/>
      <c r="KTF58" s="44"/>
      <c r="KTG58" s="44"/>
      <c r="KTH58" s="44"/>
      <c r="KTI58" s="44"/>
      <c r="KTJ58" s="44"/>
      <c r="KTK58" s="44"/>
      <c r="KTL58" s="44"/>
      <c r="KTM58" s="44"/>
      <c r="KTN58" s="44"/>
      <c r="KTO58" s="44"/>
      <c r="KTP58" s="44"/>
      <c r="KTQ58" s="44"/>
      <c r="KTR58" s="44"/>
      <c r="KTS58" s="44"/>
      <c r="KTT58" s="44"/>
      <c r="KTU58" s="44"/>
      <c r="KTV58" s="44"/>
      <c r="KTW58" s="44"/>
      <c r="KTX58" s="44"/>
      <c r="KTY58" s="44"/>
      <c r="KTZ58" s="44"/>
      <c r="KUA58" s="44"/>
      <c r="KUB58" s="44"/>
      <c r="KUC58" s="44"/>
      <c r="KUD58" s="44"/>
      <c r="KUE58" s="44"/>
      <c r="KUF58" s="44"/>
      <c r="KUG58" s="44"/>
      <c r="KUH58" s="44"/>
      <c r="KUI58" s="44"/>
      <c r="KUJ58" s="44"/>
      <c r="KUK58" s="44"/>
      <c r="KUL58" s="44"/>
      <c r="KUM58" s="44"/>
      <c r="KUN58" s="44"/>
      <c r="KUO58" s="44"/>
      <c r="KUP58" s="44"/>
      <c r="KUQ58" s="44"/>
      <c r="KUR58" s="44"/>
      <c r="KUS58" s="44"/>
      <c r="KUT58" s="44"/>
      <c r="KUU58" s="44"/>
      <c r="KUV58" s="44"/>
      <c r="KUW58" s="44"/>
      <c r="KUX58" s="44"/>
      <c r="KUY58" s="44"/>
      <c r="KUZ58" s="44"/>
      <c r="KVA58" s="44"/>
      <c r="KVB58" s="44"/>
      <c r="KVC58" s="44"/>
      <c r="KVD58" s="44"/>
      <c r="KVE58" s="44"/>
      <c r="KVF58" s="44"/>
      <c r="KVG58" s="44"/>
      <c r="KVH58" s="44"/>
      <c r="KVI58" s="44"/>
      <c r="KVJ58" s="44"/>
      <c r="KVK58" s="44"/>
      <c r="KVL58" s="44"/>
      <c r="KVM58" s="44"/>
      <c r="KVN58" s="44"/>
      <c r="KVO58" s="44"/>
      <c r="KVP58" s="44"/>
      <c r="KVQ58" s="44"/>
      <c r="KVR58" s="44"/>
      <c r="KVS58" s="44"/>
      <c r="KVT58" s="44"/>
      <c r="KVU58" s="44"/>
      <c r="KVV58" s="44"/>
      <c r="KVW58" s="44"/>
      <c r="KVX58" s="44"/>
      <c r="KVY58" s="44"/>
      <c r="KVZ58" s="44"/>
      <c r="KWA58" s="44"/>
      <c r="KWB58" s="44"/>
      <c r="KWC58" s="44"/>
      <c r="KWD58" s="44"/>
      <c r="KWE58" s="44"/>
      <c r="KWF58" s="44"/>
      <c r="KWG58" s="44"/>
      <c r="KWH58" s="44"/>
      <c r="KWI58" s="44"/>
      <c r="KWJ58" s="44"/>
      <c r="KWK58" s="44"/>
      <c r="KWL58" s="44"/>
      <c r="KWM58" s="44"/>
      <c r="KWN58" s="44"/>
      <c r="KWO58" s="44"/>
      <c r="KWP58" s="44"/>
      <c r="KWQ58" s="44"/>
      <c r="KWR58" s="44"/>
      <c r="KWS58" s="44"/>
      <c r="KWT58" s="44"/>
      <c r="KWU58" s="44"/>
      <c r="KWV58" s="44"/>
      <c r="KWW58" s="44"/>
      <c r="KWX58" s="44"/>
      <c r="KWY58" s="44"/>
      <c r="KWZ58" s="44"/>
      <c r="KXA58" s="44"/>
      <c r="KXB58" s="44"/>
      <c r="KXC58" s="44"/>
      <c r="KXD58" s="44"/>
      <c r="KXE58" s="44"/>
      <c r="KXF58" s="44"/>
      <c r="KXG58" s="44"/>
      <c r="KXH58" s="44"/>
      <c r="KXI58" s="44"/>
      <c r="KXJ58" s="44"/>
      <c r="KXK58" s="44"/>
      <c r="KXL58" s="44"/>
      <c r="KXM58" s="44"/>
      <c r="KXN58" s="44"/>
      <c r="KXO58" s="44"/>
      <c r="KXP58" s="44"/>
      <c r="KXQ58" s="44"/>
      <c r="KXR58" s="44"/>
      <c r="KXS58" s="44"/>
      <c r="KXT58" s="44"/>
      <c r="KXU58" s="44"/>
      <c r="KXV58" s="44"/>
      <c r="KXW58" s="44"/>
      <c r="KXX58" s="44"/>
      <c r="KXY58" s="44"/>
      <c r="KXZ58" s="44"/>
      <c r="KYA58" s="44"/>
      <c r="KYB58" s="44"/>
      <c r="KYC58" s="44"/>
      <c r="KYD58" s="44"/>
      <c r="KYE58" s="44"/>
      <c r="KYF58" s="44"/>
      <c r="KYG58" s="44"/>
      <c r="KYH58" s="44"/>
      <c r="KYI58" s="44"/>
      <c r="KYJ58" s="44"/>
      <c r="KYK58" s="44"/>
      <c r="KYL58" s="44"/>
      <c r="KYM58" s="44"/>
      <c r="KYN58" s="44"/>
      <c r="KYO58" s="44"/>
      <c r="KYP58" s="44"/>
      <c r="KYQ58" s="44"/>
      <c r="KYR58" s="44"/>
      <c r="KYS58" s="44"/>
      <c r="KYT58" s="44"/>
      <c r="KYU58" s="44"/>
      <c r="KYV58" s="44"/>
      <c r="KYW58" s="44"/>
      <c r="KYX58" s="44"/>
      <c r="KYY58" s="44"/>
      <c r="KYZ58" s="44"/>
      <c r="KZA58" s="44"/>
      <c r="KZB58" s="44"/>
      <c r="KZC58" s="44"/>
      <c r="KZD58" s="44"/>
      <c r="KZE58" s="44"/>
      <c r="KZF58" s="44"/>
      <c r="KZG58" s="44"/>
      <c r="KZH58" s="44"/>
      <c r="KZI58" s="44"/>
      <c r="KZJ58" s="44"/>
      <c r="KZK58" s="44"/>
      <c r="KZL58" s="44"/>
      <c r="KZM58" s="44"/>
      <c r="KZN58" s="44"/>
      <c r="KZO58" s="44"/>
      <c r="KZP58" s="44"/>
      <c r="KZQ58" s="44"/>
      <c r="KZR58" s="44"/>
      <c r="KZS58" s="44"/>
      <c r="KZT58" s="44"/>
      <c r="KZU58" s="44"/>
      <c r="KZV58" s="44"/>
      <c r="KZW58" s="44"/>
      <c r="KZX58" s="44"/>
      <c r="KZY58" s="44"/>
      <c r="KZZ58" s="44"/>
      <c r="LAA58" s="44"/>
      <c r="LAB58" s="44"/>
      <c r="LAC58" s="44"/>
      <c r="LAD58" s="44"/>
      <c r="LAE58" s="44"/>
      <c r="LAF58" s="44"/>
      <c r="LAG58" s="44"/>
      <c r="LAH58" s="44"/>
      <c r="LAI58" s="44"/>
      <c r="LAJ58" s="44"/>
      <c r="LAK58" s="44"/>
      <c r="LAL58" s="44"/>
      <c r="LAM58" s="44"/>
      <c r="LAN58" s="44"/>
      <c r="LAO58" s="44"/>
      <c r="LAP58" s="44"/>
      <c r="LAQ58" s="44"/>
      <c r="LAR58" s="44"/>
      <c r="LAS58" s="44"/>
      <c r="LAT58" s="44"/>
      <c r="LAU58" s="44"/>
      <c r="LAV58" s="44"/>
      <c r="LAW58" s="44"/>
      <c r="LAX58" s="44"/>
      <c r="LAY58" s="44"/>
      <c r="LAZ58" s="44"/>
      <c r="LBA58" s="44"/>
      <c r="LBB58" s="44"/>
      <c r="LBC58" s="44"/>
      <c r="LBD58" s="44"/>
      <c r="LBE58" s="44"/>
      <c r="LBF58" s="44"/>
      <c r="LBG58" s="44"/>
      <c r="LBH58" s="44"/>
      <c r="LBI58" s="44"/>
      <c r="LBJ58" s="44"/>
      <c r="LBK58" s="44"/>
      <c r="LBL58" s="44"/>
      <c r="LBM58" s="44"/>
      <c r="LBN58" s="44"/>
      <c r="LBO58" s="44"/>
      <c r="LBP58" s="44"/>
      <c r="LBQ58" s="44"/>
      <c r="LBR58" s="44"/>
      <c r="LBS58" s="44"/>
      <c r="LBT58" s="44"/>
      <c r="LBU58" s="44"/>
      <c r="LBV58" s="44"/>
      <c r="LBW58" s="44"/>
      <c r="LBX58" s="44"/>
      <c r="LBY58" s="44"/>
      <c r="LBZ58" s="44"/>
      <c r="LCA58" s="44"/>
      <c r="LCB58" s="44"/>
      <c r="LCC58" s="44"/>
      <c r="LCD58" s="44"/>
      <c r="LCE58" s="44"/>
      <c r="LCF58" s="44"/>
      <c r="LCG58" s="44"/>
      <c r="LCH58" s="44"/>
      <c r="LCI58" s="44"/>
      <c r="LCJ58" s="44"/>
      <c r="LCK58" s="44"/>
      <c r="LCL58" s="44"/>
      <c r="LCM58" s="44"/>
      <c r="LCN58" s="44"/>
      <c r="LCO58" s="44"/>
      <c r="LCP58" s="44"/>
      <c r="LCQ58" s="44"/>
      <c r="LCR58" s="44"/>
      <c r="LCS58" s="44"/>
      <c r="LCT58" s="44"/>
      <c r="LCU58" s="44"/>
      <c r="LCV58" s="44"/>
      <c r="LCW58" s="44"/>
      <c r="LCX58" s="44"/>
      <c r="LCY58" s="44"/>
      <c r="LCZ58" s="44"/>
      <c r="LDA58" s="44"/>
      <c r="LDB58" s="44"/>
      <c r="LDC58" s="44"/>
      <c r="LDD58" s="44"/>
      <c r="LDE58" s="44"/>
      <c r="LDF58" s="44"/>
      <c r="LDG58" s="44"/>
      <c r="LDH58" s="44"/>
      <c r="LDI58" s="44"/>
      <c r="LDJ58" s="44"/>
      <c r="LDK58" s="44"/>
      <c r="LDL58" s="44"/>
      <c r="LDM58" s="44"/>
      <c r="LDN58" s="44"/>
      <c r="LDO58" s="44"/>
      <c r="LDP58" s="44"/>
      <c r="LDQ58" s="44"/>
      <c r="LDR58" s="44"/>
      <c r="LDS58" s="44"/>
      <c r="LDT58" s="44"/>
      <c r="LDU58" s="44"/>
      <c r="LDV58" s="44"/>
      <c r="LDW58" s="44"/>
      <c r="LDX58" s="44"/>
      <c r="LDY58" s="44"/>
      <c r="LDZ58" s="44"/>
      <c r="LEA58" s="44"/>
      <c r="LEB58" s="44"/>
      <c r="LEC58" s="44"/>
      <c r="LED58" s="44"/>
      <c r="LEE58" s="44"/>
      <c r="LEF58" s="44"/>
      <c r="LEG58" s="44"/>
      <c r="LEH58" s="44"/>
      <c r="LEI58" s="44"/>
      <c r="LEJ58" s="44"/>
      <c r="LEK58" s="44"/>
      <c r="LEL58" s="44"/>
      <c r="LEM58" s="44"/>
      <c r="LEN58" s="44"/>
      <c r="LEO58" s="44"/>
      <c r="LEP58" s="44"/>
      <c r="LEQ58" s="44"/>
      <c r="LER58" s="44"/>
      <c r="LES58" s="44"/>
      <c r="LET58" s="44"/>
      <c r="LEU58" s="44"/>
      <c r="LEV58" s="44"/>
      <c r="LEW58" s="44"/>
      <c r="LEX58" s="44"/>
      <c r="LEY58" s="44"/>
      <c r="LEZ58" s="44"/>
      <c r="LFA58" s="44"/>
      <c r="LFB58" s="44"/>
      <c r="LFC58" s="44"/>
      <c r="LFD58" s="44"/>
      <c r="LFE58" s="44"/>
      <c r="LFF58" s="44"/>
      <c r="LFG58" s="44"/>
      <c r="LFH58" s="44"/>
      <c r="LFI58" s="44"/>
      <c r="LFJ58" s="44"/>
      <c r="LFK58" s="44"/>
      <c r="LFL58" s="44"/>
      <c r="LFM58" s="44"/>
      <c r="LFN58" s="44"/>
      <c r="LFO58" s="44"/>
      <c r="LFP58" s="44"/>
      <c r="LFQ58" s="44"/>
      <c r="LFR58" s="44"/>
      <c r="LFS58" s="44"/>
      <c r="LFT58" s="44"/>
      <c r="LFU58" s="44"/>
      <c r="LFV58" s="44"/>
      <c r="LFW58" s="44"/>
      <c r="LFX58" s="44"/>
      <c r="LFY58" s="44"/>
      <c r="LFZ58" s="44"/>
      <c r="LGA58" s="44"/>
      <c r="LGB58" s="44"/>
      <c r="LGC58" s="44"/>
      <c r="LGD58" s="44"/>
      <c r="LGE58" s="44"/>
      <c r="LGF58" s="44"/>
      <c r="LGG58" s="44"/>
      <c r="LGH58" s="44"/>
      <c r="LGI58" s="44"/>
      <c r="LGJ58" s="44"/>
      <c r="LGK58" s="44"/>
      <c r="LGL58" s="44"/>
      <c r="LGM58" s="44"/>
      <c r="LGN58" s="44"/>
      <c r="LGO58" s="44"/>
      <c r="LGP58" s="44"/>
      <c r="LGQ58" s="44"/>
      <c r="LGR58" s="44"/>
      <c r="LGS58" s="44"/>
      <c r="LGT58" s="44"/>
      <c r="LGU58" s="44"/>
      <c r="LGV58" s="44"/>
      <c r="LGW58" s="44"/>
      <c r="LGX58" s="44"/>
      <c r="LGY58" s="44"/>
      <c r="LGZ58" s="44"/>
      <c r="LHA58" s="44"/>
      <c r="LHB58" s="44"/>
      <c r="LHC58" s="44"/>
      <c r="LHD58" s="44"/>
      <c r="LHE58" s="44"/>
      <c r="LHF58" s="44"/>
      <c r="LHG58" s="44"/>
      <c r="LHH58" s="44"/>
      <c r="LHI58" s="44"/>
      <c r="LHJ58" s="44"/>
      <c r="LHK58" s="44"/>
      <c r="LHL58" s="44"/>
      <c r="LHM58" s="44"/>
      <c r="LHN58" s="44"/>
      <c r="LHO58" s="44"/>
      <c r="LHP58" s="44"/>
      <c r="LHQ58" s="44"/>
      <c r="LHR58" s="44"/>
      <c r="LHS58" s="44"/>
      <c r="LHT58" s="44"/>
      <c r="LHU58" s="44"/>
      <c r="LHV58" s="44"/>
      <c r="LHW58" s="44"/>
      <c r="LHX58" s="44"/>
      <c r="LHY58" s="44"/>
      <c r="LHZ58" s="44"/>
      <c r="LIA58" s="44"/>
      <c r="LIB58" s="44"/>
      <c r="LIC58" s="44"/>
      <c r="LID58" s="44"/>
      <c r="LIE58" s="44"/>
      <c r="LIF58" s="44"/>
      <c r="LIG58" s="44"/>
      <c r="LIH58" s="44"/>
      <c r="LII58" s="44"/>
      <c r="LIJ58" s="44"/>
      <c r="LIK58" s="44"/>
      <c r="LIL58" s="44"/>
      <c r="LIM58" s="44"/>
      <c r="LIN58" s="44"/>
      <c r="LIO58" s="44"/>
      <c r="LIP58" s="44"/>
      <c r="LIQ58" s="44"/>
      <c r="LIR58" s="44"/>
      <c r="LIS58" s="44"/>
      <c r="LIT58" s="44"/>
      <c r="LIU58" s="44"/>
      <c r="LIV58" s="44"/>
      <c r="LIW58" s="44"/>
      <c r="LIX58" s="44"/>
      <c r="LIY58" s="44"/>
      <c r="LIZ58" s="44"/>
      <c r="LJA58" s="44"/>
      <c r="LJB58" s="44"/>
      <c r="LJC58" s="44"/>
      <c r="LJD58" s="44"/>
      <c r="LJE58" s="44"/>
      <c r="LJF58" s="44"/>
      <c r="LJG58" s="44"/>
      <c r="LJH58" s="44"/>
      <c r="LJI58" s="44"/>
      <c r="LJJ58" s="44"/>
      <c r="LJK58" s="44"/>
      <c r="LJL58" s="44"/>
      <c r="LJM58" s="44"/>
      <c r="LJN58" s="44"/>
      <c r="LJO58" s="44"/>
      <c r="LJP58" s="44"/>
      <c r="LJQ58" s="44"/>
      <c r="LJR58" s="44"/>
      <c r="LJS58" s="44"/>
      <c r="LJT58" s="44"/>
      <c r="LJU58" s="44"/>
      <c r="LJV58" s="44"/>
      <c r="LJW58" s="44"/>
      <c r="LJX58" s="44"/>
      <c r="LJY58" s="44"/>
      <c r="LJZ58" s="44"/>
      <c r="LKA58" s="44"/>
      <c r="LKB58" s="44"/>
      <c r="LKC58" s="44"/>
      <c r="LKD58" s="44"/>
      <c r="LKE58" s="44"/>
      <c r="LKF58" s="44"/>
      <c r="LKG58" s="44"/>
      <c r="LKH58" s="44"/>
      <c r="LKI58" s="44"/>
      <c r="LKJ58" s="44"/>
      <c r="LKK58" s="44"/>
      <c r="LKL58" s="44"/>
      <c r="LKM58" s="44"/>
      <c r="LKN58" s="44"/>
      <c r="LKO58" s="44"/>
      <c r="LKP58" s="44"/>
      <c r="LKQ58" s="44"/>
      <c r="LKR58" s="44"/>
      <c r="LKS58" s="44"/>
      <c r="LKT58" s="44"/>
      <c r="LKU58" s="44"/>
      <c r="LKV58" s="44"/>
      <c r="LKW58" s="44"/>
      <c r="LKX58" s="44"/>
      <c r="LKY58" s="44"/>
      <c r="LKZ58" s="44"/>
      <c r="LLA58" s="44"/>
      <c r="LLB58" s="44"/>
      <c r="LLC58" s="44"/>
      <c r="LLD58" s="44"/>
      <c r="LLE58" s="44"/>
      <c r="LLF58" s="44"/>
      <c r="LLG58" s="44"/>
      <c r="LLH58" s="44"/>
      <c r="LLI58" s="44"/>
      <c r="LLJ58" s="44"/>
      <c r="LLK58" s="44"/>
      <c r="LLL58" s="44"/>
      <c r="LLM58" s="44"/>
      <c r="LLN58" s="44"/>
      <c r="LLO58" s="44"/>
      <c r="LLP58" s="44"/>
      <c r="LLQ58" s="44"/>
      <c r="LLR58" s="44"/>
      <c r="LLS58" s="44"/>
      <c r="LLT58" s="44"/>
      <c r="LLU58" s="44"/>
      <c r="LLV58" s="44"/>
      <c r="LLW58" s="44"/>
      <c r="LLX58" s="44"/>
      <c r="LLY58" s="44"/>
      <c r="LLZ58" s="44"/>
      <c r="LMA58" s="44"/>
      <c r="LMB58" s="44"/>
      <c r="LMC58" s="44"/>
      <c r="LMD58" s="44"/>
      <c r="LME58" s="44"/>
      <c r="LMF58" s="44"/>
      <c r="LMG58" s="44"/>
      <c r="LMH58" s="44"/>
      <c r="LMI58" s="44"/>
      <c r="LMJ58" s="44"/>
      <c r="LMK58" s="44"/>
      <c r="LML58" s="44"/>
      <c r="LMM58" s="44"/>
      <c r="LMN58" s="44"/>
      <c r="LMO58" s="44"/>
      <c r="LMP58" s="44"/>
      <c r="LMQ58" s="44"/>
      <c r="LMR58" s="44"/>
      <c r="LMS58" s="44"/>
      <c r="LMT58" s="44"/>
      <c r="LMU58" s="44"/>
      <c r="LMV58" s="44"/>
      <c r="LMW58" s="44"/>
      <c r="LMX58" s="44"/>
      <c r="LMY58" s="44"/>
      <c r="LMZ58" s="44"/>
      <c r="LNA58" s="44"/>
      <c r="LNB58" s="44"/>
      <c r="LNC58" s="44"/>
      <c r="LND58" s="44"/>
      <c r="LNE58" s="44"/>
      <c r="LNF58" s="44"/>
      <c r="LNG58" s="44"/>
      <c r="LNH58" s="44"/>
      <c r="LNI58" s="44"/>
      <c r="LNJ58" s="44"/>
      <c r="LNK58" s="44"/>
      <c r="LNL58" s="44"/>
      <c r="LNM58" s="44"/>
      <c r="LNN58" s="44"/>
      <c r="LNO58" s="44"/>
      <c r="LNP58" s="44"/>
      <c r="LNQ58" s="44"/>
      <c r="LNR58" s="44"/>
      <c r="LNS58" s="44"/>
      <c r="LNT58" s="44"/>
      <c r="LNU58" s="44"/>
      <c r="LNV58" s="44"/>
      <c r="LNW58" s="44"/>
      <c r="LNX58" s="44"/>
      <c r="LNY58" s="44"/>
      <c r="LNZ58" s="44"/>
      <c r="LOA58" s="44"/>
      <c r="LOB58" s="44"/>
      <c r="LOC58" s="44"/>
      <c r="LOD58" s="44"/>
      <c r="LOE58" s="44"/>
      <c r="LOF58" s="44"/>
      <c r="LOG58" s="44"/>
      <c r="LOH58" s="44"/>
      <c r="LOI58" s="44"/>
      <c r="LOJ58" s="44"/>
      <c r="LOK58" s="44"/>
      <c r="LOL58" s="44"/>
      <c r="LOM58" s="44"/>
      <c r="LON58" s="44"/>
      <c r="LOO58" s="44"/>
      <c r="LOP58" s="44"/>
      <c r="LOQ58" s="44"/>
      <c r="LOR58" s="44"/>
      <c r="LOS58" s="44"/>
      <c r="LOT58" s="44"/>
      <c r="LOU58" s="44"/>
      <c r="LOV58" s="44"/>
      <c r="LOW58" s="44"/>
      <c r="LOX58" s="44"/>
      <c r="LOY58" s="44"/>
      <c r="LOZ58" s="44"/>
      <c r="LPA58" s="44"/>
      <c r="LPB58" s="44"/>
      <c r="LPC58" s="44"/>
      <c r="LPD58" s="44"/>
      <c r="LPE58" s="44"/>
      <c r="LPF58" s="44"/>
      <c r="LPG58" s="44"/>
      <c r="LPH58" s="44"/>
      <c r="LPI58" s="44"/>
      <c r="LPJ58" s="44"/>
      <c r="LPK58" s="44"/>
      <c r="LPL58" s="44"/>
      <c r="LPM58" s="44"/>
      <c r="LPN58" s="44"/>
      <c r="LPO58" s="44"/>
      <c r="LPP58" s="44"/>
      <c r="LPQ58" s="44"/>
      <c r="LPR58" s="44"/>
      <c r="LPS58" s="44"/>
      <c r="LPT58" s="44"/>
      <c r="LPU58" s="44"/>
      <c r="LPV58" s="44"/>
      <c r="LPW58" s="44"/>
      <c r="LPX58" s="44"/>
      <c r="LPY58" s="44"/>
      <c r="LPZ58" s="44"/>
      <c r="LQA58" s="44"/>
      <c r="LQB58" s="44"/>
      <c r="LQC58" s="44"/>
      <c r="LQD58" s="44"/>
      <c r="LQE58" s="44"/>
      <c r="LQF58" s="44"/>
      <c r="LQG58" s="44"/>
      <c r="LQH58" s="44"/>
      <c r="LQI58" s="44"/>
      <c r="LQJ58" s="44"/>
      <c r="LQK58" s="44"/>
      <c r="LQL58" s="44"/>
      <c r="LQM58" s="44"/>
      <c r="LQN58" s="44"/>
      <c r="LQO58" s="44"/>
      <c r="LQP58" s="44"/>
      <c r="LQQ58" s="44"/>
      <c r="LQR58" s="44"/>
      <c r="LQS58" s="44"/>
      <c r="LQT58" s="44"/>
      <c r="LQU58" s="44"/>
      <c r="LQV58" s="44"/>
      <c r="LQW58" s="44"/>
      <c r="LQX58" s="44"/>
      <c r="LQY58" s="44"/>
      <c r="LQZ58" s="44"/>
      <c r="LRA58" s="44"/>
      <c r="LRB58" s="44"/>
      <c r="LRC58" s="44"/>
      <c r="LRD58" s="44"/>
      <c r="LRE58" s="44"/>
      <c r="LRF58" s="44"/>
      <c r="LRG58" s="44"/>
      <c r="LRH58" s="44"/>
      <c r="LRI58" s="44"/>
      <c r="LRJ58" s="44"/>
      <c r="LRK58" s="44"/>
      <c r="LRL58" s="44"/>
      <c r="LRM58" s="44"/>
      <c r="LRN58" s="44"/>
      <c r="LRO58" s="44"/>
      <c r="LRP58" s="44"/>
      <c r="LRQ58" s="44"/>
      <c r="LRR58" s="44"/>
      <c r="LRS58" s="44"/>
      <c r="LRT58" s="44"/>
      <c r="LRU58" s="44"/>
      <c r="LRV58" s="44"/>
      <c r="LRW58" s="44"/>
      <c r="LRX58" s="44"/>
      <c r="LRY58" s="44"/>
      <c r="LRZ58" s="44"/>
      <c r="LSA58" s="44"/>
      <c r="LSB58" s="44"/>
      <c r="LSC58" s="44"/>
      <c r="LSD58" s="44"/>
      <c r="LSE58" s="44"/>
      <c r="LSF58" s="44"/>
      <c r="LSG58" s="44"/>
      <c r="LSH58" s="44"/>
      <c r="LSI58" s="44"/>
      <c r="LSJ58" s="44"/>
      <c r="LSK58" s="44"/>
      <c r="LSL58" s="44"/>
      <c r="LSM58" s="44"/>
      <c r="LSN58" s="44"/>
      <c r="LSO58" s="44"/>
      <c r="LSP58" s="44"/>
      <c r="LSQ58" s="44"/>
      <c r="LSR58" s="44"/>
      <c r="LSS58" s="44"/>
      <c r="LST58" s="44"/>
      <c r="LSU58" s="44"/>
      <c r="LSV58" s="44"/>
      <c r="LSW58" s="44"/>
      <c r="LSX58" s="44"/>
      <c r="LSY58" s="44"/>
      <c r="LSZ58" s="44"/>
      <c r="LTA58" s="44"/>
      <c r="LTB58" s="44"/>
      <c r="LTC58" s="44"/>
      <c r="LTD58" s="44"/>
      <c r="LTE58" s="44"/>
      <c r="LTF58" s="44"/>
      <c r="LTG58" s="44"/>
      <c r="LTH58" s="44"/>
      <c r="LTI58" s="44"/>
      <c r="LTJ58" s="44"/>
      <c r="LTK58" s="44"/>
      <c r="LTL58" s="44"/>
      <c r="LTM58" s="44"/>
      <c r="LTN58" s="44"/>
      <c r="LTO58" s="44"/>
      <c r="LTP58" s="44"/>
      <c r="LTQ58" s="44"/>
      <c r="LTR58" s="44"/>
      <c r="LTS58" s="44"/>
      <c r="LTT58" s="44"/>
      <c r="LTU58" s="44"/>
      <c r="LTV58" s="44"/>
      <c r="LTW58" s="44"/>
      <c r="LTX58" s="44"/>
      <c r="LTY58" s="44"/>
      <c r="LTZ58" s="44"/>
      <c r="LUA58" s="44"/>
      <c r="LUB58" s="44"/>
      <c r="LUC58" s="44"/>
      <c r="LUD58" s="44"/>
      <c r="LUE58" s="44"/>
      <c r="LUF58" s="44"/>
      <c r="LUG58" s="44"/>
      <c r="LUH58" s="44"/>
      <c r="LUI58" s="44"/>
      <c r="LUJ58" s="44"/>
      <c r="LUK58" s="44"/>
      <c r="LUL58" s="44"/>
      <c r="LUM58" s="44"/>
      <c r="LUN58" s="44"/>
      <c r="LUO58" s="44"/>
      <c r="LUP58" s="44"/>
      <c r="LUQ58" s="44"/>
      <c r="LUR58" s="44"/>
      <c r="LUS58" s="44"/>
      <c r="LUT58" s="44"/>
      <c r="LUU58" s="44"/>
      <c r="LUV58" s="44"/>
      <c r="LUW58" s="44"/>
      <c r="LUX58" s="44"/>
      <c r="LUY58" s="44"/>
      <c r="LUZ58" s="44"/>
      <c r="LVA58" s="44"/>
      <c r="LVB58" s="44"/>
      <c r="LVC58" s="44"/>
      <c r="LVD58" s="44"/>
      <c r="LVE58" s="44"/>
      <c r="LVF58" s="44"/>
      <c r="LVG58" s="44"/>
      <c r="LVH58" s="44"/>
      <c r="LVI58" s="44"/>
      <c r="LVJ58" s="44"/>
      <c r="LVK58" s="44"/>
      <c r="LVL58" s="44"/>
      <c r="LVM58" s="44"/>
      <c r="LVN58" s="44"/>
      <c r="LVO58" s="44"/>
      <c r="LVP58" s="44"/>
      <c r="LVQ58" s="44"/>
      <c r="LVR58" s="44"/>
      <c r="LVS58" s="44"/>
      <c r="LVT58" s="44"/>
      <c r="LVU58" s="44"/>
      <c r="LVV58" s="44"/>
      <c r="LVW58" s="44"/>
      <c r="LVX58" s="44"/>
      <c r="LVY58" s="44"/>
      <c r="LVZ58" s="44"/>
      <c r="LWA58" s="44"/>
      <c r="LWB58" s="44"/>
      <c r="LWC58" s="44"/>
      <c r="LWD58" s="44"/>
      <c r="LWE58" s="44"/>
      <c r="LWF58" s="44"/>
      <c r="LWG58" s="44"/>
      <c r="LWH58" s="44"/>
      <c r="LWI58" s="44"/>
      <c r="LWJ58" s="44"/>
      <c r="LWK58" s="44"/>
      <c r="LWL58" s="44"/>
      <c r="LWM58" s="44"/>
      <c r="LWN58" s="44"/>
      <c r="LWO58" s="44"/>
      <c r="LWP58" s="44"/>
      <c r="LWQ58" s="44"/>
      <c r="LWR58" s="44"/>
      <c r="LWS58" s="44"/>
      <c r="LWT58" s="44"/>
      <c r="LWU58" s="44"/>
      <c r="LWV58" s="44"/>
      <c r="LWW58" s="44"/>
      <c r="LWX58" s="44"/>
      <c r="LWY58" s="44"/>
      <c r="LWZ58" s="44"/>
      <c r="LXA58" s="44"/>
      <c r="LXB58" s="44"/>
      <c r="LXC58" s="44"/>
      <c r="LXD58" s="44"/>
      <c r="LXE58" s="44"/>
      <c r="LXF58" s="44"/>
      <c r="LXG58" s="44"/>
      <c r="LXH58" s="44"/>
      <c r="LXI58" s="44"/>
      <c r="LXJ58" s="44"/>
      <c r="LXK58" s="44"/>
      <c r="LXL58" s="44"/>
      <c r="LXM58" s="44"/>
      <c r="LXN58" s="44"/>
      <c r="LXO58" s="44"/>
      <c r="LXP58" s="44"/>
      <c r="LXQ58" s="44"/>
      <c r="LXR58" s="44"/>
      <c r="LXS58" s="44"/>
      <c r="LXT58" s="44"/>
      <c r="LXU58" s="44"/>
      <c r="LXV58" s="44"/>
      <c r="LXW58" s="44"/>
      <c r="LXX58" s="44"/>
      <c r="LXY58" s="44"/>
      <c r="LXZ58" s="44"/>
      <c r="LYA58" s="44"/>
      <c r="LYB58" s="44"/>
      <c r="LYC58" s="44"/>
      <c r="LYD58" s="44"/>
      <c r="LYE58" s="44"/>
      <c r="LYF58" s="44"/>
      <c r="LYG58" s="44"/>
      <c r="LYH58" s="44"/>
      <c r="LYI58" s="44"/>
      <c r="LYJ58" s="44"/>
      <c r="LYK58" s="44"/>
      <c r="LYL58" s="44"/>
      <c r="LYM58" s="44"/>
      <c r="LYN58" s="44"/>
      <c r="LYO58" s="44"/>
      <c r="LYP58" s="44"/>
      <c r="LYQ58" s="44"/>
      <c r="LYR58" s="44"/>
      <c r="LYS58" s="44"/>
      <c r="LYT58" s="44"/>
      <c r="LYU58" s="44"/>
      <c r="LYV58" s="44"/>
      <c r="LYW58" s="44"/>
      <c r="LYX58" s="44"/>
      <c r="LYY58" s="44"/>
      <c r="LYZ58" s="44"/>
      <c r="LZA58" s="44"/>
      <c r="LZB58" s="44"/>
      <c r="LZC58" s="44"/>
      <c r="LZD58" s="44"/>
      <c r="LZE58" s="44"/>
      <c r="LZF58" s="44"/>
      <c r="LZG58" s="44"/>
      <c r="LZH58" s="44"/>
      <c r="LZI58" s="44"/>
      <c r="LZJ58" s="44"/>
      <c r="LZK58" s="44"/>
      <c r="LZL58" s="44"/>
      <c r="LZM58" s="44"/>
      <c r="LZN58" s="44"/>
      <c r="LZO58" s="44"/>
      <c r="LZP58" s="44"/>
      <c r="LZQ58" s="44"/>
      <c r="LZR58" s="44"/>
      <c r="LZS58" s="44"/>
      <c r="LZT58" s="44"/>
      <c r="LZU58" s="44"/>
      <c r="LZV58" s="44"/>
      <c r="LZW58" s="44"/>
      <c r="LZX58" s="44"/>
      <c r="LZY58" s="44"/>
      <c r="LZZ58" s="44"/>
      <c r="MAA58" s="44"/>
      <c r="MAB58" s="44"/>
      <c r="MAC58" s="44"/>
      <c r="MAD58" s="44"/>
      <c r="MAE58" s="44"/>
      <c r="MAF58" s="44"/>
      <c r="MAG58" s="44"/>
      <c r="MAH58" s="44"/>
      <c r="MAI58" s="44"/>
      <c r="MAJ58" s="44"/>
      <c r="MAK58" s="44"/>
      <c r="MAL58" s="44"/>
      <c r="MAM58" s="44"/>
      <c r="MAN58" s="44"/>
      <c r="MAO58" s="44"/>
      <c r="MAP58" s="44"/>
      <c r="MAQ58" s="44"/>
      <c r="MAR58" s="44"/>
      <c r="MAS58" s="44"/>
      <c r="MAT58" s="44"/>
      <c r="MAU58" s="44"/>
      <c r="MAV58" s="44"/>
      <c r="MAW58" s="44"/>
      <c r="MAX58" s="44"/>
      <c r="MAY58" s="44"/>
      <c r="MAZ58" s="44"/>
      <c r="MBA58" s="44"/>
      <c r="MBB58" s="44"/>
      <c r="MBC58" s="44"/>
      <c r="MBD58" s="44"/>
      <c r="MBE58" s="44"/>
      <c r="MBF58" s="44"/>
      <c r="MBG58" s="44"/>
      <c r="MBH58" s="44"/>
      <c r="MBI58" s="44"/>
      <c r="MBJ58" s="44"/>
      <c r="MBK58" s="44"/>
      <c r="MBL58" s="44"/>
      <c r="MBM58" s="44"/>
      <c r="MBN58" s="44"/>
      <c r="MBO58" s="44"/>
      <c r="MBP58" s="44"/>
      <c r="MBQ58" s="44"/>
      <c r="MBR58" s="44"/>
      <c r="MBS58" s="44"/>
      <c r="MBT58" s="44"/>
      <c r="MBU58" s="44"/>
      <c r="MBV58" s="44"/>
      <c r="MBW58" s="44"/>
      <c r="MBX58" s="44"/>
      <c r="MBY58" s="44"/>
      <c r="MBZ58" s="44"/>
      <c r="MCA58" s="44"/>
      <c r="MCB58" s="44"/>
      <c r="MCC58" s="44"/>
      <c r="MCD58" s="44"/>
      <c r="MCE58" s="44"/>
      <c r="MCF58" s="44"/>
      <c r="MCG58" s="44"/>
      <c r="MCH58" s="44"/>
      <c r="MCI58" s="44"/>
      <c r="MCJ58" s="44"/>
      <c r="MCK58" s="44"/>
      <c r="MCL58" s="44"/>
      <c r="MCM58" s="44"/>
      <c r="MCN58" s="44"/>
      <c r="MCO58" s="44"/>
      <c r="MCP58" s="44"/>
      <c r="MCQ58" s="44"/>
      <c r="MCR58" s="44"/>
      <c r="MCS58" s="44"/>
      <c r="MCT58" s="44"/>
      <c r="MCU58" s="44"/>
      <c r="MCV58" s="44"/>
      <c r="MCW58" s="44"/>
      <c r="MCX58" s="44"/>
      <c r="MCY58" s="44"/>
      <c r="MCZ58" s="44"/>
      <c r="MDA58" s="44"/>
      <c r="MDB58" s="44"/>
      <c r="MDC58" s="44"/>
      <c r="MDD58" s="44"/>
      <c r="MDE58" s="44"/>
      <c r="MDF58" s="44"/>
      <c r="MDG58" s="44"/>
      <c r="MDH58" s="44"/>
      <c r="MDI58" s="44"/>
      <c r="MDJ58" s="44"/>
      <c r="MDK58" s="44"/>
      <c r="MDL58" s="44"/>
      <c r="MDM58" s="44"/>
      <c r="MDN58" s="44"/>
      <c r="MDO58" s="44"/>
      <c r="MDP58" s="44"/>
      <c r="MDQ58" s="44"/>
      <c r="MDR58" s="44"/>
      <c r="MDS58" s="44"/>
      <c r="MDT58" s="44"/>
      <c r="MDU58" s="44"/>
      <c r="MDV58" s="44"/>
      <c r="MDW58" s="44"/>
      <c r="MDX58" s="44"/>
      <c r="MDY58" s="44"/>
      <c r="MDZ58" s="44"/>
      <c r="MEA58" s="44"/>
      <c r="MEB58" s="44"/>
      <c r="MEC58" s="44"/>
      <c r="MED58" s="44"/>
      <c r="MEE58" s="44"/>
      <c r="MEF58" s="44"/>
      <c r="MEG58" s="44"/>
      <c r="MEH58" s="44"/>
      <c r="MEI58" s="44"/>
      <c r="MEJ58" s="44"/>
      <c r="MEK58" s="44"/>
      <c r="MEL58" s="44"/>
      <c r="MEM58" s="44"/>
      <c r="MEN58" s="44"/>
      <c r="MEO58" s="44"/>
      <c r="MEP58" s="44"/>
      <c r="MEQ58" s="44"/>
      <c r="MER58" s="44"/>
      <c r="MES58" s="44"/>
      <c r="MET58" s="44"/>
      <c r="MEU58" s="44"/>
      <c r="MEV58" s="44"/>
      <c r="MEW58" s="44"/>
      <c r="MEX58" s="44"/>
      <c r="MEY58" s="44"/>
      <c r="MEZ58" s="44"/>
      <c r="MFA58" s="44"/>
      <c r="MFB58" s="44"/>
      <c r="MFC58" s="44"/>
      <c r="MFD58" s="44"/>
      <c r="MFE58" s="44"/>
      <c r="MFF58" s="44"/>
      <c r="MFG58" s="44"/>
      <c r="MFH58" s="44"/>
      <c r="MFI58" s="44"/>
      <c r="MFJ58" s="44"/>
      <c r="MFK58" s="44"/>
      <c r="MFL58" s="44"/>
      <c r="MFM58" s="44"/>
      <c r="MFN58" s="44"/>
      <c r="MFO58" s="44"/>
      <c r="MFP58" s="44"/>
      <c r="MFQ58" s="44"/>
      <c r="MFR58" s="44"/>
      <c r="MFS58" s="44"/>
      <c r="MFT58" s="44"/>
      <c r="MFU58" s="44"/>
      <c r="MFV58" s="44"/>
      <c r="MFW58" s="44"/>
      <c r="MFX58" s="44"/>
      <c r="MFY58" s="44"/>
      <c r="MFZ58" s="44"/>
      <c r="MGA58" s="44"/>
      <c r="MGB58" s="44"/>
      <c r="MGC58" s="44"/>
      <c r="MGD58" s="44"/>
      <c r="MGE58" s="44"/>
      <c r="MGF58" s="44"/>
      <c r="MGG58" s="44"/>
      <c r="MGH58" s="44"/>
      <c r="MGI58" s="44"/>
      <c r="MGJ58" s="44"/>
      <c r="MGK58" s="44"/>
      <c r="MGL58" s="44"/>
      <c r="MGM58" s="44"/>
      <c r="MGN58" s="44"/>
      <c r="MGO58" s="44"/>
      <c r="MGP58" s="44"/>
      <c r="MGQ58" s="44"/>
      <c r="MGR58" s="44"/>
      <c r="MGS58" s="44"/>
      <c r="MGT58" s="44"/>
      <c r="MGU58" s="44"/>
      <c r="MGV58" s="44"/>
      <c r="MGW58" s="44"/>
      <c r="MGX58" s="44"/>
      <c r="MGY58" s="44"/>
      <c r="MGZ58" s="44"/>
      <c r="MHA58" s="44"/>
      <c r="MHB58" s="44"/>
      <c r="MHC58" s="44"/>
      <c r="MHD58" s="44"/>
      <c r="MHE58" s="44"/>
      <c r="MHF58" s="44"/>
      <c r="MHG58" s="44"/>
      <c r="MHH58" s="44"/>
      <c r="MHI58" s="44"/>
      <c r="MHJ58" s="44"/>
      <c r="MHK58" s="44"/>
      <c r="MHL58" s="44"/>
      <c r="MHM58" s="44"/>
      <c r="MHN58" s="44"/>
      <c r="MHO58" s="44"/>
      <c r="MHP58" s="44"/>
      <c r="MHQ58" s="44"/>
      <c r="MHR58" s="44"/>
      <c r="MHS58" s="44"/>
      <c r="MHT58" s="44"/>
      <c r="MHU58" s="44"/>
      <c r="MHV58" s="44"/>
      <c r="MHW58" s="44"/>
      <c r="MHX58" s="44"/>
      <c r="MHY58" s="44"/>
      <c r="MHZ58" s="44"/>
      <c r="MIA58" s="44"/>
      <c r="MIB58" s="44"/>
      <c r="MIC58" s="44"/>
      <c r="MID58" s="44"/>
      <c r="MIE58" s="44"/>
      <c r="MIF58" s="44"/>
      <c r="MIG58" s="44"/>
      <c r="MIH58" s="44"/>
      <c r="MII58" s="44"/>
      <c r="MIJ58" s="44"/>
      <c r="MIK58" s="44"/>
      <c r="MIL58" s="44"/>
      <c r="MIM58" s="44"/>
      <c r="MIN58" s="44"/>
      <c r="MIO58" s="44"/>
      <c r="MIP58" s="44"/>
      <c r="MIQ58" s="44"/>
      <c r="MIR58" s="44"/>
      <c r="MIS58" s="44"/>
      <c r="MIT58" s="44"/>
      <c r="MIU58" s="44"/>
      <c r="MIV58" s="44"/>
      <c r="MIW58" s="44"/>
      <c r="MIX58" s="44"/>
      <c r="MIY58" s="44"/>
      <c r="MIZ58" s="44"/>
      <c r="MJA58" s="44"/>
      <c r="MJB58" s="44"/>
      <c r="MJC58" s="44"/>
      <c r="MJD58" s="44"/>
      <c r="MJE58" s="44"/>
      <c r="MJF58" s="44"/>
      <c r="MJG58" s="44"/>
      <c r="MJH58" s="44"/>
      <c r="MJI58" s="44"/>
      <c r="MJJ58" s="44"/>
      <c r="MJK58" s="44"/>
      <c r="MJL58" s="44"/>
      <c r="MJM58" s="44"/>
      <c r="MJN58" s="44"/>
      <c r="MJO58" s="44"/>
      <c r="MJP58" s="44"/>
      <c r="MJQ58" s="44"/>
      <c r="MJR58" s="44"/>
      <c r="MJS58" s="44"/>
      <c r="MJT58" s="44"/>
      <c r="MJU58" s="44"/>
      <c r="MJV58" s="44"/>
      <c r="MJW58" s="44"/>
      <c r="MJX58" s="44"/>
      <c r="MJY58" s="44"/>
      <c r="MJZ58" s="44"/>
      <c r="MKA58" s="44"/>
      <c r="MKB58" s="44"/>
      <c r="MKC58" s="44"/>
      <c r="MKD58" s="44"/>
      <c r="MKE58" s="44"/>
      <c r="MKF58" s="44"/>
      <c r="MKG58" s="44"/>
      <c r="MKH58" s="44"/>
      <c r="MKI58" s="44"/>
      <c r="MKJ58" s="44"/>
      <c r="MKK58" s="44"/>
      <c r="MKL58" s="44"/>
      <c r="MKM58" s="44"/>
      <c r="MKN58" s="44"/>
      <c r="MKO58" s="44"/>
      <c r="MKP58" s="44"/>
      <c r="MKQ58" s="44"/>
      <c r="MKR58" s="44"/>
      <c r="MKS58" s="44"/>
      <c r="MKT58" s="44"/>
      <c r="MKU58" s="44"/>
      <c r="MKV58" s="44"/>
      <c r="MKW58" s="44"/>
      <c r="MKX58" s="44"/>
      <c r="MKY58" s="44"/>
      <c r="MKZ58" s="44"/>
      <c r="MLA58" s="44"/>
      <c r="MLB58" s="44"/>
      <c r="MLC58" s="44"/>
      <c r="MLD58" s="44"/>
      <c r="MLE58" s="44"/>
      <c r="MLF58" s="44"/>
      <c r="MLG58" s="44"/>
      <c r="MLH58" s="44"/>
      <c r="MLI58" s="44"/>
      <c r="MLJ58" s="44"/>
      <c r="MLK58" s="44"/>
      <c r="MLL58" s="44"/>
      <c r="MLM58" s="44"/>
      <c r="MLN58" s="44"/>
      <c r="MLO58" s="44"/>
      <c r="MLP58" s="44"/>
      <c r="MLQ58" s="44"/>
      <c r="MLR58" s="44"/>
      <c r="MLS58" s="44"/>
      <c r="MLT58" s="44"/>
      <c r="MLU58" s="44"/>
      <c r="MLV58" s="44"/>
      <c r="MLW58" s="44"/>
      <c r="MLX58" s="44"/>
      <c r="MLY58" s="44"/>
      <c r="MLZ58" s="44"/>
      <c r="MMA58" s="44"/>
      <c r="MMB58" s="44"/>
      <c r="MMC58" s="44"/>
      <c r="MMD58" s="44"/>
      <c r="MME58" s="44"/>
      <c r="MMF58" s="44"/>
      <c r="MMG58" s="44"/>
      <c r="MMH58" s="44"/>
      <c r="MMI58" s="44"/>
      <c r="MMJ58" s="44"/>
      <c r="MMK58" s="44"/>
      <c r="MML58" s="44"/>
      <c r="MMM58" s="44"/>
      <c r="MMN58" s="44"/>
      <c r="MMO58" s="44"/>
      <c r="MMP58" s="44"/>
      <c r="MMQ58" s="44"/>
      <c r="MMR58" s="44"/>
      <c r="MMS58" s="44"/>
      <c r="MMT58" s="44"/>
      <c r="MMU58" s="44"/>
      <c r="MMV58" s="44"/>
      <c r="MMW58" s="44"/>
      <c r="MMX58" s="44"/>
      <c r="MMY58" s="44"/>
      <c r="MMZ58" s="44"/>
      <c r="MNA58" s="44"/>
      <c r="MNB58" s="44"/>
      <c r="MNC58" s="44"/>
      <c r="MND58" s="44"/>
      <c r="MNE58" s="44"/>
      <c r="MNF58" s="44"/>
      <c r="MNG58" s="44"/>
      <c r="MNH58" s="44"/>
      <c r="MNI58" s="44"/>
      <c r="MNJ58" s="44"/>
      <c r="MNK58" s="44"/>
      <c r="MNL58" s="44"/>
      <c r="MNM58" s="44"/>
      <c r="MNN58" s="44"/>
      <c r="MNO58" s="44"/>
      <c r="MNP58" s="44"/>
      <c r="MNQ58" s="44"/>
      <c r="MNR58" s="44"/>
      <c r="MNS58" s="44"/>
      <c r="MNT58" s="44"/>
      <c r="MNU58" s="44"/>
      <c r="MNV58" s="44"/>
      <c r="MNW58" s="44"/>
      <c r="MNX58" s="44"/>
      <c r="MNY58" s="44"/>
      <c r="MNZ58" s="44"/>
      <c r="MOA58" s="44"/>
      <c r="MOB58" s="44"/>
      <c r="MOC58" s="44"/>
      <c r="MOD58" s="44"/>
      <c r="MOE58" s="44"/>
      <c r="MOF58" s="44"/>
      <c r="MOG58" s="44"/>
      <c r="MOH58" s="44"/>
      <c r="MOI58" s="44"/>
      <c r="MOJ58" s="44"/>
      <c r="MOK58" s="44"/>
      <c r="MOL58" s="44"/>
      <c r="MOM58" s="44"/>
      <c r="MON58" s="44"/>
      <c r="MOO58" s="44"/>
      <c r="MOP58" s="44"/>
      <c r="MOQ58" s="44"/>
      <c r="MOR58" s="44"/>
      <c r="MOS58" s="44"/>
      <c r="MOT58" s="44"/>
      <c r="MOU58" s="44"/>
      <c r="MOV58" s="44"/>
      <c r="MOW58" s="44"/>
      <c r="MOX58" s="44"/>
      <c r="MOY58" s="44"/>
      <c r="MOZ58" s="44"/>
      <c r="MPA58" s="44"/>
      <c r="MPB58" s="44"/>
      <c r="MPC58" s="44"/>
      <c r="MPD58" s="44"/>
      <c r="MPE58" s="44"/>
      <c r="MPF58" s="44"/>
      <c r="MPG58" s="44"/>
      <c r="MPH58" s="44"/>
      <c r="MPI58" s="44"/>
      <c r="MPJ58" s="44"/>
      <c r="MPK58" s="44"/>
      <c r="MPL58" s="44"/>
      <c r="MPM58" s="44"/>
      <c r="MPN58" s="44"/>
      <c r="MPO58" s="44"/>
      <c r="MPP58" s="44"/>
      <c r="MPQ58" s="44"/>
      <c r="MPR58" s="44"/>
      <c r="MPS58" s="44"/>
      <c r="MPT58" s="44"/>
      <c r="MPU58" s="44"/>
      <c r="MPV58" s="44"/>
      <c r="MPW58" s="44"/>
      <c r="MPX58" s="44"/>
      <c r="MPY58" s="44"/>
      <c r="MPZ58" s="44"/>
      <c r="MQA58" s="44"/>
      <c r="MQB58" s="44"/>
      <c r="MQC58" s="44"/>
      <c r="MQD58" s="44"/>
      <c r="MQE58" s="44"/>
      <c r="MQF58" s="44"/>
      <c r="MQG58" s="44"/>
      <c r="MQH58" s="44"/>
      <c r="MQI58" s="44"/>
      <c r="MQJ58" s="44"/>
      <c r="MQK58" s="44"/>
      <c r="MQL58" s="44"/>
      <c r="MQM58" s="44"/>
      <c r="MQN58" s="44"/>
      <c r="MQO58" s="44"/>
      <c r="MQP58" s="44"/>
      <c r="MQQ58" s="44"/>
      <c r="MQR58" s="44"/>
      <c r="MQS58" s="44"/>
      <c r="MQT58" s="44"/>
      <c r="MQU58" s="44"/>
      <c r="MQV58" s="44"/>
      <c r="MQW58" s="44"/>
      <c r="MQX58" s="44"/>
      <c r="MQY58" s="44"/>
      <c r="MQZ58" s="44"/>
      <c r="MRA58" s="44"/>
      <c r="MRB58" s="44"/>
      <c r="MRC58" s="44"/>
      <c r="MRD58" s="44"/>
      <c r="MRE58" s="44"/>
      <c r="MRF58" s="44"/>
      <c r="MRG58" s="44"/>
      <c r="MRH58" s="44"/>
      <c r="MRI58" s="44"/>
      <c r="MRJ58" s="44"/>
      <c r="MRK58" s="44"/>
      <c r="MRL58" s="44"/>
      <c r="MRM58" s="44"/>
      <c r="MRN58" s="44"/>
      <c r="MRO58" s="44"/>
      <c r="MRP58" s="44"/>
      <c r="MRQ58" s="44"/>
      <c r="MRR58" s="44"/>
      <c r="MRS58" s="44"/>
      <c r="MRT58" s="44"/>
      <c r="MRU58" s="44"/>
      <c r="MRV58" s="44"/>
      <c r="MRW58" s="44"/>
      <c r="MRX58" s="44"/>
      <c r="MRY58" s="44"/>
      <c r="MRZ58" s="44"/>
      <c r="MSA58" s="44"/>
      <c r="MSB58" s="44"/>
      <c r="MSC58" s="44"/>
      <c r="MSD58" s="44"/>
      <c r="MSE58" s="44"/>
      <c r="MSF58" s="44"/>
      <c r="MSG58" s="44"/>
      <c r="MSH58" s="44"/>
      <c r="MSI58" s="44"/>
      <c r="MSJ58" s="44"/>
      <c r="MSK58" s="44"/>
      <c r="MSL58" s="44"/>
      <c r="MSM58" s="44"/>
      <c r="MSN58" s="44"/>
      <c r="MSO58" s="44"/>
      <c r="MSP58" s="44"/>
      <c r="MSQ58" s="44"/>
      <c r="MSR58" s="44"/>
      <c r="MSS58" s="44"/>
      <c r="MST58" s="44"/>
      <c r="MSU58" s="44"/>
      <c r="MSV58" s="44"/>
      <c r="MSW58" s="44"/>
      <c r="MSX58" s="44"/>
      <c r="MSY58" s="44"/>
      <c r="MSZ58" s="44"/>
      <c r="MTA58" s="44"/>
      <c r="MTB58" s="44"/>
      <c r="MTC58" s="44"/>
      <c r="MTD58" s="44"/>
      <c r="MTE58" s="44"/>
      <c r="MTF58" s="44"/>
      <c r="MTG58" s="44"/>
      <c r="MTH58" s="44"/>
      <c r="MTI58" s="44"/>
      <c r="MTJ58" s="44"/>
      <c r="MTK58" s="44"/>
      <c r="MTL58" s="44"/>
      <c r="MTM58" s="44"/>
      <c r="MTN58" s="44"/>
      <c r="MTO58" s="44"/>
      <c r="MTP58" s="44"/>
      <c r="MTQ58" s="44"/>
      <c r="MTR58" s="44"/>
      <c r="MTS58" s="44"/>
      <c r="MTT58" s="44"/>
      <c r="MTU58" s="44"/>
      <c r="MTV58" s="44"/>
      <c r="MTW58" s="44"/>
      <c r="MTX58" s="44"/>
      <c r="MTY58" s="44"/>
      <c r="MTZ58" s="44"/>
      <c r="MUA58" s="44"/>
      <c r="MUB58" s="44"/>
      <c r="MUC58" s="44"/>
      <c r="MUD58" s="44"/>
      <c r="MUE58" s="44"/>
      <c r="MUF58" s="44"/>
      <c r="MUG58" s="44"/>
      <c r="MUH58" s="44"/>
      <c r="MUI58" s="44"/>
      <c r="MUJ58" s="44"/>
      <c r="MUK58" s="44"/>
      <c r="MUL58" s="44"/>
      <c r="MUM58" s="44"/>
      <c r="MUN58" s="44"/>
      <c r="MUO58" s="44"/>
      <c r="MUP58" s="44"/>
      <c r="MUQ58" s="44"/>
      <c r="MUR58" s="44"/>
      <c r="MUS58" s="44"/>
      <c r="MUT58" s="44"/>
      <c r="MUU58" s="44"/>
      <c r="MUV58" s="44"/>
      <c r="MUW58" s="44"/>
      <c r="MUX58" s="44"/>
      <c r="MUY58" s="44"/>
      <c r="MUZ58" s="44"/>
      <c r="MVA58" s="44"/>
      <c r="MVB58" s="44"/>
      <c r="MVC58" s="44"/>
      <c r="MVD58" s="44"/>
      <c r="MVE58" s="44"/>
      <c r="MVF58" s="44"/>
      <c r="MVG58" s="44"/>
      <c r="MVH58" s="44"/>
      <c r="MVI58" s="44"/>
      <c r="MVJ58" s="44"/>
      <c r="MVK58" s="44"/>
      <c r="MVL58" s="44"/>
      <c r="MVM58" s="44"/>
      <c r="MVN58" s="44"/>
      <c r="MVO58" s="44"/>
      <c r="MVP58" s="44"/>
      <c r="MVQ58" s="44"/>
      <c r="MVR58" s="44"/>
      <c r="MVS58" s="44"/>
      <c r="MVT58" s="44"/>
      <c r="MVU58" s="44"/>
      <c r="MVV58" s="44"/>
      <c r="MVW58" s="44"/>
      <c r="MVX58" s="44"/>
      <c r="MVY58" s="44"/>
      <c r="MVZ58" s="44"/>
      <c r="MWA58" s="44"/>
      <c r="MWB58" s="44"/>
      <c r="MWC58" s="44"/>
      <c r="MWD58" s="44"/>
      <c r="MWE58" s="44"/>
      <c r="MWF58" s="44"/>
      <c r="MWG58" s="44"/>
      <c r="MWH58" s="44"/>
      <c r="MWI58" s="44"/>
      <c r="MWJ58" s="44"/>
      <c r="MWK58" s="44"/>
      <c r="MWL58" s="44"/>
      <c r="MWM58" s="44"/>
      <c r="MWN58" s="44"/>
      <c r="MWO58" s="44"/>
      <c r="MWP58" s="44"/>
      <c r="MWQ58" s="44"/>
      <c r="MWR58" s="44"/>
      <c r="MWS58" s="44"/>
      <c r="MWT58" s="44"/>
      <c r="MWU58" s="44"/>
      <c r="MWV58" s="44"/>
      <c r="MWW58" s="44"/>
      <c r="MWX58" s="44"/>
      <c r="MWY58" s="44"/>
      <c r="MWZ58" s="44"/>
      <c r="MXA58" s="44"/>
      <c r="MXB58" s="44"/>
      <c r="MXC58" s="44"/>
      <c r="MXD58" s="44"/>
      <c r="MXE58" s="44"/>
      <c r="MXF58" s="44"/>
      <c r="MXG58" s="44"/>
      <c r="MXH58" s="44"/>
      <c r="MXI58" s="44"/>
      <c r="MXJ58" s="44"/>
      <c r="MXK58" s="44"/>
      <c r="MXL58" s="44"/>
      <c r="MXM58" s="44"/>
      <c r="MXN58" s="44"/>
      <c r="MXO58" s="44"/>
      <c r="MXP58" s="44"/>
      <c r="MXQ58" s="44"/>
      <c r="MXR58" s="44"/>
      <c r="MXS58" s="44"/>
      <c r="MXT58" s="44"/>
      <c r="MXU58" s="44"/>
      <c r="MXV58" s="44"/>
      <c r="MXW58" s="44"/>
      <c r="MXX58" s="44"/>
      <c r="MXY58" s="44"/>
      <c r="MXZ58" s="44"/>
      <c r="MYA58" s="44"/>
      <c r="MYB58" s="44"/>
      <c r="MYC58" s="44"/>
      <c r="MYD58" s="44"/>
      <c r="MYE58" s="44"/>
      <c r="MYF58" s="44"/>
      <c r="MYG58" s="44"/>
      <c r="MYH58" s="44"/>
      <c r="MYI58" s="44"/>
      <c r="MYJ58" s="44"/>
      <c r="MYK58" s="44"/>
      <c r="MYL58" s="44"/>
      <c r="MYM58" s="44"/>
      <c r="MYN58" s="44"/>
      <c r="MYO58" s="44"/>
      <c r="MYP58" s="44"/>
      <c r="MYQ58" s="44"/>
      <c r="MYR58" s="44"/>
      <c r="MYS58" s="44"/>
      <c r="MYT58" s="44"/>
      <c r="MYU58" s="44"/>
      <c r="MYV58" s="44"/>
      <c r="MYW58" s="44"/>
      <c r="MYX58" s="44"/>
      <c r="MYY58" s="44"/>
      <c r="MYZ58" s="44"/>
      <c r="MZA58" s="44"/>
      <c r="MZB58" s="44"/>
      <c r="MZC58" s="44"/>
      <c r="MZD58" s="44"/>
      <c r="MZE58" s="44"/>
      <c r="MZF58" s="44"/>
      <c r="MZG58" s="44"/>
      <c r="MZH58" s="44"/>
      <c r="MZI58" s="44"/>
      <c r="MZJ58" s="44"/>
      <c r="MZK58" s="44"/>
      <c r="MZL58" s="44"/>
      <c r="MZM58" s="44"/>
      <c r="MZN58" s="44"/>
      <c r="MZO58" s="44"/>
      <c r="MZP58" s="44"/>
      <c r="MZQ58" s="44"/>
      <c r="MZR58" s="44"/>
      <c r="MZS58" s="44"/>
      <c r="MZT58" s="44"/>
      <c r="MZU58" s="44"/>
      <c r="MZV58" s="44"/>
      <c r="MZW58" s="44"/>
      <c r="MZX58" s="44"/>
      <c r="MZY58" s="44"/>
      <c r="MZZ58" s="44"/>
      <c r="NAA58" s="44"/>
      <c r="NAB58" s="44"/>
      <c r="NAC58" s="44"/>
      <c r="NAD58" s="44"/>
      <c r="NAE58" s="44"/>
      <c r="NAF58" s="44"/>
      <c r="NAG58" s="44"/>
      <c r="NAH58" s="44"/>
      <c r="NAI58" s="44"/>
      <c r="NAJ58" s="44"/>
      <c r="NAK58" s="44"/>
      <c r="NAL58" s="44"/>
      <c r="NAM58" s="44"/>
      <c r="NAN58" s="44"/>
      <c r="NAO58" s="44"/>
      <c r="NAP58" s="44"/>
      <c r="NAQ58" s="44"/>
      <c r="NAR58" s="44"/>
      <c r="NAS58" s="44"/>
      <c r="NAT58" s="44"/>
      <c r="NAU58" s="44"/>
      <c r="NAV58" s="44"/>
      <c r="NAW58" s="44"/>
      <c r="NAX58" s="44"/>
      <c r="NAY58" s="44"/>
      <c r="NAZ58" s="44"/>
      <c r="NBA58" s="44"/>
      <c r="NBB58" s="44"/>
      <c r="NBC58" s="44"/>
      <c r="NBD58" s="44"/>
      <c r="NBE58" s="44"/>
      <c r="NBF58" s="44"/>
      <c r="NBG58" s="44"/>
      <c r="NBH58" s="44"/>
      <c r="NBI58" s="44"/>
      <c r="NBJ58" s="44"/>
      <c r="NBK58" s="44"/>
      <c r="NBL58" s="44"/>
      <c r="NBM58" s="44"/>
      <c r="NBN58" s="44"/>
      <c r="NBO58" s="44"/>
      <c r="NBP58" s="44"/>
      <c r="NBQ58" s="44"/>
      <c r="NBR58" s="44"/>
      <c r="NBS58" s="44"/>
      <c r="NBT58" s="44"/>
      <c r="NBU58" s="44"/>
      <c r="NBV58" s="44"/>
      <c r="NBW58" s="44"/>
      <c r="NBX58" s="44"/>
      <c r="NBY58" s="44"/>
      <c r="NBZ58" s="44"/>
      <c r="NCA58" s="44"/>
      <c r="NCB58" s="44"/>
      <c r="NCC58" s="44"/>
      <c r="NCD58" s="44"/>
      <c r="NCE58" s="44"/>
      <c r="NCF58" s="44"/>
      <c r="NCG58" s="44"/>
      <c r="NCH58" s="44"/>
      <c r="NCI58" s="44"/>
      <c r="NCJ58" s="44"/>
      <c r="NCK58" s="44"/>
      <c r="NCL58" s="44"/>
      <c r="NCM58" s="44"/>
      <c r="NCN58" s="44"/>
      <c r="NCO58" s="44"/>
      <c r="NCP58" s="44"/>
      <c r="NCQ58" s="44"/>
      <c r="NCR58" s="44"/>
      <c r="NCS58" s="44"/>
      <c r="NCT58" s="44"/>
      <c r="NCU58" s="44"/>
      <c r="NCV58" s="44"/>
      <c r="NCW58" s="44"/>
      <c r="NCX58" s="44"/>
      <c r="NCY58" s="44"/>
      <c r="NCZ58" s="44"/>
      <c r="NDA58" s="44"/>
      <c r="NDB58" s="44"/>
      <c r="NDC58" s="44"/>
      <c r="NDD58" s="44"/>
      <c r="NDE58" s="44"/>
      <c r="NDF58" s="44"/>
      <c r="NDG58" s="44"/>
      <c r="NDH58" s="44"/>
      <c r="NDI58" s="44"/>
      <c r="NDJ58" s="44"/>
      <c r="NDK58" s="44"/>
      <c r="NDL58" s="44"/>
      <c r="NDM58" s="44"/>
      <c r="NDN58" s="44"/>
      <c r="NDO58" s="44"/>
      <c r="NDP58" s="44"/>
      <c r="NDQ58" s="44"/>
      <c r="NDR58" s="44"/>
      <c r="NDS58" s="44"/>
      <c r="NDT58" s="44"/>
      <c r="NDU58" s="44"/>
      <c r="NDV58" s="44"/>
      <c r="NDW58" s="44"/>
      <c r="NDX58" s="44"/>
      <c r="NDY58" s="44"/>
      <c r="NDZ58" s="44"/>
      <c r="NEA58" s="44"/>
      <c r="NEB58" s="44"/>
      <c r="NEC58" s="44"/>
      <c r="NED58" s="44"/>
      <c r="NEE58" s="44"/>
      <c r="NEF58" s="44"/>
      <c r="NEG58" s="44"/>
      <c r="NEH58" s="44"/>
      <c r="NEI58" s="44"/>
      <c r="NEJ58" s="44"/>
      <c r="NEK58" s="44"/>
      <c r="NEL58" s="44"/>
      <c r="NEM58" s="44"/>
      <c r="NEN58" s="44"/>
      <c r="NEO58" s="44"/>
      <c r="NEP58" s="44"/>
      <c r="NEQ58" s="44"/>
      <c r="NER58" s="44"/>
      <c r="NES58" s="44"/>
      <c r="NET58" s="44"/>
      <c r="NEU58" s="44"/>
      <c r="NEV58" s="44"/>
      <c r="NEW58" s="44"/>
      <c r="NEX58" s="44"/>
      <c r="NEY58" s="44"/>
      <c r="NEZ58" s="44"/>
      <c r="NFA58" s="44"/>
      <c r="NFB58" s="44"/>
      <c r="NFC58" s="44"/>
      <c r="NFD58" s="44"/>
      <c r="NFE58" s="44"/>
      <c r="NFF58" s="44"/>
      <c r="NFG58" s="44"/>
      <c r="NFH58" s="44"/>
      <c r="NFI58" s="44"/>
      <c r="NFJ58" s="44"/>
      <c r="NFK58" s="44"/>
      <c r="NFL58" s="44"/>
      <c r="NFM58" s="44"/>
      <c r="NFN58" s="44"/>
      <c r="NFO58" s="44"/>
      <c r="NFP58" s="44"/>
      <c r="NFQ58" s="44"/>
      <c r="NFR58" s="44"/>
      <c r="NFS58" s="44"/>
      <c r="NFT58" s="44"/>
      <c r="NFU58" s="44"/>
      <c r="NFV58" s="44"/>
      <c r="NFW58" s="44"/>
      <c r="NFX58" s="44"/>
      <c r="NFY58" s="44"/>
      <c r="NFZ58" s="44"/>
      <c r="NGA58" s="44"/>
      <c r="NGB58" s="44"/>
      <c r="NGC58" s="44"/>
      <c r="NGD58" s="44"/>
      <c r="NGE58" s="44"/>
      <c r="NGF58" s="44"/>
      <c r="NGG58" s="44"/>
      <c r="NGH58" s="44"/>
      <c r="NGI58" s="44"/>
      <c r="NGJ58" s="44"/>
      <c r="NGK58" s="44"/>
      <c r="NGL58" s="44"/>
      <c r="NGM58" s="44"/>
      <c r="NGN58" s="44"/>
      <c r="NGO58" s="44"/>
      <c r="NGP58" s="44"/>
      <c r="NGQ58" s="44"/>
      <c r="NGR58" s="44"/>
      <c r="NGS58" s="44"/>
      <c r="NGT58" s="44"/>
      <c r="NGU58" s="44"/>
      <c r="NGV58" s="44"/>
      <c r="NGW58" s="44"/>
      <c r="NGX58" s="44"/>
      <c r="NGY58" s="44"/>
      <c r="NGZ58" s="44"/>
      <c r="NHA58" s="44"/>
      <c r="NHB58" s="44"/>
      <c r="NHC58" s="44"/>
      <c r="NHD58" s="44"/>
      <c r="NHE58" s="44"/>
      <c r="NHF58" s="44"/>
      <c r="NHG58" s="44"/>
      <c r="NHH58" s="44"/>
      <c r="NHI58" s="44"/>
      <c r="NHJ58" s="44"/>
      <c r="NHK58" s="44"/>
      <c r="NHL58" s="44"/>
      <c r="NHM58" s="44"/>
      <c r="NHN58" s="44"/>
      <c r="NHO58" s="44"/>
      <c r="NHP58" s="44"/>
      <c r="NHQ58" s="44"/>
      <c r="NHR58" s="44"/>
      <c r="NHS58" s="44"/>
      <c r="NHT58" s="44"/>
      <c r="NHU58" s="44"/>
      <c r="NHV58" s="44"/>
      <c r="NHW58" s="44"/>
      <c r="NHX58" s="44"/>
      <c r="NHY58" s="44"/>
      <c r="NHZ58" s="44"/>
      <c r="NIA58" s="44"/>
      <c r="NIB58" s="44"/>
      <c r="NIC58" s="44"/>
      <c r="NID58" s="44"/>
      <c r="NIE58" s="44"/>
      <c r="NIF58" s="44"/>
      <c r="NIG58" s="44"/>
      <c r="NIH58" s="44"/>
      <c r="NII58" s="44"/>
      <c r="NIJ58" s="44"/>
      <c r="NIK58" s="44"/>
      <c r="NIL58" s="44"/>
      <c r="NIM58" s="44"/>
      <c r="NIN58" s="44"/>
      <c r="NIO58" s="44"/>
      <c r="NIP58" s="44"/>
      <c r="NIQ58" s="44"/>
      <c r="NIR58" s="44"/>
      <c r="NIS58" s="44"/>
      <c r="NIT58" s="44"/>
      <c r="NIU58" s="44"/>
      <c r="NIV58" s="44"/>
      <c r="NIW58" s="44"/>
      <c r="NIX58" s="44"/>
      <c r="NIY58" s="44"/>
      <c r="NIZ58" s="44"/>
      <c r="NJA58" s="44"/>
      <c r="NJB58" s="44"/>
      <c r="NJC58" s="44"/>
      <c r="NJD58" s="44"/>
      <c r="NJE58" s="44"/>
      <c r="NJF58" s="44"/>
      <c r="NJG58" s="44"/>
      <c r="NJH58" s="44"/>
      <c r="NJI58" s="44"/>
      <c r="NJJ58" s="44"/>
      <c r="NJK58" s="44"/>
      <c r="NJL58" s="44"/>
      <c r="NJM58" s="44"/>
      <c r="NJN58" s="44"/>
      <c r="NJO58" s="44"/>
      <c r="NJP58" s="44"/>
      <c r="NJQ58" s="44"/>
      <c r="NJR58" s="44"/>
      <c r="NJS58" s="44"/>
      <c r="NJT58" s="44"/>
      <c r="NJU58" s="44"/>
      <c r="NJV58" s="44"/>
      <c r="NJW58" s="44"/>
      <c r="NJX58" s="44"/>
      <c r="NJY58" s="44"/>
      <c r="NJZ58" s="44"/>
      <c r="NKA58" s="44"/>
      <c r="NKB58" s="44"/>
      <c r="NKC58" s="44"/>
      <c r="NKD58" s="44"/>
      <c r="NKE58" s="44"/>
      <c r="NKF58" s="44"/>
      <c r="NKG58" s="44"/>
      <c r="NKH58" s="44"/>
      <c r="NKI58" s="44"/>
      <c r="NKJ58" s="44"/>
      <c r="NKK58" s="44"/>
      <c r="NKL58" s="44"/>
      <c r="NKM58" s="44"/>
      <c r="NKN58" s="44"/>
      <c r="NKO58" s="44"/>
      <c r="NKP58" s="44"/>
      <c r="NKQ58" s="44"/>
      <c r="NKR58" s="44"/>
      <c r="NKS58" s="44"/>
      <c r="NKT58" s="44"/>
      <c r="NKU58" s="44"/>
      <c r="NKV58" s="44"/>
      <c r="NKW58" s="44"/>
      <c r="NKX58" s="44"/>
      <c r="NKY58" s="44"/>
      <c r="NKZ58" s="44"/>
      <c r="NLA58" s="44"/>
      <c r="NLB58" s="44"/>
      <c r="NLC58" s="44"/>
      <c r="NLD58" s="44"/>
      <c r="NLE58" s="44"/>
      <c r="NLF58" s="44"/>
      <c r="NLG58" s="44"/>
      <c r="NLH58" s="44"/>
      <c r="NLI58" s="44"/>
      <c r="NLJ58" s="44"/>
      <c r="NLK58" s="44"/>
      <c r="NLL58" s="44"/>
      <c r="NLM58" s="44"/>
      <c r="NLN58" s="44"/>
      <c r="NLO58" s="44"/>
      <c r="NLP58" s="44"/>
      <c r="NLQ58" s="44"/>
      <c r="NLR58" s="44"/>
      <c r="NLS58" s="44"/>
      <c r="NLT58" s="44"/>
      <c r="NLU58" s="44"/>
      <c r="NLV58" s="44"/>
      <c r="NLW58" s="44"/>
      <c r="NLX58" s="44"/>
      <c r="NLY58" s="44"/>
      <c r="NLZ58" s="44"/>
      <c r="NMA58" s="44"/>
      <c r="NMB58" s="44"/>
      <c r="NMC58" s="44"/>
      <c r="NMD58" s="44"/>
      <c r="NME58" s="44"/>
      <c r="NMF58" s="44"/>
      <c r="NMG58" s="44"/>
      <c r="NMH58" s="44"/>
      <c r="NMI58" s="44"/>
      <c r="NMJ58" s="44"/>
      <c r="NMK58" s="44"/>
      <c r="NML58" s="44"/>
      <c r="NMM58" s="44"/>
      <c r="NMN58" s="44"/>
      <c r="NMO58" s="44"/>
      <c r="NMP58" s="44"/>
      <c r="NMQ58" s="44"/>
      <c r="NMR58" s="44"/>
      <c r="NMS58" s="44"/>
      <c r="NMT58" s="44"/>
      <c r="NMU58" s="44"/>
      <c r="NMV58" s="44"/>
      <c r="NMW58" s="44"/>
      <c r="NMX58" s="44"/>
      <c r="NMY58" s="44"/>
      <c r="NMZ58" s="44"/>
      <c r="NNA58" s="44"/>
      <c r="NNB58" s="44"/>
      <c r="NNC58" s="44"/>
      <c r="NND58" s="44"/>
      <c r="NNE58" s="44"/>
      <c r="NNF58" s="44"/>
      <c r="NNG58" s="44"/>
      <c r="NNH58" s="44"/>
      <c r="NNI58" s="44"/>
      <c r="NNJ58" s="44"/>
      <c r="NNK58" s="44"/>
      <c r="NNL58" s="44"/>
      <c r="NNM58" s="44"/>
      <c r="NNN58" s="44"/>
      <c r="NNO58" s="44"/>
      <c r="NNP58" s="44"/>
      <c r="NNQ58" s="44"/>
      <c r="NNR58" s="44"/>
      <c r="NNS58" s="44"/>
      <c r="NNT58" s="44"/>
      <c r="NNU58" s="44"/>
      <c r="NNV58" s="44"/>
      <c r="NNW58" s="44"/>
      <c r="NNX58" s="44"/>
      <c r="NNY58" s="44"/>
      <c r="NNZ58" s="44"/>
      <c r="NOA58" s="44"/>
      <c r="NOB58" s="44"/>
      <c r="NOC58" s="44"/>
      <c r="NOD58" s="44"/>
      <c r="NOE58" s="44"/>
      <c r="NOF58" s="44"/>
      <c r="NOG58" s="44"/>
      <c r="NOH58" s="44"/>
      <c r="NOI58" s="44"/>
      <c r="NOJ58" s="44"/>
      <c r="NOK58" s="44"/>
      <c r="NOL58" s="44"/>
      <c r="NOM58" s="44"/>
      <c r="NON58" s="44"/>
      <c r="NOO58" s="44"/>
      <c r="NOP58" s="44"/>
      <c r="NOQ58" s="44"/>
      <c r="NOR58" s="44"/>
      <c r="NOS58" s="44"/>
      <c r="NOT58" s="44"/>
      <c r="NOU58" s="44"/>
      <c r="NOV58" s="44"/>
      <c r="NOW58" s="44"/>
      <c r="NOX58" s="44"/>
      <c r="NOY58" s="44"/>
      <c r="NOZ58" s="44"/>
      <c r="NPA58" s="44"/>
      <c r="NPB58" s="44"/>
      <c r="NPC58" s="44"/>
      <c r="NPD58" s="44"/>
      <c r="NPE58" s="44"/>
      <c r="NPF58" s="44"/>
      <c r="NPG58" s="44"/>
      <c r="NPH58" s="44"/>
      <c r="NPI58" s="44"/>
      <c r="NPJ58" s="44"/>
      <c r="NPK58" s="44"/>
      <c r="NPL58" s="44"/>
      <c r="NPM58" s="44"/>
      <c r="NPN58" s="44"/>
      <c r="NPO58" s="44"/>
      <c r="NPP58" s="44"/>
      <c r="NPQ58" s="44"/>
      <c r="NPR58" s="44"/>
      <c r="NPS58" s="44"/>
      <c r="NPT58" s="44"/>
      <c r="NPU58" s="44"/>
      <c r="NPV58" s="44"/>
      <c r="NPW58" s="44"/>
      <c r="NPX58" s="44"/>
      <c r="NPY58" s="44"/>
      <c r="NPZ58" s="44"/>
      <c r="NQA58" s="44"/>
      <c r="NQB58" s="44"/>
      <c r="NQC58" s="44"/>
      <c r="NQD58" s="44"/>
      <c r="NQE58" s="44"/>
      <c r="NQF58" s="44"/>
      <c r="NQG58" s="44"/>
      <c r="NQH58" s="44"/>
      <c r="NQI58" s="44"/>
      <c r="NQJ58" s="44"/>
      <c r="NQK58" s="44"/>
      <c r="NQL58" s="44"/>
      <c r="NQM58" s="44"/>
      <c r="NQN58" s="44"/>
      <c r="NQO58" s="44"/>
      <c r="NQP58" s="44"/>
      <c r="NQQ58" s="44"/>
      <c r="NQR58" s="44"/>
      <c r="NQS58" s="44"/>
      <c r="NQT58" s="44"/>
      <c r="NQU58" s="44"/>
      <c r="NQV58" s="44"/>
      <c r="NQW58" s="44"/>
      <c r="NQX58" s="44"/>
      <c r="NQY58" s="44"/>
      <c r="NQZ58" s="44"/>
      <c r="NRA58" s="44"/>
      <c r="NRB58" s="44"/>
      <c r="NRC58" s="44"/>
      <c r="NRD58" s="44"/>
      <c r="NRE58" s="44"/>
      <c r="NRF58" s="44"/>
      <c r="NRG58" s="44"/>
      <c r="NRH58" s="44"/>
      <c r="NRI58" s="44"/>
      <c r="NRJ58" s="44"/>
      <c r="NRK58" s="44"/>
      <c r="NRL58" s="44"/>
      <c r="NRM58" s="44"/>
      <c r="NRN58" s="44"/>
      <c r="NRO58" s="44"/>
      <c r="NRP58" s="44"/>
      <c r="NRQ58" s="44"/>
      <c r="NRR58" s="44"/>
      <c r="NRS58" s="44"/>
      <c r="NRT58" s="44"/>
      <c r="NRU58" s="44"/>
      <c r="NRV58" s="44"/>
      <c r="NRW58" s="44"/>
      <c r="NRX58" s="44"/>
      <c r="NRY58" s="44"/>
      <c r="NRZ58" s="44"/>
      <c r="NSA58" s="44"/>
      <c r="NSB58" s="44"/>
      <c r="NSC58" s="44"/>
      <c r="NSD58" s="44"/>
      <c r="NSE58" s="44"/>
      <c r="NSF58" s="44"/>
      <c r="NSG58" s="44"/>
      <c r="NSH58" s="44"/>
      <c r="NSI58" s="44"/>
      <c r="NSJ58" s="44"/>
      <c r="NSK58" s="44"/>
      <c r="NSL58" s="44"/>
      <c r="NSM58" s="44"/>
      <c r="NSN58" s="44"/>
      <c r="NSO58" s="44"/>
      <c r="NSP58" s="44"/>
      <c r="NSQ58" s="44"/>
      <c r="NSR58" s="44"/>
      <c r="NSS58" s="44"/>
      <c r="NST58" s="44"/>
      <c r="NSU58" s="44"/>
      <c r="NSV58" s="44"/>
      <c r="NSW58" s="44"/>
      <c r="NSX58" s="44"/>
      <c r="NSY58" s="44"/>
      <c r="NSZ58" s="44"/>
      <c r="NTA58" s="44"/>
      <c r="NTB58" s="44"/>
      <c r="NTC58" s="44"/>
      <c r="NTD58" s="44"/>
      <c r="NTE58" s="44"/>
      <c r="NTF58" s="44"/>
      <c r="NTG58" s="44"/>
      <c r="NTH58" s="44"/>
      <c r="NTI58" s="44"/>
      <c r="NTJ58" s="44"/>
      <c r="NTK58" s="44"/>
      <c r="NTL58" s="44"/>
      <c r="NTM58" s="44"/>
      <c r="NTN58" s="44"/>
      <c r="NTO58" s="44"/>
      <c r="NTP58" s="44"/>
      <c r="NTQ58" s="44"/>
      <c r="NTR58" s="44"/>
      <c r="NTS58" s="44"/>
      <c r="NTT58" s="44"/>
      <c r="NTU58" s="44"/>
      <c r="NTV58" s="44"/>
      <c r="NTW58" s="44"/>
      <c r="NTX58" s="44"/>
      <c r="NTY58" s="44"/>
      <c r="NTZ58" s="44"/>
      <c r="NUA58" s="44"/>
      <c r="NUB58" s="44"/>
      <c r="NUC58" s="44"/>
      <c r="NUD58" s="44"/>
      <c r="NUE58" s="44"/>
      <c r="NUF58" s="44"/>
      <c r="NUG58" s="44"/>
      <c r="NUH58" s="44"/>
      <c r="NUI58" s="44"/>
      <c r="NUJ58" s="44"/>
      <c r="NUK58" s="44"/>
      <c r="NUL58" s="44"/>
      <c r="NUM58" s="44"/>
      <c r="NUN58" s="44"/>
      <c r="NUO58" s="44"/>
      <c r="NUP58" s="44"/>
      <c r="NUQ58" s="44"/>
      <c r="NUR58" s="44"/>
      <c r="NUS58" s="44"/>
      <c r="NUT58" s="44"/>
      <c r="NUU58" s="44"/>
      <c r="NUV58" s="44"/>
      <c r="NUW58" s="44"/>
      <c r="NUX58" s="44"/>
      <c r="NUY58" s="44"/>
      <c r="NUZ58" s="44"/>
      <c r="NVA58" s="44"/>
      <c r="NVB58" s="44"/>
      <c r="NVC58" s="44"/>
      <c r="NVD58" s="44"/>
      <c r="NVE58" s="44"/>
      <c r="NVF58" s="44"/>
      <c r="NVG58" s="44"/>
      <c r="NVH58" s="44"/>
      <c r="NVI58" s="44"/>
      <c r="NVJ58" s="44"/>
      <c r="NVK58" s="44"/>
      <c r="NVL58" s="44"/>
      <c r="NVM58" s="44"/>
      <c r="NVN58" s="44"/>
      <c r="NVO58" s="44"/>
      <c r="NVP58" s="44"/>
      <c r="NVQ58" s="44"/>
      <c r="NVR58" s="44"/>
      <c r="NVS58" s="44"/>
      <c r="NVT58" s="44"/>
      <c r="NVU58" s="44"/>
      <c r="NVV58" s="44"/>
      <c r="NVW58" s="44"/>
      <c r="NVX58" s="44"/>
      <c r="NVY58" s="44"/>
      <c r="NVZ58" s="44"/>
      <c r="NWA58" s="44"/>
      <c r="NWB58" s="44"/>
      <c r="NWC58" s="44"/>
      <c r="NWD58" s="44"/>
      <c r="NWE58" s="44"/>
      <c r="NWF58" s="44"/>
      <c r="NWG58" s="44"/>
      <c r="NWH58" s="44"/>
      <c r="NWI58" s="44"/>
      <c r="NWJ58" s="44"/>
      <c r="NWK58" s="44"/>
      <c r="NWL58" s="44"/>
      <c r="NWM58" s="44"/>
      <c r="NWN58" s="44"/>
      <c r="NWO58" s="44"/>
      <c r="NWP58" s="44"/>
      <c r="NWQ58" s="44"/>
      <c r="NWR58" s="44"/>
      <c r="NWS58" s="44"/>
      <c r="NWT58" s="44"/>
      <c r="NWU58" s="44"/>
      <c r="NWV58" s="44"/>
      <c r="NWW58" s="44"/>
      <c r="NWX58" s="44"/>
      <c r="NWY58" s="44"/>
      <c r="NWZ58" s="44"/>
      <c r="NXA58" s="44"/>
      <c r="NXB58" s="44"/>
      <c r="NXC58" s="44"/>
      <c r="NXD58" s="44"/>
      <c r="NXE58" s="44"/>
      <c r="NXF58" s="44"/>
      <c r="NXG58" s="44"/>
      <c r="NXH58" s="44"/>
      <c r="NXI58" s="44"/>
      <c r="NXJ58" s="44"/>
      <c r="NXK58" s="44"/>
      <c r="NXL58" s="44"/>
      <c r="NXM58" s="44"/>
      <c r="NXN58" s="44"/>
      <c r="NXO58" s="44"/>
      <c r="NXP58" s="44"/>
      <c r="NXQ58" s="44"/>
      <c r="NXR58" s="44"/>
      <c r="NXS58" s="44"/>
      <c r="NXT58" s="44"/>
      <c r="NXU58" s="44"/>
      <c r="NXV58" s="44"/>
      <c r="NXW58" s="44"/>
      <c r="NXX58" s="44"/>
      <c r="NXY58" s="44"/>
      <c r="NXZ58" s="44"/>
      <c r="NYA58" s="44"/>
      <c r="NYB58" s="44"/>
      <c r="NYC58" s="44"/>
      <c r="NYD58" s="44"/>
      <c r="NYE58" s="44"/>
      <c r="NYF58" s="44"/>
      <c r="NYG58" s="44"/>
      <c r="NYH58" s="44"/>
      <c r="NYI58" s="44"/>
      <c r="NYJ58" s="44"/>
      <c r="NYK58" s="44"/>
      <c r="NYL58" s="44"/>
      <c r="NYM58" s="44"/>
      <c r="NYN58" s="44"/>
      <c r="NYO58" s="44"/>
      <c r="NYP58" s="44"/>
      <c r="NYQ58" s="44"/>
      <c r="NYR58" s="44"/>
      <c r="NYS58" s="44"/>
      <c r="NYT58" s="44"/>
      <c r="NYU58" s="44"/>
      <c r="NYV58" s="44"/>
      <c r="NYW58" s="44"/>
      <c r="NYX58" s="44"/>
      <c r="NYY58" s="44"/>
      <c r="NYZ58" s="44"/>
      <c r="NZA58" s="44"/>
      <c r="NZB58" s="44"/>
      <c r="NZC58" s="44"/>
      <c r="NZD58" s="44"/>
      <c r="NZE58" s="44"/>
      <c r="NZF58" s="44"/>
      <c r="NZG58" s="44"/>
      <c r="NZH58" s="44"/>
      <c r="NZI58" s="44"/>
      <c r="NZJ58" s="44"/>
      <c r="NZK58" s="44"/>
      <c r="NZL58" s="44"/>
      <c r="NZM58" s="44"/>
      <c r="NZN58" s="44"/>
      <c r="NZO58" s="44"/>
      <c r="NZP58" s="44"/>
      <c r="NZQ58" s="44"/>
      <c r="NZR58" s="44"/>
      <c r="NZS58" s="44"/>
      <c r="NZT58" s="44"/>
      <c r="NZU58" s="44"/>
      <c r="NZV58" s="44"/>
      <c r="NZW58" s="44"/>
      <c r="NZX58" s="44"/>
      <c r="NZY58" s="44"/>
      <c r="NZZ58" s="44"/>
      <c r="OAA58" s="44"/>
      <c r="OAB58" s="44"/>
      <c r="OAC58" s="44"/>
      <c r="OAD58" s="44"/>
      <c r="OAE58" s="44"/>
      <c r="OAF58" s="44"/>
      <c r="OAG58" s="44"/>
      <c r="OAH58" s="44"/>
      <c r="OAI58" s="44"/>
      <c r="OAJ58" s="44"/>
      <c r="OAK58" s="44"/>
      <c r="OAL58" s="44"/>
      <c r="OAM58" s="44"/>
      <c r="OAN58" s="44"/>
      <c r="OAO58" s="44"/>
      <c r="OAP58" s="44"/>
      <c r="OAQ58" s="44"/>
      <c r="OAR58" s="44"/>
      <c r="OAS58" s="44"/>
      <c r="OAT58" s="44"/>
      <c r="OAU58" s="44"/>
      <c r="OAV58" s="44"/>
      <c r="OAW58" s="44"/>
      <c r="OAX58" s="44"/>
      <c r="OAY58" s="44"/>
      <c r="OAZ58" s="44"/>
      <c r="OBA58" s="44"/>
      <c r="OBB58" s="44"/>
      <c r="OBC58" s="44"/>
      <c r="OBD58" s="44"/>
      <c r="OBE58" s="44"/>
      <c r="OBF58" s="44"/>
      <c r="OBG58" s="44"/>
      <c r="OBH58" s="44"/>
      <c r="OBI58" s="44"/>
      <c r="OBJ58" s="44"/>
      <c r="OBK58" s="44"/>
      <c r="OBL58" s="44"/>
      <c r="OBM58" s="44"/>
      <c r="OBN58" s="44"/>
      <c r="OBO58" s="44"/>
      <c r="OBP58" s="44"/>
      <c r="OBQ58" s="44"/>
      <c r="OBR58" s="44"/>
      <c r="OBS58" s="44"/>
      <c r="OBT58" s="44"/>
      <c r="OBU58" s="44"/>
      <c r="OBV58" s="44"/>
      <c r="OBW58" s="44"/>
      <c r="OBX58" s="44"/>
      <c r="OBY58" s="44"/>
      <c r="OBZ58" s="44"/>
      <c r="OCA58" s="44"/>
      <c r="OCB58" s="44"/>
      <c r="OCC58" s="44"/>
      <c r="OCD58" s="44"/>
      <c r="OCE58" s="44"/>
      <c r="OCF58" s="44"/>
      <c r="OCG58" s="44"/>
      <c r="OCH58" s="44"/>
      <c r="OCI58" s="44"/>
      <c r="OCJ58" s="44"/>
      <c r="OCK58" s="44"/>
      <c r="OCL58" s="44"/>
      <c r="OCM58" s="44"/>
      <c r="OCN58" s="44"/>
      <c r="OCO58" s="44"/>
      <c r="OCP58" s="44"/>
      <c r="OCQ58" s="44"/>
      <c r="OCR58" s="44"/>
      <c r="OCS58" s="44"/>
      <c r="OCT58" s="44"/>
      <c r="OCU58" s="44"/>
      <c r="OCV58" s="44"/>
      <c r="OCW58" s="44"/>
      <c r="OCX58" s="44"/>
      <c r="OCY58" s="44"/>
      <c r="OCZ58" s="44"/>
      <c r="ODA58" s="44"/>
      <c r="ODB58" s="44"/>
      <c r="ODC58" s="44"/>
      <c r="ODD58" s="44"/>
      <c r="ODE58" s="44"/>
      <c r="ODF58" s="44"/>
      <c r="ODG58" s="44"/>
      <c r="ODH58" s="44"/>
      <c r="ODI58" s="44"/>
      <c r="ODJ58" s="44"/>
      <c r="ODK58" s="44"/>
      <c r="ODL58" s="44"/>
      <c r="ODM58" s="44"/>
      <c r="ODN58" s="44"/>
      <c r="ODO58" s="44"/>
      <c r="ODP58" s="44"/>
      <c r="ODQ58" s="44"/>
      <c r="ODR58" s="44"/>
      <c r="ODS58" s="44"/>
      <c r="ODT58" s="44"/>
      <c r="ODU58" s="44"/>
      <c r="ODV58" s="44"/>
      <c r="ODW58" s="44"/>
      <c r="ODX58" s="44"/>
      <c r="ODY58" s="44"/>
      <c r="ODZ58" s="44"/>
      <c r="OEA58" s="44"/>
      <c r="OEB58" s="44"/>
      <c r="OEC58" s="44"/>
      <c r="OED58" s="44"/>
      <c r="OEE58" s="44"/>
      <c r="OEF58" s="44"/>
      <c r="OEG58" s="44"/>
      <c r="OEH58" s="44"/>
      <c r="OEI58" s="44"/>
      <c r="OEJ58" s="44"/>
      <c r="OEK58" s="44"/>
      <c r="OEL58" s="44"/>
      <c r="OEM58" s="44"/>
      <c r="OEN58" s="44"/>
      <c r="OEO58" s="44"/>
      <c r="OEP58" s="44"/>
      <c r="OEQ58" s="44"/>
      <c r="OER58" s="44"/>
      <c r="OES58" s="44"/>
      <c r="OET58" s="44"/>
      <c r="OEU58" s="44"/>
      <c r="OEV58" s="44"/>
      <c r="OEW58" s="44"/>
      <c r="OEX58" s="44"/>
      <c r="OEY58" s="44"/>
      <c r="OEZ58" s="44"/>
      <c r="OFA58" s="44"/>
      <c r="OFB58" s="44"/>
      <c r="OFC58" s="44"/>
      <c r="OFD58" s="44"/>
      <c r="OFE58" s="44"/>
      <c r="OFF58" s="44"/>
      <c r="OFG58" s="44"/>
      <c r="OFH58" s="44"/>
      <c r="OFI58" s="44"/>
      <c r="OFJ58" s="44"/>
      <c r="OFK58" s="44"/>
      <c r="OFL58" s="44"/>
      <c r="OFM58" s="44"/>
      <c r="OFN58" s="44"/>
      <c r="OFO58" s="44"/>
      <c r="OFP58" s="44"/>
      <c r="OFQ58" s="44"/>
      <c r="OFR58" s="44"/>
      <c r="OFS58" s="44"/>
      <c r="OFT58" s="44"/>
      <c r="OFU58" s="44"/>
      <c r="OFV58" s="44"/>
      <c r="OFW58" s="44"/>
      <c r="OFX58" s="44"/>
      <c r="OFY58" s="44"/>
      <c r="OFZ58" s="44"/>
      <c r="OGA58" s="44"/>
      <c r="OGB58" s="44"/>
      <c r="OGC58" s="44"/>
      <c r="OGD58" s="44"/>
      <c r="OGE58" s="44"/>
      <c r="OGF58" s="44"/>
      <c r="OGG58" s="44"/>
      <c r="OGH58" s="44"/>
      <c r="OGI58" s="44"/>
      <c r="OGJ58" s="44"/>
      <c r="OGK58" s="44"/>
      <c r="OGL58" s="44"/>
      <c r="OGM58" s="44"/>
      <c r="OGN58" s="44"/>
      <c r="OGO58" s="44"/>
      <c r="OGP58" s="44"/>
      <c r="OGQ58" s="44"/>
      <c r="OGR58" s="44"/>
      <c r="OGS58" s="44"/>
      <c r="OGT58" s="44"/>
      <c r="OGU58" s="44"/>
      <c r="OGV58" s="44"/>
      <c r="OGW58" s="44"/>
      <c r="OGX58" s="44"/>
      <c r="OGY58" s="44"/>
      <c r="OGZ58" s="44"/>
      <c r="OHA58" s="44"/>
      <c r="OHB58" s="44"/>
      <c r="OHC58" s="44"/>
      <c r="OHD58" s="44"/>
      <c r="OHE58" s="44"/>
      <c r="OHF58" s="44"/>
      <c r="OHG58" s="44"/>
      <c r="OHH58" s="44"/>
      <c r="OHI58" s="44"/>
      <c r="OHJ58" s="44"/>
      <c r="OHK58" s="44"/>
      <c r="OHL58" s="44"/>
      <c r="OHM58" s="44"/>
      <c r="OHN58" s="44"/>
      <c r="OHO58" s="44"/>
      <c r="OHP58" s="44"/>
      <c r="OHQ58" s="44"/>
      <c r="OHR58" s="44"/>
      <c r="OHS58" s="44"/>
      <c r="OHT58" s="44"/>
      <c r="OHU58" s="44"/>
      <c r="OHV58" s="44"/>
      <c r="OHW58" s="44"/>
      <c r="OHX58" s="44"/>
      <c r="OHY58" s="44"/>
      <c r="OHZ58" s="44"/>
      <c r="OIA58" s="44"/>
      <c r="OIB58" s="44"/>
      <c r="OIC58" s="44"/>
      <c r="OID58" s="44"/>
      <c r="OIE58" s="44"/>
      <c r="OIF58" s="44"/>
      <c r="OIG58" s="44"/>
      <c r="OIH58" s="44"/>
      <c r="OII58" s="44"/>
      <c r="OIJ58" s="44"/>
      <c r="OIK58" s="44"/>
      <c r="OIL58" s="44"/>
      <c r="OIM58" s="44"/>
      <c r="OIN58" s="44"/>
      <c r="OIO58" s="44"/>
      <c r="OIP58" s="44"/>
      <c r="OIQ58" s="44"/>
      <c r="OIR58" s="44"/>
      <c r="OIS58" s="44"/>
      <c r="OIT58" s="44"/>
      <c r="OIU58" s="44"/>
      <c r="OIV58" s="44"/>
      <c r="OIW58" s="44"/>
      <c r="OIX58" s="44"/>
      <c r="OIY58" s="44"/>
      <c r="OIZ58" s="44"/>
      <c r="OJA58" s="44"/>
      <c r="OJB58" s="44"/>
      <c r="OJC58" s="44"/>
      <c r="OJD58" s="44"/>
      <c r="OJE58" s="44"/>
      <c r="OJF58" s="44"/>
      <c r="OJG58" s="44"/>
      <c r="OJH58" s="44"/>
      <c r="OJI58" s="44"/>
      <c r="OJJ58" s="44"/>
      <c r="OJK58" s="44"/>
      <c r="OJL58" s="44"/>
      <c r="OJM58" s="44"/>
      <c r="OJN58" s="44"/>
      <c r="OJO58" s="44"/>
      <c r="OJP58" s="44"/>
      <c r="OJQ58" s="44"/>
      <c r="OJR58" s="44"/>
      <c r="OJS58" s="44"/>
      <c r="OJT58" s="44"/>
      <c r="OJU58" s="44"/>
      <c r="OJV58" s="44"/>
      <c r="OJW58" s="44"/>
      <c r="OJX58" s="44"/>
      <c r="OJY58" s="44"/>
      <c r="OJZ58" s="44"/>
      <c r="OKA58" s="44"/>
      <c r="OKB58" s="44"/>
      <c r="OKC58" s="44"/>
      <c r="OKD58" s="44"/>
      <c r="OKE58" s="44"/>
      <c r="OKF58" s="44"/>
      <c r="OKG58" s="44"/>
      <c r="OKH58" s="44"/>
      <c r="OKI58" s="44"/>
      <c r="OKJ58" s="44"/>
      <c r="OKK58" s="44"/>
      <c r="OKL58" s="44"/>
      <c r="OKM58" s="44"/>
      <c r="OKN58" s="44"/>
      <c r="OKO58" s="44"/>
      <c r="OKP58" s="44"/>
      <c r="OKQ58" s="44"/>
      <c r="OKR58" s="44"/>
      <c r="OKS58" s="44"/>
      <c r="OKT58" s="44"/>
      <c r="OKU58" s="44"/>
      <c r="OKV58" s="44"/>
      <c r="OKW58" s="44"/>
      <c r="OKX58" s="44"/>
      <c r="OKY58" s="44"/>
      <c r="OKZ58" s="44"/>
      <c r="OLA58" s="44"/>
      <c r="OLB58" s="44"/>
      <c r="OLC58" s="44"/>
      <c r="OLD58" s="44"/>
      <c r="OLE58" s="44"/>
      <c r="OLF58" s="44"/>
      <c r="OLG58" s="44"/>
      <c r="OLH58" s="44"/>
      <c r="OLI58" s="44"/>
      <c r="OLJ58" s="44"/>
      <c r="OLK58" s="44"/>
      <c r="OLL58" s="44"/>
      <c r="OLM58" s="44"/>
      <c r="OLN58" s="44"/>
      <c r="OLO58" s="44"/>
      <c r="OLP58" s="44"/>
      <c r="OLQ58" s="44"/>
      <c r="OLR58" s="44"/>
      <c r="OLS58" s="44"/>
      <c r="OLT58" s="44"/>
      <c r="OLU58" s="44"/>
      <c r="OLV58" s="44"/>
      <c r="OLW58" s="44"/>
      <c r="OLX58" s="44"/>
      <c r="OLY58" s="44"/>
      <c r="OLZ58" s="44"/>
      <c r="OMA58" s="44"/>
      <c r="OMB58" s="44"/>
      <c r="OMC58" s="44"/>
      <c r="OMD58" s="44"/>
      <c r="OME58" s="44"/>
      <c r="OMF58" s="44"/>
      <c r="OMG58" s="44"/>
      <c r="OMH58" s="44"/>
      <c r="OMI58" s="44"/>
      <c r="OMJ58" s="44"/>
      <c r="OMK58" s="44"/>
      <c r="OML58" s="44"/>
      <c r="OMM58" s="44"/>
      <c r="OMN58" s="44"/>
      <c r="OMO58" s="44"/>
      <c r="OMP58" s="44"/>
      <c r="OMQ58" s="44"/>
      <c r="OMR58" s="44"/>
      <c r="OMS58" s="44"/>
      <c r="OMT58" s="44"/>
      <c r="OMU58" s="44"/>
      <c r="OMV58" s="44"/>
      <c r="OMW58" s="44"/>
      <c r="OMX58" s="44"/>
      <c r="OMY58" s="44"/>
      <c r="OMZ58" s="44"/>
      <c r="ONA58" s="44"/>
      <c r="ONB58" s="44"/>
      <c r="ONC58" s="44"/>
      <c r="OND58" s="44"/>
      <c r="ONE58" s="44"/>
      <c r="ONF58" s="44"/>
      <c r="ONG58" s="44"/>
      <c r="ONH58" s="44"/>
      <c r="ONI58" s="44"/>
      <c r="ONJ58" s="44"/>
      <c r="ONK58" s="44"/>
      <c r="ONL58" s="44"/>
      <c r="ONM58" s="44"/>
      <c r="ONN58" s="44"/>
      <c r="ONO58" s="44"/>
      <c r="ONP58" s="44"/>
      <c r="ONQ58" s="44"/>
      <c r="ONR58" s="44"/>
      <c r="ONS58" s="44"/>
      <c r="ONT58" s="44"/>
      <c r="ONU58" s="44"/>
      <c r="ONV58" s="44"/>
      <c r="ONW58" s="44"/>
      <c r="ONX58" s="44"/>
      <c r="ONY58" s="44"/>
      <c r="ONZ58" s="44"/>
      <c r="OOA58" s="44"/>
      <c r="OOB58" s="44"/>
      <c r="OOC58" s="44"/>
      <c r="OOD58" s="44"/>
      <c r="OOE58" s="44"/>
      <c r="OOF58" s="44"/>
      <c r="OOG58" s="44"/>
      <c r="OOH58" s="44"/>
      <c r="OOI58" s="44"/>
      <c r="OOJ58" s="44"/>
      <c r="OOK58" s="44"/>
      <c r="OOL58" s="44"/>
      <c r="OOM58" s="44"/>
      <c r="OON58" s="44"/>
      <c r="OOO58" s="44"/>
      <c r="OOP58" s="44"/>
      <c r="OOQ58" s="44"/>
      <c r="OOR58" s="44"/>
      <c r="OOS58" s="44"/>
      <c r="OOT58" s="44"/>
      <c r="OOU58" s="44"/>
      <c r="OOV58" s="44"/>
      <c r="OOW58" s="44"/>
      <c r="OOX58" s="44"/>
      <c r="OOY58" s="44"/>
      <c r="OOZ58" s="44"/>
      <c r="OPA58" s="44"/>
      <c r="OPB58" s="44"/>
      <c r="OPC58" s="44"/>
      <c r="OPD58" s="44"/>
      <c r="OPE58" s="44"/>
      <c r="OPF58" s="44"/>
      <c r="OPG58" s="44"/>
      <c r="OPH58" s="44"/>
      <c r="OPI58" s="44"/>
      <c r="OPJ58" s="44"/>
      <c r="OPK58" s="44"/>
      <c r="OPL58" s="44"/>
      <c r="OPM58" s="44"/>
      <c r="OPN58" s="44"/>
      <c r="OPO58" s="44"/>
      <c r="OPP58" s="44"/>
      <c r="OPQ58" s="44"/>
      <c r="OPR58" s="44"/>
      <c r="OPS58" s="44"/>
      <c r="OPT58" s="44"/>
      <c r="OPU58" s="44"/>
      <c r="OPV58" s="44"/>
      <c r="OPW58" s="44"/>
      <c r="OPX58" s="44"/>
      <c r="OPY58" s="44"/>
      <c r="OPZ58" s="44"/>
      <c r="OQA58" s="44"/>
      <c r="OQB58" s="44"/>
      <c r="OQC58" s="44"/>
      <c r="OQD58" s="44"/>
      <c r="OQE58" s="44"/>
      <c r="OQF58" s="44"/>
      <c r="OQG58" s="44"/>
      <c r="OQH58" s="44"/>
      <c r="OQI58" s="44"/>
      <c r="OQJ58" s="44"/>
      <c r="OQK58" s="44"/>
      <c r="OQL58" s="44"/>
      <c r="OQM58" s="44"/>
      <c r="OQN58" s="44"/>
      <c r="OQO58" s="44"/>
      <c r="OQP58" s="44"/>
      <c r="OQQ58" s="44"/>
      <c r="OQR58" s="44"/>
      <c r="OQS58" s="44"/>
      <c r="OQT58" s="44"/>
      <c r="OQU58" s="44"/>
      <c r="OQV58" s="44"/>
      <c r="OQW58" s="44"/>
      <c r="OQX58" s="44"/>
      <c r="OQY58" s="44"/>
      <c r="OQZ58" s="44"/>
      <c r="ORA58" s="44"/>
      <c r="ORB58" s="44"/>
      <c r="ORC58" s="44"/>
      <c r="ORD58" s="44"/>
      <c r="ORE58" s="44"/>
      <c r="ORF58" s="44"/>
      <c r="ORG58" s="44"/>
      <c r="ORH58" s="44"/>
      <c r="ORI58" s="44"/>
      <c r="ORJ58" s="44"/>
      <c r="ORK58" s="44"/>
      <c r="ORL58" s="44"/>
      <c r="ORM58" s="44"/>
      <c r="ORN58" s="44"/>
      <c r="ORO58" s="44"/>
      <c r="ORP58" s="44"/>
      <c r="ORQ58" s="44"/>
      <c r="ORR58" s="44"/>
      <c r="ORS58" s="44"/>
      <c r="ORT58" s="44"/>
      <c r="ORU58" s="44"/>
      <c r="ORV58" s="44"/>
      <c r="ORW58" s="44"/>
      <c r="ORX58" s="44"/>
      <c r="ORY58" s="44"/>
      <c r="ORZ58" s="44"/>
      <c r="OSA58" s="44"/>
      <c r="OSB58" s="44"/>
      <c r="OSC58" s="44"/>
      <c r="OSD58" s="44"/>
      <c r="OSE58" s="44"/>
      <c r="OSF58" s="44"/>
      <c r="OSG58" s="44"/>
      <c r="OSH58" s="44"/>
      <c r="OSI58" s="44"/>
      <c r="OSJ58" s="44"/>
      <c r="OSK58" s="44"/>
      <c r="OSL58" s="44"/>
      <c r="OSM58" s="44"/>
      <c r="OSN58" s="44"/>
      <c r="OSO58" s="44"/>
      <c r="OSP58" s="44"/>
      <c r="OSQ58" s="44"/>
      <c r="OSR58" s="44"/>
      <c r="OSS58" s="44"/>
      <c r="OST58" s="44"/>
      <c r="OSU58" s="44"/>
      <c r="OSV58" s="44"/>
      <c r="OSW58" s="44"/>
      <c r="OSX58" s="44"/>
      <c r="OSY58" s="44"/>
      <c r="OSZ58" s="44"/>
      <c r="OTA58" s="44"/>
      <c r="OTB58" s="44"/>
      <c r="OTC58" s="44"/>
      <c r="OTD58" s="44"/>
      <c r="OTE58" s="44"/>
      <c r="OTF58" s="44"/>
      <c r="OTG58" s="44"/>
      <c r="OTH58" s="44"/>
      <c r="OTI58" s="44"/>
      <c r="OTJ58" s="44"/>
      <c r="OTK58" s="44"/>
      <c r="OTL58" s="44"/>
      <c r="OTM58" s="44"/>
      <c r="OTN58" s="44"/>
      <c r="OTO58" s="44"/>
      <c r="OTP58" s="44"/>
      <c r="OTQ58" s="44"/>
      <c r="OTR58" s="44"/>
      <c r="OTS58" s="44"/>
      <c r="OTT58" s="44"/>
      <c r="OTU58" s="44"/>
      <c r="OTV58" s="44"/>
      <c r="OTW58" s="44"/>
      <c r="OTX58" s="44"/>
      <c r="OTY58" s="44"/>
      <c r="OTZ58" s="44"/>
      <c r="OUA58" s="44"/>
      <c r="OUB58" s="44"/>
      <c r="OUC58" s="44"/>
      <c r="OUD58" s="44"/>
      <c r="OUE58" s="44"/>
      <c r="OUF58" s="44"/>
      <c r="OUG58" s="44"/>
      <c r="OUH58" s="44"/>
      <c r="OUI58" s="44"/>
      <c r="OUJ58" s="44"/>
      <c r="OUK58" s="44"/>
      <c r="OUL58" s="44"/>
      <c r="OUM58" s="44"/>
      <c r="OUN58" s="44"/>
      <c r="OUO58" s="44"/>
      <c r="OUP58" s="44"/>
      <c r="OUQ58" s="44"/>
      <c r="OUR58" s="44"/>
      <c r="OUS58" s="44"/>
      <c r="OUT58" s="44"/>
      <c r="OUU58" s="44"/>
      <c r="OUV58" s="44"/>
      <c r="OUW58" s="44"/>
      <c r="OUX58" s="44"/>
      <c r="OUY58" s="44"/>
      <c r="OUZ58" s="44"/>
      <c r="OVA58" s="44"/>
      <c r="OVB58" s="44"/>
      <c r="OVC58" s="44"/>
      <c r="OVD58" s="44"/>
      <c r="OVE58" s="44"/>
      <c r="OVF58" s="44"/>
      <c r="OVG58" s="44"/>
      <c r="OVH58" s="44"/>
      <c r="OVI58" s="44"/>
      <c r="OVJ58" s="44"/>
      <c r="OVK58" s="44"/>
      <c r="OVL58" s="44"/>
      <c r="OVM58" s="44"/>
      <c r="OVN58" s="44"/>
      <c r="OVO58" s="44"/>
      <c r="OVP58" s="44"/>
      <c r="OVQ58" s="44"/>
      <c r="OVR58" s="44"/>
      <c r="OVS58" s="44"/>
      <c r="OVT58" s="44"/>
      <c r="OVU58" s="44"/>
      <c r="OVV58" s="44"/>
      <c r="OVW58" s="44"/>
      <c r="OVX58" s="44"/>
      <c r="OVY58" s="44"/>
      <c r="OVZ58" s="44"/>
      <c r="OWA58" s="44"/>
      <c r="OWB58" s="44"/>
      <c r="OWC58" s="44"/>
      <c r="OWD58" s="44"/>
      <c r="OWE58" s="44"/>
      <c r="OWF58" s="44"/>
      <c r="OWG58" s="44"/>
      <c r="OWH58" s="44"/>
      <c r="OWI58" s="44"/>
      <c r="OWJ58" s="44"/>
      <c r="OWK58" s="44"/>
      <c r="OWL58" s="44"/>
      <c r="OWM58" s="44"/>
      <c r="OWN58" s="44"/>
      <c r="OWO58" s="44"/>
      <c r="OWP58" s="44"/>
      <c r="OWQ58" s="44"/>
      <c r="OWR58" s="44"/>
      <c r="OWS58" s="44"/>
      <c r="OWT58" s="44"/>
      <c r="OWU58" s="44"/>
      <c r="OWV58" s="44"/>
      <c r="OWW58" s="44"/>
      <c r="OWX58" s="44"/>
      <c r="OWY58" s="44"/>
      <c r="OWZ58" s="44"/>
      <c r="OXA58" s="44"/>
      <c r="OXB58" s="44"/>
      <c r="OXC58" s="44"/>
      <c r="OXD58" s="44"/>
      <c r="OXE58" s="44"/>
      <c r="OXF58" s="44"/>
      <c r="OXG58" s="44"/>
      <c r="OXH58" s="44"/>
      <c r="OXI58" s="44"/>
      <c r="OXJ58" s="44"/>
      <c r="OXK58" s="44"/>
      <c r="OXL58" s="44"/>
      <c r="OXM58" s="44"/>
      <c r="OXN58" s="44"/>
      <c r="OXO58" s="44"/>
      <c r="OXP58" s="44"/>
      <c r="OXQ58" s="44"/>
      <c r="OXR58" s="44"/>
      <c r="OXS58" s="44"/>
      <c r="OXT58" s="44"/>
      <c r="OXU58" s="44"/>
      <c r="OXV58" s="44"/>
      <c r="OXW58" s="44"/>
      <c r="OXX58" s="44"/>
      <c r="OXY58" s="44"/>
      <c r="OXZ58" s="44"/>
      <c r="OYA58" s="44"/>
      <c r="OYB58" s="44"/>
      <c r="OYC58" s="44"/>
      <c r="OYD58" s="44"/>
      <c r="OYE58" s="44"/>
      <c r="OYF58" s="44"/>
      <c r="OYG58" s="44"/>
      <c r="OYH58" s="44"/>
      <c r="OYI58" s="44"/>
      <c r="OYJ58" s="44"/>
      <c r="OYK58" s="44"/>
      <c r="OYL58" s="44"/>
      <c r="OYM58" s="44"/>
      <c r="OYN58" s="44"/>
      <c r="OYO58" s="44"/>
      <c r="OYP58" s="44"/>
      <c r="OYQ58" s="44"/>
      <c r="OYR58" s="44"/>
      <c r="OYS58" s="44"/>
      <c r="OYT58" s="44"/>
      <c r="OYU58" s="44"/>
      <c r="OYV58" s="44"/>
      <c r="OYW58" s="44"/>
      <c r="OYX58" s="44"/>
      <c r="OYY58" s="44"/>
      <c r="OYZ58" s="44"/>
      <c r="OZA58" s="44"/>
      <c r="OZB58" s="44"/>
      <c r="OZC58" s="44"/>
      <c r="OZD58" s="44"/>
      <c r="OZE58" s="44"/>
      <c r="OZF58" s="44"/>
      <c r="OZG58" s="44"/>
      <c r="OZH58" s="44"/>
      <c r="OZI58" s="44"/>
      <c r="OZJ58" s="44"/>
      <c r="OZK58" s="44"/>
      <c r="OZL58" s="44"/>
      <c r="OZM58" s="44"/>
      <c r="OZN58" s="44"/>
      <c r="OZO58" s="44"/>
      <c r="OZP58" s="44"/>
      <c r="OZQ58" s="44"/>
      <c r="OZR58" s="44"/>
      <c r="OZS58" s="44"/>
      <c r="OZT58" s="44"/>
      <c r="OZU58" s="44"/>
      <c r="OZV58" s="44"/>
      <c r="OZW58" s="44"/>
      <c r="OZX58" s="44"/>
      <c r="OZY58" s="44"/>
      <c r="OZZ58" s="44"/>
      <c r="PAA58" s="44"/>
      <c r="PAB58" s="44"/>
      <c r="PAC58" s="44"/>
      <c r="PAD58" s="44"/>
      <c r="PAE58" s="44"/>
      <c r="PAF58" s="44"/>
      <c r="PAG58" s="44"/>
      <c r="PAH58" s="44"/>
      <c r="PAI58" s="44"/>
      <c r="PAJ58" s="44"/>
      <c r="PAK58" s="44"/>
      <c r="PAL58" s="44"/>
      <c r="PAM58" s="44"/>
      <c r="PAN58" s="44"/>
      <c r="PAO58" s="44"/>
      <c r="PAP58" s="44"/>
      <c r="PAQ58" s="44"/>
      <c r="PAR58" s="44"/>
      <c r="PAS58" s="44"/>
      <c r="PAT58" s="44"/>
      <c r="PAU58" s="44"/>
      <c r="PAV58" s="44"/>
      <c r="PAW58" s="44"/>
      <c r="PAX58" s="44"/>
      <c r="PAY58" s="44"/>
      <c r="PAZ58" s="44"/>
      <c r="PBA58" s="44"/>
      <c r="PBB58" s="44"/>
      <c r="PBC58" s="44"/>
      <c r="PBD58" s="44"/>
      <c r="PBE58" s="44"/>
      <c r="PBF58" s="44"/>
      <c r="PBG58" s="44"/>
      <c r="PBH58" s="44"/>
      <c r="PBI58" s="44"/>
      <c r="PBJ58" s="44"/>
      <c r="PBK58" s="44"/>
      <c r="PBL58" s="44"/>
      <c r="PBM58" s="44"/>
      <c r="PBN58" s="44"/>
      <c r="PBO58" s="44"/>
      <c r="PBP58" s="44"/>
      <c r="PBQ58" s="44"/>
      <c r="PBR58" s="44"/>
      <c r="PBS58" s="44"/>
      <c r="PBT58" s="44"/>
      <c r="PBU58" s="44"/>
      <c r="PBV58" s="44"/>
      <c r="PBW58" s="44"/>
      <c r="PBX58" s="44"/>
      <c r="PBY58" s="44"/>
      <c r="PBZ58" s="44"/>
      <c r="PCA58" s="44"/>
      <c r="PCB58" s="44"/>
      <c r="PCC58" s="44"/>
      <c r="PCD58" s="44"/>
      <c r="PCE58" s="44"/>
      <c r="PCF58" s="44"/>
      <c r="PCG58" s="44"/>
      <c r="PCH58" s="44"/>
      <c r="PCI58" s="44"/>
      <c r="PCJ58" s="44"/>
      <c r="PCK58" s="44"/>
      <c r="PCL58" s="44"/>
      <c r="PCM58" s="44"/>
      <c r="PCN58" s="44"/>
      <c r="PCO58" s="44"/>
      <c r="PCP58" s="44"/>
      <c r="PCQ58" s="44"/>
      <c r="PCR58" s="44"/>
      <c r="PCS58" s="44"/>
      <c r="PCT58" s="44"/>
      <c r="PCU58" s="44"/>
      <c r="PCV58" s="44"/>
      <c r="PCW58" s="44"/>
      <c r="PCX58" s="44"/>
      <c r="PCY58" s="44"/>
      <c r="PCZ58" s="44"/>
      <c r="PDA58" s="44"/>
      <c r="PDB58" s="44"/>
      <c r="PDC58" s="44"/>
      <c r="PDD58" s="44"/>
      <c r="PDE58" s="44"/>
      <c r="PDF58" s="44"/>
      <c r="PDG58" s="44"/>
      <c r="PDH58" s="44"/>
      <c r="PDI58" s="44"/>
      <c r="PDJ58" s="44"/>
      <c r="PDK58" s="44"/>
      <c r="PDL58" s="44"/>
      <c r="PDM58" s="44"/>
      <c r="PDN58" s="44"/>
      <c r="PDO58" s="44"/>
      <c r="PDP58" s="44"/>
      <c r="PDQ58" s="44"/>
      <c r="PDR58" s="44"/>
      <c r="PDS58" s="44"/>
      <c r="PDT58" s="44"/>
      <c r="PDU58" s="44"/>
      <c r="PDV58" s="44"/>
      <c r="PDW58" s="44"/>
      <c r="PDX58" s="44"/>
      <c r="PDY58" s="44"/>
      <c r="PDZ58" s="44"/>
      <c r="PEA58" s="44"/>
      <c r="PEB58" s="44"/>
      <c r="PEC58" s="44"/>
      <c r="PED58" s="44"/>
      <c r="PEE58" s="44"/>
      <c r="PEF58" s="44"/>
      <c r="PEG58" s="44"/>
      <c r="PEH58" s="44"/>
      <c r="PEI58" s="44"/>
      <c r="PEJ58" s="44"/>
      <c r="PEK58" s="44"/>
      <c r="PEL58" s="44"/>
      <c r="PEM58" s="44"/>
      <c r="PEN58" s="44"/>
      <c r="PEO58" s="44"/>
      <c r="PEP58" s="44"/>
      <c r="PEQ58" s="44"/>
      <c r="PER58" s="44"/>
      <c r="PES58" s="44"/>
      <c r="PET58" s="44"/>
      <c r="PEU58" s="44"/>
      <c r="PEV58" s="44"/>
      <c r="PEW58" s="44"/>
      <c r="PEX58" s="44"/>
      <c r="PEY58" s="44"/>
      <c r="PEZ58" s="44"/>
      <c r="PFA58" s="44"/>
      <c r="PFB58" s="44"/>
      <c r="PFC58" s="44"/>
      <c r="PFD58" s="44"/>
      <c r="PFE58" s="44"/>
      <c r="PFF58" s="44"/>
      <c r="PFG58" s="44"/>
      <c r="PFH58" s="44"/>
      <c r="PFI58" s="44"/>
      <c r="PFJ58" s="44"/>
      <c r="PFK58" s="44"/>
      <c r="PFL58" s="44"/>
      <c r="PFM58" s="44"/>
      <c r="PFN58" s="44"/>
      <c r="PFO58" s="44"/>
      <c r="PFP58" s="44"/>
      <c r="PFQ58" s="44"/>
      <c r="PFR58" s="44"/>
      <c r="PFS58" s="44"/>
      <c r="PFT58" s="44"/>
      <c r="PFU58" s="44"/>
      <c r="PFV58" s="44"/>
      <c r="PFW58" s="44"/>
      <c r="PFX58" s="44"/>
      <c r="PFY58" s="44"/>
      <c r="PFZ58" s="44"/>
      <c r="PGA58" s="44"/>
      <c r="PGB58" s="44"/>
      <c r="PGC58" s="44"/>
      <c r="PGD58" s="44"/>
      <c r="PGE58" s="44"/>
      <c r="PGF58" s="44"/>
      <c r="PGG58" s="44"/>
      <c r="PGH58" s="44"/>
      <c r="PGI58" s="44"/>
      <c r="PGJ58" s="44"/>
      <c r="PGK58" s="44"/>
      <c r="PGL58" s="44"/>
      <c r="PGM58" s="44"/>
      <c r="PGN58" s="44"/>
      <c r="PGO58" s="44"/>
      <c r="PGP58" s="44"/>
      <c r="PGQ58" s="44"/>
      <c r="PGR58" s="44"/>
      <c r="PGS58" s="44"/>
      <c r="PGT58" s="44"/>
      <c r="PGU58" s="44"/>
      <c r="PGV58" s="44"/>
      <c r="PGW58" s="44"/>
      <c r="PGX58" s="44"/>
      <c r="PGY58" s="44"/>
      <c r="PGZ58" s="44"/>
      <c r="PHA58" s="44"/>
      <c r="PHB58" s="44"/>
      <c r="PHC58" s="44"/>
      <c r="PHD58" s="44"/>
      <c r="PHE58" s="44"/>
      <c r="PHF58" s="44"/>
      <c r="PHG58" s="44"/>
      <c r="PHH58" s="44"/>
      <c r="PHI58" s="44"/>
      <c r="PHJ58" s="44"/>
      <c r="PHK58" s="44"/>
      <c r="PHL58" s="44"/>
      <c r="PHM58" s="44"/>
      <c r="PHN58" s="44"/>
      <c r="PHO58" s="44"/>
      <c r="PHP58" s="44"/>
      <c r="PHQ58" s="44"/>
      <c r="PHR58" s="44"/>
      <c r="PHS58" s="44"/>
      <c r="PHT58" s="44"/>
      <c r="PHU58" s="44"/>
      <c r="PHV58" s="44"/>
      <c r="PHW58" s="44"/>
      <c r="PHX58" s="44"/>
      <c r="PHY58" s="44"/>
      <c r="PHZ58" s="44"/>
      <c r="PIA58" s="44"/>
      <c r="PIB58" s="44"/>
      <c r="PIC58" s="44"/>
      <c r="PID58" s="44"/>
      <c r="PIE58" s="44"/>
      <c r="PIF58" s="44"/>
      <c r="PIG58" s="44"/>
      <c r="PIH58" s="44"/>
      <c r="PII58" s="44"/>
      <c r="PIJ58" s="44"/>
      <c r="PIK58" s="44"/>
      <c r="PIL58" s="44"/>
      <c r="PIM58" s="44"/>
      <c r="PIN58" s="44"/>
      <c r="PIO58" s="44"/>
      <c r="PIP58" s="44"/>
      <c r="PIQ58" s="44"/>
      <c r="PIR58" s="44"/>
      <c r="PIS58" s="44"/>
      <c r="PIT58" s="44"/>
      <c r="PIU58" s="44"/>
      <c r="PIV58" s="44"/>
      <c r="PIW58" s="44"/>
      <c r="PIX58" s="44"/>
      <c r="PIY58" s="44"/>
      <c r="PIZ58" s="44"/>
      <c r="PJA58" s="44"/>
      <c r="PJB58" s="44"/>
      <c r="PJC58" s="44"/>
      <c r="PJD58" s="44"/>
      <c r="PJE58" s="44"/>
      <c r="PJF58" s="44"/>
      <c r="PJG58" s="44"/>
      <c r="PJH58" s="44"/>
      <c r="PJI58" s="44"/>
      <c r="PJJ58" s="44"/>
      <c r="PJK58" s="44"/>
      <c r="PJL58" s="44"/>
      <c r="PJM58" s="44"/>
      <c r="PJN58" s="44"/>
      <c r="PJO58" s="44"/>
      <c r="PJP58" s="44"/>
      <c r="PJQ58" s="44"/>
      <c r="PJR58" s="44"/>
      <c r="PJS58" s="44"/>
      <c r="PJT58" s="44"/>
      <c r="PJU58" s="44"/>
      <c r="PJV58" s="44"/>
      <c r="PJW58" s="44"/>
      <c r="PJX58" s="44"/>
      <c r="PJY58" s="44"/>
      <c r="PJZ58" s="44"/>
      <c r="PKA58" s="44"/>
      <c r="PKB58" s="44"/>
      <c r="PKC58" s="44"/>
      <c r="PKD58" s="44"/>
      <c r="PKE58" s="44"/>
      <c r="PKF58" s="44"/>
      <c r="PKG58" s="44"/>
      <c r="PKH58" s="44"/>
      <c r="PKI58" s="44"/>
      <c r="PKJ58" s="44"/>
      <c r="PKK58" s="44"/>
      <c r="PKL58" s="44"/>
      <c r="PKM58" s="44"/>
      <c r="PKN58" s="44"/>
      <c r="PKO58" s="44"/>
      <c r="PKP58" s="44"/>
      <c r="PKQ58" s="44"/>
      <c r="PKR58" s="44"/>
      <c r="PKS58" s="44"/>
      <c r="PKT58" s="44"/>
      <c r="PKU58" s="44"/>
      <c r="PKV58" s="44"/>
      <c r="PKW58" s="44"/>
      <c r="PKX58" s="44"/>
      <c r="PKY58" s="44"/>
      <c r="PKZ58" s="44"/>
      <c r="PLA58" s="44"/>
      <c r="PLB58" s="44"/>
      <c r="PLC58" s="44"/>
      <c r="PLD58" s="44"/>
      <c r="PLE58" s="44"/>
      <c r="PLF58" s="44"/>
      <c r="PLG58" s="44"/>
      <c r="PLH58" s="44"/>
      <c r="PLI58" s="44"/>
      <c r="PLJ58" s="44"/>
      <c r="PLK58" s="44"/>
      <c r="PLL58" s="44"/>
      <c r="PLM58" s="44"/>
      <c r="PLN58" s="44"/>
      <c r="PLO58" s="44"/>
      <c r="PLP58" s="44"/>
      <c r="PLQ58" s="44"/>
      <c r="PLR58" s="44"/>
      <c r="PLS58" s="44"/>
      <c r="PLT58" s="44"/>
      <c r="PLU58" s="44"/>
      <c r="PLV58" s="44"/>
      <c r="PLW58" s="44"/>
      <c r="PLX58" s="44"/>
      <c r="PLY58" s="44"/>
      <c r="PLZ58" s="44"/>
      <c r="PMA58" s="44"/>
      <c r="PMB58" s="44"/>
      <c r="PMC58" s="44"/>
      <c r="PMD58" s="44"/>
      <c r="PME58" s="44"/>
      <c r="PMF58" s="44"/>
      <c r="PMG58" s="44"/>
      <c r="PMH58" s="44"/>
      <c r="PMI58" s="44"/>
      <c r="PMJ58" s="44"/>
      <c r="PMK58" s="44"/>
      <c r="PML58" s="44"/>
      <c r="PMM58" s="44"/>
      <c r="PMN58" s="44"/>
      <c r="PMO58" s="44"/>
      <c r="PMP58" s="44"/>
      <c r="PMQ58" s="44"/>
      <c r="PMR58" s="44"/>
      <c r="PMS58" s="44"/>
      <c r="PMT58" s="44"/>
      <c r="PMU58" s="44"/>
      <c r="PMV58" s="44"/>
      <c r="PMW58" s="44"/>
      <c r="PMX58" s="44"/>
      <c r="PMY58" s="44"/>
      <c r="PMZ58" s="44"/>
      <c r="PNA58" s="44"/>
      <c r="PNB58" s="44"/>
      <c r="PNC58" s="44"/>
      <c r="PND58" s="44"/>
      <c r="PNE58" s="44"/>
      <c r="PNF58" s="44"/>
      <c r="PNG58" s="44"/>
      <c r="PNH58" s="44"/>
      <c r="PNI58" s="44"/>
      <c r="PNJ58" s="44"/>
      <c r="PNK58" s="44"/>
      <c r="PNL58" s="44"/>
      <c r="PNM58" s="44"/>
      <c r="PNN58" s="44"/>
      <c r="PNO58" s="44"/>
      <c r="PNP58" s="44"/>
      <c r="PNQ58" s="44"/>
      <c r="PNR58" s="44"/>
      <c r="PNS58" s="44"/>
      <c r="PNT58" s="44"/>
      <c r="PNU58" s="44"/>
      <c r="PNV58" s="44"/>
      <c r="PNW58" s="44"/>
      <c r="PNX58" s="44"/>
      <c r="PNY58" s="44"/>
      <c r="PNZ58" s="44"/>
      <c r="POA58" s="44"/>
      <c r="POB58" s="44"/>
      <c r="POC58" s="44"/>
      <c r="POD58" s="44"/>
      <c r="POE58" s="44"/>
      <c r="POF58" s="44"/>
      <c r="POG58" s="44"/>
      <c r="POH58" s="44"/>
      <c r="POI58" s="44"/>
      <c r="POJ58" s="44"/>
      <c r="POK58" s="44"/>
      <c r="POL58" s="44"/>
      <c r="POM58" s="44"/>
      <c r="PON58" s="44"/>
      <c r="POO58" s="44"/>
      <c r="POP58" s="44"/>
      <c r="POQ58" s="44"/>
      <c r="POR58" s="44"/>
      <c r="POS58" s="44"/>
      <c r="POT58" s="44"/>
      <c r="POU58" s="44"/>
      <c r="POV58" s="44"/>
      <c r="POW58" s="44"/>
      <c r="POX58" s="44"/>
      <c r="POY58" s="44"/>
      <c r="POZ58" s="44"/>
      <c r="PPA58" s="44"/>
      <c r="PPB58" s="44"/>
      <c r="PPC58" s="44"/>
      <c r="PPD58" s="44"/>
      <c r="PPE58" s="44"/>
      <c r="PPF58" s="44"/>
      <c r="PPG58" s="44"/>
      <c r="PPH58" s="44"/>
      <c r="PPI58" s="44"/>
      <c r="PPJ58" s="44"/>
      <c r="PPK58" s="44"/>
      <c r="PPL58" s="44"/>
      <c r="PPM58" s="44"/>
      <c r="PPN58" s="44"/>
      <c r="PPO58" s="44"/>
      <c r="PPP58" s="44"/>
      <c r="PPQ58" s="44"/>
      <c r="PPR58" s="44"/>
      <c r="PPS58" s="44"/>
      <c r="PPT58" s="44"/>
      <c r="PPU58" s="44"/>
      <c r="PPV58" s="44"/>
      <c r="PPW58" s="44"/>
      <c r="PPX58" s="44"/>
      <c r="PPY58" s="44"/>
      <c r="PPZ58" s="44"/>
      <c r="PQA58" s="44"/>
      <c r="PQB58" s="44"/>
      <c r="PQC58" s="44"/>
      <c r="PQD58" s="44"/>
      <c r="PQE58" s="44"/>
      <c r="PQF58" s="44"/>
      <c r="PQG58" s="44"/>
      <c r="PQH58" s="44"/>
      <c r="PQI58" s="44"/>
      <c r="PQJ58" s="44"/>
      <c r="PQK58" s="44"/>
      <c r="PQL58" s="44"/>
      <c r="PQM58" s="44"/>
      <c r="PQN58" s="44"/>
      <c r="PQO58" s="44"/>
      <c r="PQP58" s="44"/>
      <c r="PQQ58" s="44"/>
      <c r="PQR58" s="44"/>
      <c r="PQS58" s="44"/>
      <c r="PQT58" s="44"/>
      <c r="PQU58" s="44"/>
      <c r="PQV58" s="44"/>
      <c r="PQW58" s="44"/>
      <c r="PQX58" s="44"/>
      <c r="PQY58" s="44"/>
      <c r="PQZ58" s="44"/>
      <c r="PRA58" s="44"/>
      <c r="PRB58" s="44"/>
      <c r="PRC58" s="44"/>
      <c r="PRD58" s="44"/>
      <c r="PRE58" s="44"/>
      <c r="PRF58" s="44"/>
      <c r="PRG58" s="44"/>
      <c r="PRH58" s="44"/>
      <c r="PRI58" s="44"/>
      <c r="PRJ58" s="44"/>
      <c r="PRK58" s="44"/>
      <c r="PRL58" s="44"/>
      <c r="PRM58" s="44"/>
      <c r="PRN58" s="44"/>
      <c r="PRO58" s="44"/>
      <c r="PRP58" s="44"/>
      <c r="PRQ58" s="44"/>
      <c r="PRR58" s="44"/>
      <c r="PRS58" s="44"/>
      <c r="PRT58" s="44"/>
      <c r="PRU58" s="44"/>
      <c r="PRV58" s="44"/>
      <c r="PRW58" s="44"/>
      <c r="PRX58" s="44"/>
      <c r="PRY58" s="44"/>
      <c r="PRZ58" s="44"/>
      <c r="PSA58" s="44"/>
      <c r="PSB58" s="44"/>
      <c r="PSC58" s="44"/>
      <c r="PSD58" s="44"/>
      <c r="PSE58" s="44"/>
      <c r="PSF58" s="44"/>
      <c r="PSG58" s="44"/>
      <c r="PSH58" s="44"/>
      <c r="PSI58" s="44"/>
      <c r="PSJ58" s="44"/>
      <c r="PSK58" s="44"/>
      <c r="PSL58" s="44"/>
      <c r="PSM58" s="44"/>
      <c r="PSN58" s="44"/>
      <c r="PSO58" s="44"/>
      <c r="PSP58" s="44"/>
      <c r="PSQ58" s="44"/>
      <c r="PSR58" s="44"/>
      <c r="PSS58" s="44"/>
      <c r="PST58" s="44"/>
      <c r="PSU58" s="44"/>
      <c r="PSV58" s="44"/>
      <c r="PSW58" s="44"/>
      <c r="PSX58" s="44"/>
      <c r="PSY58" s="44"/>
      <c r="PSZ58" s="44"/>
      <c r="PTA58" s="44"/>
      <c r="PTB58" s="44"/>
      <c r="PTC58" s="44"/>
      <c r="PTD58" s="44"/>
      <c r="PTE58" s="44"/>
      <c r="PTF58" s="44"/>
      <c r="PTG58" s="44"/>
      <c r="PTH58" s="44"/>
      <c r="PTI58" s="44"/>
      <c r="PTJ58" s="44"/>
      <c r="PTK58" s="44"/>
      <c r="PTL58" s="44"/>
      <c r="PTM58" s="44"/>
      <c r="PTN58" s="44"/>
      <c r="PTO58" s="44"/>
      <c r="PTP58" s="44"/>
      <c r="PTQ58" s="44"/>
      <c r="PTR58" s="44"/>
      <c r="PTS58" s="44"/>
      <c r="PTT58" s="44"/>
      <c r="PTU58" s="44"/>
      <c r="PTV58" s="44"/>
      <c r="PTW58" s="44"/>
      <c r="PTX58" s="44"/>
      <c r="PTY58" s="44"/>
      <c r="PTZ58" s="44"/>
      <c r="PUA58" s="44"/>
      <c r="PUB58" s="44"/>
      <c r="PUC58" s="44"/>
      <c r="PUD58" s="44"/>
      <c r="PUE58" s="44"/>
      <c r="PUF58" s="44"/>
      <c r="PUG58" s="44"/>
      <c r="PUH58" s="44"/>
      <c r="PUI58" s="44"/>
      <c r="PUJ58" s="44"/>
      <c r="PUK58" s="44"/>
      <c r="PUL58" s="44"/>
      <c r="PUM58" s="44"/>
      <c r="PUN58" s="44"/>
      <c r="PUO58" s="44"/>
      <c r="PUP58" s="44"/>
      <c r="PUQ58" s="44"/>
      <c r="PUR58" s="44"/>
      <c r="PUS58" s="44"/>
      <c r="PUT58" s="44"/>
      <c r="PUU58" s="44"/>
      <c r="PUV58" s="44"/>
      <c r="PUW58" s="44"/>
      <c r="PUX58" s="44"/>
      <c r="PUY58" s="44"/>
      <c r="PUZ58" s="44"/>
      <c r="PVA58" s="44"/>
      <c r="PVB58" s="44"/>
      <c r="PVC58" s="44"/>
      <c r="PVD58" s="44"/>
      <c r="PVE58" s="44"/>
      <c r="PVF58" s="44"/>
      <c r="PVG58" s="44"/>
      <c r="PVH58" s="44"/>
      <c r="PVI58" s="44"/>
      <c r="PVJ58" s="44"/>
      <c r="PVK58" s="44"/>
      <c r="PVL58" s="44"/>
      <c r="PVM58" s="44"/>
      <c r="PVN58" s="44"/>
      <c r="PVO58" s="44"/>
      <c r="PVP58" s="44"/>
      <c r="PVQ58" s="44"/>
      <c r="PVR58" s="44"/>
      <c r="PVS58" s="44"/>
      <c r="PVT58" s="44"/>
      <c r="PVU58" s="44"/>
      <c r="PVV58" s="44"/>
      <c r="PVW58" s="44"/>
      <c r="PVX58" s="44"/>
      <c r="PVY58" s="44"/>
      <c r="PVZ58" s="44"/>
      <c r="PWA58" s="44"/>
      <c r="PWB58" s="44"/>
      <c r="PWC58" s="44"/>
      <c r="PWD58" s="44"/>
      <c r="PWE58" s="44"/>
      <c r="PWF58" s="44"/>
      <c r="PWG58" s="44"/>
      <c r="PWH58" s="44"/>
      <c r="PWI58" s="44"/>
      <c r="PWJ58" s="44"/>
      <c r="PWK58" s="44"/>
      <c r="PWL58" s="44"/>
      <c r="PWM58" s="44"/>
      <c r="PWN58" s="44"/>
      <c r="PWO58" s="44"/>
      <c r="PWP58" s="44"/>
      <c r="PWQ58" s="44"/>
      <c r="PWR58" s="44"/>
      <c r="PWS58" s="44"/>
      <c r="PWT58" s="44"/>
      <c r="PWU58" s="44"/>
      <c r="PWV58" s="44"/>
      <c r="PWW58" s="44"/>
      <c r="PWX58" s="44"/>
      <c r="PWY58" s="44"/>
      <c r="PWZ58" s="44"/>
      <c r="PXA58" s="44"/>
      <c r="PXB58" s="44"/>
      <c r="PXC58" s="44"/>
      <c r="PXD58" s="44"/>
      <c r="PXE58" s="44"/>
      <c r="PXF58" s="44"/>
      <c r="PXG58" s="44"/>
      <c r="PXH58" s="44"/>
      <c r="PXI58" s="44"/>
      <c r="PXJ58" s="44"/>
      <c r="PXK58" s="44"/>
      <c r="PXL58" s="44"/>
      <c r="PXM58" s="44"/>
      <c r="PXN58" s="44"/>
      <c r="PXO58" s="44"/>
      <c r="PXP58" s="44"/>
      <c r="PXQ58" s="44"/>
      <c r="PXR58" s="44"/>
      <c r="PXS58" s="44"/>
      <c r="PXT58" s="44"/>
      <c r="PXU58" s="44"/>
      <c r="PXV58" s="44"/>
      <c r="PXW58" s="44"/>
      <c r="PXX58" s="44"/>
      <c r="PXY58" s="44"/>
      <c r="PXZ58" s="44"/>
      <c r="PYA58" s="44"/>
      <c r="PYB58" s="44"/>
      <c r="PYC58" s="44"/>
      <c r="PYD58" s="44"/>
      <c r="PYE58" s="44"/>
      <c r="PYF58" s="44"/>
      <c r="PYG58" s="44"/>
      <c r="PYH58" s="44"/>
      <c r="PYI58" s="44"/>
      <c r="PYJ58" s="44"/>
      <c r="PYK58" s="44"/>
      <c r="PYL58" s="44"/>
      <c r="PYM58" s="44"/>
      <c r="PYN58" s="44"/>
      <c r="PYO58" s="44"/>
      <c r="PYP58" s="44"/>
      <c r="PYQ58" s="44"/>
      <c r="PYR58" s="44"/>
      <c r="PYS58" s="44"/>
      <c r="PYT58" s="44"/>
      <c r="PYU58" s="44"/>
      <c r="PYV58" s="44"/>
      <c r="PYW58" s="44"/>
      <c r="PYX58" s="44"/>
      <c r="PYY58" s="44"/>
      <c r="PYZ58" s="44"/>
      <c r="PZA58" s="44"/>
      <c r="PZB58" s="44"/>
      <c r="PZC58" s="44"/>
      <c r="PZD58" s="44"/>
      <c r="PZE58" s="44"/>
      <c r="PZF58" s="44"/>
      <c r="PZG58" s="44"/>
      <c r="PZH58" s="44"/>
      <c r="PZI58" s="44"/>
      <c r="PZJ58" s="44"/>
      <c r="PZK58" s="44"/>
      <c r="PZL58" s="44"/>
      <c r="PZM58" s="44"/>
      <c r="PZN58" s="44"/>
      <c r="PZO58" s="44"/>
      <c r="PZP58" s="44"/>
      <c r="PZQ58" s="44"/>
      <c r="PZR58" s="44"/>
      <c r="PZS58" s="44"/>
      <c r="PZT58" s="44"/>
      <c r="PZU58" s="44"/>
      <c r="PZV58" s="44"/>
      <c r="PZW58" s="44"/>
      <c r="PZX58" s="44"/>
      <c r="PZY58" s="44"/>
      <c r="PZZ58" s="44"/>
      <c r="QAA58" s="44"/>
      <c r="QAB58" s="44"/>
      <c r="QAC58" s="44"/>
      <c r="QAD58" s="44"/>
      <c r="QAE58" s="44"/>
      <c r="QAF58" s="44"/>
      <c r="QAG58" s="44"/>
      <c r="QAH58" s="44"/>
      <c r="QAI58" s="44"/>
      <c r="QAJ58" s="44"/>
      <c r="QAK58" s="44"/>
      <c r="QAL58" s="44"/>
      <c r="QAM58" s="44"/>
      <c r="QAN58" s="44"/>
      <c r="QAO58" s="44"/>
      <c r="QAP58" s="44"/>
      <c r="QAQ58" s="44"/>
      <c r="QAR58" s="44"/>
      <c r="QAS58" s="44"/>
      <c r="QAT58" s="44"/>
      <c r="QAU58" s="44"/>
      <c r="QAV58" s="44"/>
      <c r="QAW58" s="44"/>
      <c r="QAX58" s="44"/>
      <c r="QAY58" s="44"/>
      <c r="QAZ58" s="44"/>
      <c r="QBA58" s="44"/>
      <c r="QBB58" s="44"/>
      <c r="QBC58" s="44"/>
      <c r="QBD58" s="44"/>
      <c r="QBE58" s="44"/>
      <c r="QBF58" s="44"/>
      <c r="QBG58" s="44"/>
      <c r="QBH58" s="44"/>
      <c r="QBI58" s="44"/>
      <c r="QBJ58" s="44"/>
      <c r="QBK58" s="44"/>
      <c r="QBL58" s="44"/>
      <c r="QBM58" s="44"/>
      <c r="QBN58" s="44"/>
      <c r="QBO58" s="44"/>
      <c r="QBP58" s="44"/>
      <c r="QBQ58" s="44"/>
      <c r="QBR58" s="44"/>
      <c r="QBS58" s="44"/>
      <c r="QBT58" s="44"/>
      <c r="QBU58" s="44"/>
      <c r="QBV58" s="44"/>
      <c r="QBW58" s="44"/>
      <c r="QBX58" s="44"/>
      <c r="QBY58" s="44"/>
      <c r="QBZ58" s="44"/>
      <c r="QCA58" s="44"/>
      <c r="QCB58" s="44"/>
      <c r="QCC58" s="44"/>
      <c r="QCD58" s="44"/>
      <c r="QCE58" s="44"/>
      <c r="QCF58" s="44"/>
      <c r="QCG58" s="44"/>
      <c r="QCH58" s="44"/>
      <c r="QCI58" s="44"/>
      <c r="QCJ58" s="44"/>
      <c r="QCK58" s="44"/>
      <c r="QCL58" s="44"/>
      <c r="QCM58" s="44"/>
      <c r="QCN58" s="44"/>
      <c r="QCO58" s="44"/>
      <c r="QCP58" s="44"/>
      <c r="QCQ58" s="44"/>
      <c r="QCR58" s="44"/>
      <c r="QCS58" s="44"/>
      <c r="QCT58" s="44"/>
      <c r="QCU58" s="44"/>
      <c r="QCV58" s="44"/>
      <c r="QCW58" s="44"/>
      <c r="QCX58" s="44"/>
      <c r="QCY58" s="44"/>
      <c r="QCZ58" s="44"/>
      <c r="QDA58" s="44"/>
      <c r="QDB58" s="44"/>
      <c r="QDC58" s="44"/>
      <c r="QDD58" s="44"/>
      <c r="QDE58" s="44"/>
      <c r="QDF58" s="44"/>
      <c r="QDG58" s="44"/>
      <c r="QDH58" s="44"/>
      <c r="QDI58" s="44"/>
      <c r="QDJ58" s="44"/>
      <c r="QDK58" s="44"/>
      <c r="QDL58" s="44"/>
      <c r="QDM58" s="44"/>
      <c r="QDN58" s="44"/>
      <c r="QDO58" s="44"/>
      <c r="QDP58" s="44"/>
      <c r="QDQ58" s="44"/>
      <c r="QDR58" s="44"/>
      <c r="QDS58" s="44"/>
      <c r="QDT58" s="44"/>
      <c r="QDU58" s="44"/>
      <c r="QDV58" s="44"/>
      <c r="QDW58" s="44"/>
      <c r="QDX58" s="44"/>
      <c r="QDY58" s="44"/>
      <c r="QDZ58" s="44"/>
      <c r="QEA58" s="44"/>
      <c r="QEB58" s="44"/>
      <c r="QEC58" s="44"/>
      <c r="QED58" s="44"/>
      <c r="QEE58" s="44"/>
      <c r="QEF58" s="44"/>
      <c r="QEG58" s="44"/>
      <c r="QEH58" s="44"/>
      <c r="QEI58" s="44"/>
      <c r="QEJ58" s="44"/>
      <c r="QEK58" s="44"/>
      <c r="QEL58" s="44"/>
      <c r="QEM58" s="44"/>
      <c r="QEN58" s="44"/>
      <c r="QEO58" s="44"/>
      <c r="QEP58" s="44"/>
      <c r="QEQ58" s="44"/>
      <c r="QER58" s="44"/>
      <c r="QES58" s="44"/>
      <c r="QET58" s="44"/>
      <c r="QEU58" s="44"/>
      <c r="QEV58" s="44"/>
      <c r="QEW58" s="44"/>
      <c r="QEX58" s="44"/>
      <c r="QEY58" s="44"/>
      <c r="QEZ58" s="44"/>
      <c r="QFA58" s="44"/>
      <c r="QFB58" s="44"/>
      <c r="QFC58" s="44"/>
      <c r="QFD58" s="44"/>
      <c r="QFE58" s="44"/>
      <c r="QFF58" s="44"/>
      <c r="QFG58" s="44"/>
      <c r="QFH58" s="44"/>
      <c r="QFI58" s="44"/>
      <c r="QFJ58" s="44"/>
      <c r="QFK58" s="44"/>
      <c r="QFL58" s="44"/>
      <c r="QFM58" s="44"/>
      <c r="QFN58" s="44"/>
      <c r="QFO58" s="44"/>
      <c r="QFP58" s="44"/>
      <c r="QFQ58" s="44"/>
      <c r="QFR58" s="44"/>
      <c r="QFS58" s="44"/>
      <c r="QFT58" s="44"/>
      <c r="QFU58" s="44"/>
      <c r="QFV58" s="44"/>
      <c r="QFW58" s="44"/>
      <c r="QFX58" s="44"/>
      <c r="QFY58" s="44"/>
      <c r="QFZ58" s="44"/>
      <c r="QGA58" s="44"/>
      <c r="QGB58" s="44"/>
      <c r="QGC58" s="44"/>
      <c r="QGD58" s="44"/>
      <c r="QGE58" s="44"/>
      <c r="QGF58" s="44"/>
      <c r="QGG58" s="44"/>
      <c r="QGH58" s="44"/>
      <c r="QGI58" s="44"/>
      <c r="QGJ58" s="44"/>
      <c r="QGK58" s="44"/>
      <c r="QGL58" s="44"/>
      <c r="QGM58" s="44"/>
      <c r="QGN58" s="44"/>
      <c r="QGO58" s="44"/>
      <c r="QGP58" s="44"/>
      <c r="QGQ58" s="44"/>
      <c r="QGR58" s="44"/>
      <c r="QGS58" s="44"/>
      <c r="QGT58" s="44"/>
      <c r="QGU58" s="44"/>
      <c r="QGV58" s="44"/>
      <c r="QGW58" s="44"/>
      <c r="QGX58" s="44"/>
      <c r="QGY58" s="44"/>
      <c r="QGZ58" s="44"/>
      <c r="QHA58" s="44"/>
      <c r="QHB58" s="44"/>
      <c r="QHC58" s="44"/>
      <c r="QHD58" s="44"/>
      <c r="QHE58" s="44"/>
      <c r="QHF58" s="44"/>
      <c r="QHG58" s="44"/>
      <c r="QHH58" s="44"/>
      <c r="QHI58" s="44"/>
      <c r="QHJ58" s="44"/>
      <c r="QHK58" s="44"/>
      <c r="QHL58" s="44"/>
      <c r="QHM58" s="44"/>
      <c r="QHN58" s="44"/>
      <c r="QHO58" s="44"/>
      <c r="QHP58" s="44"/>
      <c r="QHQ58" s="44"/>
      <c r="QHR58" s="44"/>
      <c r="QHS58" s="44"/>
      <c r="QHT58" s="44"/>
      <c r="QHU58" s="44"/>
      <c r="QHV58" s="44"/>
      <c r="QHW58" s="44"/>
      <c r="QHX58" s="44"/>
      <c r="QHY58" s="44"/>
      <c r="QHZ58" s="44"/>
      <c r="QIA58" s="44"/>
      <c r="QIB58" s="44"/>
      <c r="QIC58" s="44"/>
      <c r="QID58" s="44"/>
      <c r="QIE58" s="44"/>
      <c r="QIF58" s="44"/>
      <c r="QIG58" s="44"/>
      <c r="QIH58" s="44"/>
      <c r="QII58" s="44"/>
      <c r="QIJ58" s="44"/>
      <c r="QIK58" s="44"/>
      <c r="QIL58" s="44"/>
      <c r="QIM58" s="44"/>
      <c r="QIN58" s="44"/>
      <c r="QIO58" s="44"/>
      <c r="QIP58" s="44"/>
      <c r="QIQ58" s="44"/>
      <c r="QIR58" s="44"/>
      <c r="QIS58" s="44"/>
      <c r="QIT58" s="44"/>
      <c r="QIU58" s="44"/>
      <c r="QIV58" s="44"/>
      <c r="QIW58" s="44"/>
      <c r="QIX58" s="44"/>
      <c r="QIY58" s="44"/>
      <c r="QIZ58" s="44"/>
      <c r="QJA58" s="44"/>
      <c r="QJB58" s="44"/>
      <c r="QJC58" s="44"/>
      <c r="QJD58" s="44"/>
      <c r="QJE58" s="44"/>
      <c r="QJF58" s="44"/>
      <c r="QJG58" s="44"/>
      <c r="QJH58" s="44"/>
      <c r="QJI58" s="44"/>
      <c r="QJJ58" s="44"/>
      <c r="QJK58" s="44"/>
      <c r="QJL58" s="44"/>
      <c r="QJM58" s="44"/>
      <c r="QJN58" s="44"/>
      <c r="QJO58" s="44"/>
      <c r="QJP58" s="44"/>
      <c r="QJQ58" s="44"/>
      <c r="QJR58" s="44"/>
      <c r="QJS58" s="44"/>
      <c r="QJT58" s="44"/>
      <c r="QJU58" s="44"/>
      <c r="QJV58" s="44"/>
      <c r="QJW58" s="44"/>
      <c r="QJX58" s="44"/>
      <c r="QJY58" s="44"/>
      <c r="QJZ58" s="44"/>
      <c r="QKA58" s="44"/>
      <c r="QKB58" s="44"/>
      <c r="QKC58" s="44"/>
      <c r="QKD58" s="44"/>
      <c r="QKE58" s="44"/>
      <c r="QKF58" s="44"/>
      <c r="QKG58" s="44"/>
      <c r="QKH58" s="44"/>
      <c r="QKI58" s="44"/>
      <c r="QKJ58" s="44"/>
      <c r="QKK58" s="44"/>
      <c r="QKL58" s="44"/>
      <c r="QKM58" s="44"/>
      <c r="QKN58" s="44"/>
      <c r="QKO58" s="44"/>
      <c r="QKP58" s="44"/>
      <c r="QKQ58" s="44"/>
      <c r="QKR58" s="44"/>
      <c r="QKS58" s="44"/>
      <c r="QKT58" s="44"/>
      <c r="QKU58" s="44"/>
      <c r="QKV58" s="44"/>
      <c r="QKW58" s="44"/>
      <c r="QKX58" s="44"/>
      <c r="QKY58" s="44"/>
      <c r="QKZ58" s="44"/>
      <c r="QLA58" s="44"/>
      <c r="QLB58" s="44"/>
      <c r="QLC58" s="44"/>
      <c r="QLD58" s="44"/>
      <c r="QLE58" s="44"/>
      <c r="QLF58" s="44"/>
      <c r="QLG58" s="44"/>
      <c r="QLH58" s="44"/>
      <c r="QLI58" s="44"/>
      <c r="QLJ58" s="44"/>
      <c r="QLK58" s="44"/>
      <c r="QLL58" s="44"/>
      <c r="QLM58" s="44"/>
      <c r="QLN58" s="44"/>
      <c r="QLO58" s="44"/>
      <c r="QLP58" s="44"/>
      <c r="QLQ58" s="44"/>
      <c r="QLR58" s="44"/>
      <c r="QLS58" s="44"/>
      <c r="QLT58" s="44"/>
      <c r="QLU58" s="44"/>
      <c r="QLV58" s="44"/>
      <c r="QLW58" s="44"/>
      <c r="QLX58" s="44"/>
      <c r="QLY58" s="44"/>
      <c r="QLZ58" s="44"/>
      <c r="QMA58" s="44"/>
      <c r="QMB58" s="44"/>
      <c r="QMC58" s="44"/>
      <c r="QMD58" s="44"/>
      <c r="QME58" s="44"/>
      <c r="QMF58" s="44"/>
      <c r="QMG58" s="44"/>
      <c r="QMH58" s="44"/>
      <c r="QMI58" s="44"/>
      <c r="QMJ58" s="44"/>
      <c r="QMK58" s="44"/>
      <c r="QML58" s="44"/>
      <c r="QMM58" s="44"/>
      <c r="QMN58" s="44"/>
      <c r="QMO58" s="44"/>
      <c r="QMP58" s="44"/>
      <c r="QMQ58" s="44"/>
      <c r="QMR58" s="44"/>
      <c r="QMS58" s="44"/>
      <c r="QMT58" s="44"/>
      <c r="QMU58" s="44"/>
      <c r="QMV58" s="44"/>
      <c r="QMW58" s="44"/>
      <c r="QMX58" s="44"/>
      <c r="QMY58" s="44"/>
      <c r="QMZ58" s="44"/>
      <c r="QNA58" s="44"/>
      <c r="QNB58" s="44"/>
      <c r="QNC58" s="44"/>
      <c r="QND58" s="44"/>
      <c r="QNE58" s="44"/>
      <c r="QNF58" s="44"/>
      <c r="QNG58" s="44"/>
      <c r="QNH58" s="44"/>
      <c r="QNI58" s="44"/>
      <c r="QNJ58" s="44"/>
      <c r="QNK58" s="44"/>
      <c r="QNL58" s="44"/>
      <c r="QNM58" s="44"/>
      <c r="QNN58" s="44"/>
      <c r="QNO58" s="44"/>
      <c r="QNP58" s="44"/>
      <c r="QNQ58" s="44"/>
      <c r="QNR58" s="44"/>
      <c r="QNS58" s="44"/>
      <c r="QNT58" s="44"/>
      <c r="QNU58" s="44"/>
      <c r="QNV58" s="44"/>
      <c r="QNW58" s="44"/>
      <c r="QNX58" s="44"/>
      <c r="QNY58" s="44"/>
      <c r="QNZ58" s="44"/>
      <c r="QOA58" s="44"/>
      <c r="QOB58" s="44"/>
      <c r="QOC58" s="44"/>
      <c r="QOD58" s="44"/>
      <c r="QOE58" s="44"/>
      <c r="QOF58" s="44"/>
      <c r="QOG58" s="44"/>
      <c r="QOH58" s="44"/>
      <c r="QOI58" s="44"/>
      <c r="QOJ58" s="44"/>
      <c r="QOK58" s="44"/>
      <c r="QOL58" s="44"/>
      <c r="QOM58" s="44"/>
      <c r="QON58" s="44"/>
      <c r="QOO58" s="44"/>
      <c r="QOP58" s="44"/>
      <c r="QOQ58" s="44"/>
      <c r="QOR58" s="44"/>
      <c r="QOS58" s="44"/>
      <c r="QOT58" s="44"/>
      <c r="QOU58" s="44"/>
      <c r="QOV58" s="44"/>
      <c r="QOW58" s="44"/>
      <c r="QOX58" s="44"/>
      <c r="QOY58" s="44"/>
      <c r="QOZ58" s="44"/>
      <c r="QPA58" s="44"/>
      <c r="QPB58" s="44"/>
      <c r="QPC58" s="44"/>
      <c r="QPD58" s="44"/>
      <c r="QPE58" s="44"/>
      <c r="QPF58" s="44"/>
      <c r="QPG58" s="44"/>
      <c r="QPH58" s="44"/>
      <c r="QPI58" s="44"/>
      <c r="QPJ58" s="44"/>
      <c r="QPK58" s="44"/>
      <c r="QPL58" s="44"/>
      <c r="QPM58" s="44"/>
      <c r="QPN58" s="44"/>
      <c r="QPO58" s="44"/>
      <c r="QPP58" s="44"/>
      <c r="QPQ58" s="44"/>
      <c r="QPR58" s="44"/>
      <c r="QPS58" s="44"/>
      <c r="QPT58" s="44"/>
      <c r="QPU58" s="44"/>
      <c r="QPV58" s="44"/>
      <c r="QPW58" s="44"/>
      <c r="QPX58" s="44"/>
      <c r="QPY58" s="44"/>
      <c r="QPZ58" s="44"/>
      <c r="QQA58" s="44"/>
      <c r="QQB58" s="44"/>
      <c r="QQC58" s="44"/>
      <c r="QQD58" s="44"/>
      <c r="QQE58" s="44"/>
      <c r="QQF58" s="44"/>
      <c r="QQG58" s="44"/>
      <c r="QQH58" s="44"/>
      <c r="QQI58" s="44"/>
      <c r="QQJ58" s="44"/>
      <c r="QQK58" s="44"/>
      <c r="QQL58" s="44"/>
      <c r="QQM58" s="44"/>
      <c r="QQN58" s="44"/>
      <c r="QQO58" s="44"/>
      <c r="QQP58" s="44"/>
      <c r="QQQ58" s="44"/>
      <c r="QQR58" s="44"/>
      <c r="QQS58" s="44"/>
      <c r="QQT58" s="44"/>
      <c r="QQU58" s="44"/>
      <c r="QQV58" s="44"/>
      <c r="QQW58" s="44"/>
      <c r="QQX58" s="44"/>
      <c r="QQY58" s="44"/>
      <c r="QQZ58" s="44"/>
      <c r="QRA58" s="44"/>
      <c r="QRB58" s="44"/>
      <c r="QRC58" s="44"/>
      <c r="QRD58" s="44"/>
      <c r="QRE58" s="44"/>
      <c r="QRF58" s="44"/>
      <c r="QRG58" s="44"/>
      <c r="QRH58" s="44"/>
      <c r="QRI58" s="44"/>
      <c r="QRJ58" s="44"/>
      <c r="QRK58" s="44"/>
      <c r="QRL58" s="44"/>
      <c r="QRM58" s="44"/>
      <c r="QRN58" s="44"/>
      <c r="QRO58" s="44"/>
      <c r="QRP58" s="44"/>
      <c r="QRQ58" s="44"/>
      <c r="QRR58" s="44"/>
      <c r="QRS58" s="44"/>
      <c r="QRT58" s="44"/>
      <c r="QRU58" s="44"/>
      <c r="QRV58" s="44"/>
      <c r="QRW58" s="44"/>
      <c r="QRX58" s="44"/>
      <c r="QRY58" s="44"/>
      <c r="QRZ58" s="44"/>
      <c r="QSA58" s="44"/>
      <c r="QSB58" s="44"/>
      <c r="QSC58" s="44"/>
      <c r="QSD58" s="44"/>
      <c r="QSE58" s="44"/>
      <c r="QSF58" s="44"/>
      <c r="QSG58" s="44"/>
      <c r="QSH58" s="44"/>
      <c r="QSI58" s="44"/>
      <c r="QSJ58" s="44"/>
      <c r="QSK58" s="44"/>
      <c r="QSL58" s="44"/>
      <c r="QSM58" s="44"/>
      <c r="QSN58" s="44"/>
      <c r="QSO58" s="44"/>
      <c r="QSP58" s="44"/>
      <c r="QSQ58" s="44"/>
      <c r="QSR58" s="44"/>
      <c r="QSS58" s="44"/>
      <c r="QST58" s="44"/>
      <c r="QSU58" s="44"/>
      <c r="QSV58" s="44"/>
      <c r="QSW58" s="44"/>
      <c r="QSX58" s="44"/>
      <c r="QSY58" s="44"/>
      <c r="QSZ58" s="44"/>
      <c r="QTA58" s="44"/>
      <c r="QTB58" s="44"/>
      <c r="QTC58" s="44"/>
      <c r="QTD58" s="44"/>
      <c r="QTE58" s="44"/>
      <c r="QTF58" s="44"/>
      <c r="QTG58" s="44"/>
      <c r="QTH58" s="44"/>
      <c r="QTI58" s="44"/>
      <c r="QTJ58" s="44"/>
      <c r="QTK58" s="44"/>
      <c r="QTL58" s="44"/>
      <c r="QTM58" s="44"/>
      <c r="QTN58" s="44"/>
      <c r="QTO58" s="44"/>
      <c r="QTP58" s="44"/>
      <c r="QTQ58" s="44"/>
      <c r="QTR58" s="44"/>
      <c r="QTS58" s="44"/>
      <c r="QTT58" s="44"/>
      <c r="QTU58" s="44"/>
      <c r="QTV58" s="44"/>
      <c r="QTW58" s="44"/>
      <c r="QTX58" s="44"/>
      <c r="QTY58" s="44"/>
      <c r="QTZ58" s="44"/>
      <c r="QUA58" s="44"/>
      <c r="QUB58" s="44"/>
      <c r="QUC58" s="44"/>
      <c r="QUD58" s="44"/>
      <c r="QUE58" s="44"/>
      <c r="QUF58" s="44"/>
      <c r="QUG58" s="44"/>
      <c r="QUH58" s="44"/>
      <c r="QUI58" s="44"/>
      <c r="QUJ58" s="44"/>
      <c r="QUK58" s="44"/>
      <c r="QUL58" s="44"/>
      <c r="QUM58" s="44"/>
      <c r="QUN58" s="44"/>
      <c r="QUO58" s="44"/>
      <c r="QUP58" s="44"/>
      <c r="QUQ58" s="44"/>
      <c r="QUR58" s="44"/>
      <c r="QUS58" s="44"/>
      <c r="QUT58" s="44"/>
      <c r="QUU58" s="44"/>
      <c r="QUV58" s="44"/>
      <c r="QUW58" s="44"/>
      <c r="QUX58" s="44"/>
      <c r="QUY58" s="44"/>
      <c r="QUZ58" s="44"/>
      <c r="QVA58" s="44"/>
      <c r="QVB58" s="44"/>
      <c r="QVC58" s="44"/>
      <c r="QVD58" s="44"/>
      <c r="QVE58" s="44"/>
      <c r="QVF58" s="44"/>
      <c r="QVG58" s="44"/>
      <c r="QVH58" s="44"/>
      <c r="QVI58" s="44"/>
      <c r="QVJ58" s="44"/>
      <c r="QVK58" s="44"/>
      <c r="QVL58" s="44"/>
      <c r="QVM58" s="44"/>
      <c r="QVN58" s="44"/>
      <c r="QVO58" s="44"/>
      <c r="QVP58" s="44"/>
      <c r="QVQ58" s="44"/>
      <c r="QVR58" s="44"/>
      <c r="QVS58" s="44"/>
      <c r="QVT58" s="44"/>
      <c r="QVU58" s="44"/>
      <c r="QVV58" s="44"/>
      <c r="QVW58" s="44"/>
      <c r="QVX58" s="44"/>
      <c r="QVY58" s="44"/>
      <c r="QVZ58" s="44"/>
      <c r="QWA58" s="44"/>
      <c r="QWB58" s="44"/>
      <c r="QWC58" s="44"/>
      <c r="QWD58" s="44"/>
      <c r="QWE58" s="44"/>
      <c r="QWF58" s="44"/>
      <c r="QWG58" s="44"/>
      <c r="QWH58" s="44"/>
      <c r="QWI58" s="44"/>
      <c r="QWJ58" s="44"/>
      <c r="QWK58" s="44"/>
      <c r="QWL58" s="44"/>
      <c r="QWM58" s="44"/>
      <c r="QWN58" s="44"/>
      <c r="QWO58" s="44"/>
      <c r="QWP58" s="44"/>
      <c r="QWQ58" s="44"/>
      <c r="QWR58" s="44"/>
      <c r="QWS58" s="44"/>
      <c r="QWT58" s="44"/>
      <c r="QWU58" s="44"/>
      <c r="QWV58" s="44"/>
      <c r="QWW58" s="44"/>
      <c r="QWX58" s="44"/>
      <c r="QWY58" s="44"/>
      <c r="QWZ58" s="44"/>
      <c r="QXA58" s="44"/>
      <c r="QXB58" s="44"/>
      <c r="QXC58" s="44"/>
      <c r="QXD58" s="44"/>
      <c r="QXE58" s="44"/>
      <c r="QXF58" s="44"/>
      <c r="QXG58" s="44"/>
      <c r="QXH58" s="44"/>
      <c r="QXI58" s="44"/>
      <c r="QXJ58" s="44"/>
      <c r="QXK58" s="44"/>
      <c r="QXL58" s="44"/>
      <c r="QXM58" s="44"/>
      <c r="QXN58" s="44"/>
      <c r="QXO58" s="44"/>
      <c r="QXP58" s="44"/>
      <c r="QXQ58" s="44"/>
      <c r="QXR58" s="44"/>
      <c r="QXS58" s="44"/>
      <c r="QXT58" s="44"/>
      <c r="QXU58" s="44"/>
      <c r="QXV58" s="44"/>
      <c r="QXW58" s="44"/>
      <c r="QXX58" s="44"/>
      <c r="QXY58" s="44"/>
      <c r="QXZ58" s="44"/>
      <c r="QYA58" s="44"/>
      <c r="QYB58" s="44"/>
      <c r="QYC58" s="44"/>
      <c r="QYD58" s="44"/>
      <c r="QYE58" s="44"/>
      <c r="QYF58" s="44"/>
      <c r="QYG58" s="44"/>
      <c r="QYH58" s="44"/>
      <c r="QYI58" s="44"/>
      <c r="QYJ58" s="44"/>
      <c r="QYK58" s="44"/>
      <c r="QYL58" s="44"/>
      <c r="QYM58" s="44"/>
      <c r="QYN58" s="44"/>
      <c r="QYO58" s="44"/>
      <c r="QYP58" s="44"/>
      <c r="QYQ58" s="44"/>
      <c r="QYR58" s="44"/>
      <c r="QYS58" s="44"/>
      <c r="QYT58" s="44"/>
      <c r="QYU58" s="44"/>
      <c r="QYV58" s="44"/>
      <c r="QYW58" s="44"/>
      <c r="QYX58" s="44"/>
      <c r="QYY58" s="44"/>
      <c r="QYZ58" s="44"/>
      <c r="QZA58" s="44"/>
      <c r="QZB58" s="44"/>
      <c r="QZC58" s="44"/>
      <c r="QZD58" s="44"/>
      <c r="QZE58" s="44"/>
      <c r="QZF58" s="44"/>
      <c r="QZG58" s="44"/>
      <c r="QZH58" s="44"/>
      <c r="QZI58" s="44"/>
      <c r="QZJ58" s="44"/>
      <c r="QZK58" s="44"/>
      <c r="QZL58" s="44"/>
      <c r="QZM58" s="44"/>
      <c r="QZN58" s="44"/>
      <c r="QZO58" s="44"/>
      <c r="QZP58" s="44"/>
      <c r="QZQ58" s="44"/>
      <c r="QZR58" s="44"/>
      <c r="QZS58" s="44"/>
      <c r="QZT58" s="44"/>
      <c r="QZU58" s="44"/>
      <c r="QZV58" s="44"/>
      <c r="QZW58" s="44"/>
      <c r="QZX58" s="44"/>
      <c r="QZY58" s="44"/>
      <c r="QZZ58" s="44"/>
      <c r="RAA58" s="44"/>
      <c r="RAB58" s="44"/>
      <c r="RAC58" s="44"/>
      <c r="RAD58" s="44"/>
      <c r="RAE58" s="44"/>
      <c r="RAF58" s="44"/>
      <c r="RAG58" s="44"/>
      <c r="RAH58" s="44"/>
      <c r="RAI58" s="44"/>
      <c r="RAJ58" s="44"/>
      <c r="RAK58" s="44"/>
      <c r="RAL58" s="44"/>
      <c r="RAM58" s="44"/>
      <c r="RAN58" s="44"/>
      <c r="RAO58" s="44"/>
      <c r="RAP58" s="44"/>
      <c r="RAQ58" s="44"/>
      <c r="RAR58" s="44"/>
      <c r="RAS58" s="44"/>
      <c r="RAT58" s="44"/>
      <c r="RAU58" s="44"/>
      <c r="RAV58" s="44"/>
      <c r="RAW58" s="44"/>
      <c r="RAX58" s="44"/>
      <c r="RAY58" s="44"/>
      <c r="RAZ58" s="44"/>
      <c r="RBA58" s="44"/>
      <c r="RBB58" s="44"/>
      <c r="RBC58" s="44"/>
      <c r="RBD58" s="44"/>
      <c r="RBE58" s="44"/>
      <c r="RBF58" s="44"/>
      <c r="RBG58" s="44"/>
      <c r="RBH58" s="44"/>
      <c r="RBI58" s="44"/>
      <c r="RBJ58" s="44"/>
      <c r="RBK58" s="44"/>
      <c r="RBL58" s="44"/>
      <c r="RBM58" s="44"/>
      <c r="RBN58" s="44"/>
      <c r="RBO58" s="44"/>
      <c r="RBP58" s="44"/>
      <c r="RBQ58" s="44"/>
      <c r="RBR58" s="44"/>
      <c r="RBS58" s="44"/>
      <c r="RBT58" s="44"/>
      <c r="RBU58" s="44"/>
      <c r="RBV58" s="44"/>
      <c r="RBW58" s="44"/>
      <c r="RBX58" s="44"/>
      <c r="RBY58" s="44"/>
      <c r="RBZ58" s="44"/>
      <c r="RCA58" s="44"/>
      <c r="RCB58" s="44"/>
      <c r="RCC58" s="44"/>
      <c r="RCD58" s="44"/>
      <c r="RCE58" s="44"/>
      <c r="RCF58" s="44"/>
      <c r="RCG58" s="44"/>
      <c r="RCH58" s="44"/>
      <c r="RCI58" s="44"/>
      <c r="RCJ58" s="44"/>
      <c r="RCK58" s="44"/>
      <c r="RCL58" s="44"/>
      <c r="RCM58" s="44"/>
      <c r="RCN58" s="44"/>
      <c r="RCO58" s="44"/>
      <c r="RCP58" s="44"/>
      <c r="RCQ58" s="44"/>
      <c r="RCR58" s="44"/>
      <c r="RCS58" s="44"/>
      <c r="RCT58" s="44"/>
      <c r="RCU58" s="44"/>
      <c r="RCV58" s="44"/>
      <c r="RCW58" s="44"/>
      <c r="RCX58" s="44"/>
      <c r="RCY58" s="44"/>
      <c r="RCZ58" s="44"/>
      <c r="RDA58" s="44"/>
      <c r="RDB58" s="44"/>
      <c r="RDC58" s="44"/>
      <c r="RDD58" s="44"/>
      <c r="RDE58" s="44"/>
      <c r="RDF58" s="44"/>
      <c r="RDG58" s="44"/>
      <c r="RDH58" s="44"/>
      <c r="RDI58" s="44"/>
      <c r="RDJ58" s="44"/>
      <c r="RDK58" s="44"/>
      <c r="RDL58" s="44"/>
      <c r="RDM58" s="44"/>
      <c r="RDN58" s="44"/>
      <c r="RDO58" s="44"/>
      <c r="RDP58" s="44"/>
      <c r="RDQ58" s="44"/>
      <c r="RDR58" s="44"/>
      <c r="RDS58" s="44"/>
      <c r="RDT58" s="44"/>
      <c r="RDU58" s="44"/>
      <c r="RDV58" s="44"/>
      <c r="RDW58" s="44"/>
      <c r="RDX58" s="44"/>
      <c r="RDY58" s="44"/>
      <c r="RDZ58" s="44"/>
      <c r="REA58" s="44"/>
      <c r="REB58" s="44"/>
      <c r="REC58" s="44"/>
      <c r="RED58" s="44"/>
      <c r="REE58" s="44"/>
      <c r="REF58" s="44"/>
      <c r="REG58" s="44"/>
      <c r="REH58" s="44"/>
      <c r="REI58" s="44"/>
      <c r="REJ58" s="44"/>
      <c r="REK58" s="44"/>
      <c r="REL58" s="44"/>
      <c r="REM58" s="44"/>
      <c r="REN58" s="44"/>
      <c r="REO58" s="44"/>
      <c r="REP58" s="44"/>
      <c r="REQ58" s="44"/>
      <c r="RER58" s="44"/>
      <c r="RES58" s="44"/>
      <c r="RET58" s="44"/>
      <c r="REU58" s="44"/>
      <c r="REV58" s="44"/>
      <c r="REW58" s="44"/>
      <c r="REX58" s="44"/>
      <c r="REY58" s="44"/>
      <c r="REZ58" s="44"/>
      <c r="RFA58" s="44"/>
      <c r="RFB58" s="44"/>
      <c r="RFC58" s="44"/>
      <c r="RFD58" s="44"/>
      <c r="RFE58" s="44"/>
      <c r="RFF58" s="44"/>
      <c r="RFG58" s="44"/>
      <c r="RFH58" s="44"/>
      <c r="RFI58" s="44"/>
      <c r="RFJ58" s="44"/>
      <c r="RFK58" s="44"/>
      <c r="RFL58" s="44"/>
      <c r="RFM58" s="44"/>
      <c r="RFN58" s="44"/>
      <c r="RFO58" s="44"/>
      <c r="RFP58" s="44"/>
      <c r="RFQ58" s="44"/>
      <c r="RFR58" s="44"/>
      <c r="RFS58" s="44"/>
      <c r="RFT58" s="44"/>
      <c r="RFU58" s="44"/>
      <c r="RFV58" s="44"/>
      <c r="RFW58" s="44"/>
      <c r="RFX58" s="44"/>
      <c r="RFY58" s="44"/>
      <c r="RFZ58" s="44"/>
      <c r="RGA58" s="44"/>
      <c r="RGB58" s="44"/>
      <c r="RGC58" s="44"/>
      <c r="RGD58" s="44"/>
      <c r="RGE58" s="44"/>
      <c r="RGF58" s="44"/>
      <c r="RGG58" s="44"/>
      <c r="RGH58" s="44"/>
      <c r="RGI58" s="44"/>
      <c r="RGJ58" s="44"/>
      <c r="RGK58" s="44"/>
      <c r="RGL58" s="44"/>
      <c r="RGM58" s="44"/>
      <c r="RGN58" s="44"/>
      <c r="RGO58" s="44"/>
      <c r="RGP58" s="44"/>
      <c r="RGQ58" s="44"/>
      <c r="RGR58" s="44"/>
      <c r="RGS58" s="44"/>
      <c r="RGT58" s="44"/>
      <c r="RGU58" s="44"/>
      <c r="RGV58" s="44"/>
      <c r="RGW58" s="44"/>
      <c r="RGX58" s="44"/>
      <c r="RGY58" s="44"/>
      <c r="RGZ58" s="44"/>
      <c r="RHA58" s="44"/>
      <c r="RHB58" s="44"/>
      <c r="RHC58" s="44"/>
      <c r="RHD58" s="44"/>
      <c r="RHE58" s="44"/>
      <c r="RHF58" s="44"/>
      <c r="RHG58" s="44"/>
      <c r="RHH58" s="44"/>
      <c r="RHI58" s="44"/>
      <c r="RHJ58" s="44"/>
      <c r="RHK58" s="44"/>
      <c r="RHL58" s="44"/>
      <c r="RHM58" s="44"/>
      <c r="RHN58" s="44"/>
      <c r="RHO58" s="44"/>
      <c r="RHP58" s="44"/>
      <c r="RHQ58" s="44"/>
      <c r="RHR58" s="44"/>
      <c r="RHS58" s="44"/>
      <c r="RHT58" s="44"/>
      <c r="RHU58" s="44"/>
      <c r="RHV58" s="44"/>
      <c r="RHW58" s="44"/>
      <c r="RHX58" s="44"/>
      <c r="RHY58" s="44"/>
      <c r="RHZ58" s="44"/>
      <c r="RIA58" s="44"/>
      <c r="RIB58" s="44"/>
      <c r="RIC58" s="44"/>
      <c r="RID58" s="44"/>
      <c r="RIE58" s="44"/>
      <c r="RIF58" s="44"/>
      <c r="RIG58" s="44"/>
      <c r="RIH58" s="44"/>
      <c r="RII58" s="44"/>
      <c r="RIJ58" s="44"/>
      <c r="RIK58" s="44"/>
      <c r="RIL58" s="44"/>
      <c r="RIM58" s="44"/>
      <c r="RIN58" s="44"/>
      <c r="RIO58" s="44"/>
      <c r="RIP58" s="44"/>
      <c r="RIQ58" s="44"/>
      <c r="RIR58" s="44"/>
      <c r="RIS58" s="44"/>
      <c r="RIT58" s="44"/>
      <c r="RIU58" s="44"/>
      <c r="RIV58" s="44"/>
      <c r="RIW58" s="44"/>
      <c r="RIX58" s="44"/>
      <c r="RIY58" s="44"/>
      <c r="RIZ58" s="44"/>
      <c r="RJA58" s="44"/>
      <c r="RJB58" s="44"/>
      <c r="RJC58" s="44"/>
      <c r="RJD58" s="44"/>
      <c r="RJE58" s="44"/>
      <c r="RJF58" s="44"/>
      <c r="RJG58" s="44"/>
      <c r="RJH58" s="44"/>
      <c r="RJI58" s="44"/>
      <c r="RJJ58" s="44"/>
      <c r="RJK58" s="44"/>
      <c r="RJL58" s="44"/>
      <c r="RJM58" s="44"/>
      <c r="RJN58" s="44"/>
      <c r="RJO58" s="44"/>
      <c r="RJP58" s="44"/>
      <c r="RJQ58" s="44"/>
      <c r="RJR58" s="44"/>
      <c r="RJS58" s="44"/>
      <c r="RJT58" s="44"/>
      <c r="RJU58" s="44"/>
      <c r="RJV58" s="44"/>
      <c r="RJW58" s="44"/>
      <c r="RJX58" s="44"/>
      <c r="RJY58" s="44"/>
      <c r="RJZ58" s="44"/>
      <c r="RKA58" s="44"/>
      <c r="RKB58" s="44"/>
      <c r="RKC58" s="44"/>
      <c r="RKD58" s="44"/>
      <c r="RKE58" s="44"/>
      <c r="RKF58" s="44"/>
      <c r="RKG58" s="44"/>
      <c r="RKH58" s="44"/>
      <c r="RKI58" s="44"/>
      <c r="RKJ58" s="44"/>
      <c r="RKK58" s="44"/>
      <c r="RKL58" s="44"/>
      <c r="RKM58" s="44"/>
      <c r="RKN58" s="44"/>
      <c r="RKO58" s="44"/>
      <c r="RKP58" s="44"/>
      <c r="RKQ58" s="44"/>
      <c r="RKR58" s="44"/>
      <c r="RKS58" s="44"/>
      <c r="RKT58" s="44"/>
      <c r="RKU58" s="44"/>
      <c r="RKV58" s="44"/>
      <c r="RKW58" s="44"/>
      <c r="RKX58" s="44"/>
      <c r="RKY58" s="44"/>
      <c r="RKZ58" s="44"/>
      <c r="RLA58" s="44"/>
      <c r="RLB58" s="44"/>
      <c r="RLC58" s="44"/>
      <c r="RLD58" s="44"/>
      <c r="RLE58" s="44"/>
      <c r="RLF58" s="44"/>
      <c r="RLG58" s="44"/>
      <c r="RLH58" s="44"/>
      <c r="RLI58" s="44"/>
      <c r="RLJ58" s="44"/>
      <c r="RLK58" s="44"/>
      <c r="RLL58" s="44"/>
      <c r="RLM58" s="44"/>
      <c r="RLN58" s="44"/>
      <c r="RLO58" s="44"/>
      <c r="RLP58" s="44"/>
      <c r="RLQ58" s="44"/>
      <c r="RLR58" s="44"/>
      <c r="RLS58" s="44"/>
      <c r="RLT58" s="44"/>
      <c r="RLU58" s="44"/>
      <c r="RLV58" s="44"/>
      <c r="RLW58" s="44"/>
      <c r="RLX58" s="44"/>
      <c r="RLY58" s="44"/>
      <c r="RLZ58" s="44"/>
      <c r="RMA58" s="44"/>
      <c r="RMB58" s="44"/>
      <c r="RMC58" s="44"/>
      <c r="RMD58" s="44"/>
      <c r="RME58" s="44"/>
      <c r="RMF58" s="44"/>
      <c r="RMG58" s="44"/>
      <c r="RMH58" s="44"/>
      <c r="RMI58" s="44"/>
      <c r="RMJ58" s="44"/>
      <c r="RMK58" s="44"/>
      <c r="RML58" s="44"/>
      <c r="RMM58" s="44"/>
      <c r="RMN58" s="44"/>
      <c r="RMO58" s="44"/>
      <c r="RMP58" s="44"/>
      <c r="RMQ58" s="44"/>
      <c r="RMR58" s="44"/>
      <c r="RMS58" s="44"/>
      <c r="RMT58" s="44"/>
      <c r="RMU58" s="44"/>
      <c r="RMV58" s="44"/>
      <c r="RMW58" s="44"/>
      <c r="RMX58" s="44"/>
      <c r="RMY58" s="44"/>
      <c r="RMZ58" s="44"/>
      <c r="RNA58" s="44"/>
      <c r="RNB58" s="44"/>
      <c r="RNC58" s="44"/>
      <c r="RND58" s="44"/>
      <c r="RNE58" s="44"/>
      <c r="RNF58" s="44"/>
      <c r="RNG58" s="44"/>
      <c r="RNH58" s="44"/>
      <c r="RNI58" s="44"/>
      <c r="RNJ58" s="44"/>
      <c r="RNK58" s="44"/>
      <c r="RNL58" s="44"/>
      <c r="RNM58" s="44"/>
      <c r="RNN58" s="44"/>
      <c r="RNO58" s="44"/>
      <c r="RNP58" s="44"/>
      <c r="RNQ58" s="44"/>
      <c r="RNR58" s="44"/>
      <c r="RNS58" s="44"/>
      <c r="RNT58" s="44"/>
      <c r="RNU58" s="44"/>
      <c r="RNV58" s="44"/>
      <c r="RNW58" s="44"/>
      <c r="RNX58" s="44"/>
      <c r="RNY58" s="44"/>
      <c r="RNZ58" s="44"/>
      <c r="ROA58" s="44"/>
      <c r="ROB58" s="44"/>
      <c r="ROC58" s="44"/>
      <c r="ROD58" s="44"/>
      <c r="ROE58" s="44"/>
      <c r="ROF58" s="44"/>
      <c r="ROG58" s="44"/>
      <c r="ROH58" s="44"/>
      <c r="ROI58" s="44"/>
      <c r="ROJ58" s="44"/>
      <c r="ROK58" s="44"/>
      <c r="ROL58" s="44"/>
      <c r="ROM58" s="44"/>
      <c r="RON58" s="44"/>
      <c r="ROO58" s="44"/>
      <c r="ROP58" s="44"/>
      <c r="ROQ58" s="44"/>
      <c r="ROR58" s="44"/>
      <c r="ROS58" s="44"/>
      <c r="ROT58" s="44"/>
      <c r="ROU58" s="44"/>
      <c r="ROV58" s="44"/>
      <c r="ROW58" s="44"/>
      <c r="ROX58" s="44"/>
      <c r="ROY58" s="44"/>
      <c r="ROZ58" s="44"/>
      <c r="RPA58" s="44"/>
      <c r="RPB58" s="44"/>
      <c r="RPC58" s="44"/>
      <c r="RPD58" s="44"/>
      <c r="RPE58" s="44"/>
      <c r="RPF58" s="44"/>
      <c r="RPG58" s="44"/>
      <c r="RPH58" s="44"/>
      <c r="RPI58" s="44"/>
      <c r="RPJ58" s="44"/>
      <c r="RPK58" s="44"/>
      <c r="RPL58" s="44"/>
      <c r="RPM58" s="44"/>
      <c r="RPN58" s="44"/>
      <c r="RPO58" s="44"/>
      <c r="RPP58" s="44"/>
      <c r="RPQ58" s="44"/>
      <c r="RPR58" s="44"/>
      <c r="RPS58" s="44"/>
      <c r="RPT58" s="44"/>
      <c r="RPU58" s="44"/>
      <c r="RPV58" s="44"/>
      <c r="RPW58" s="44"/>
      <c r="RPX58" s="44"/>
      <c r="RPY58" s="44"/>
      <c r="RPZ58" s="44"/>
      <c r="RQA58" s="44"/>
      <c r="RQB58" s="44"/>
      <c r="RQC58" s="44"/>
      <c r="RQD58" s="44"/>
      <c r="RQE58" s="44"/>
      <c r="RQF58" s="44"/>
      <c r="RQG58" s="44"/>
      <c r="RQH58" s="44"/>
      <c r="RQI58" s="44"/>
      <c r="RQJ58" s="44"/>
      <c r="RQK58" s="44"/>
      <c r="RQL58" s="44"/>
      <c r="RQM58" s="44"/>
      <c r="RQN58" s="44"/>
      <c r="RQO58" s="44"/>
      <c r="RQP58" s="44"/>
      <c r="RQQ58" s="44"/>
      <c r="RQR58" s="44"/>
      <c r="RQS58" s="44"/>
      <c r="RQT58" s="44"/>
      <c r="RQU58" s="44"/>
      <c r="RQV58" s="44"/>
      <c r="RQW58" s="44"/>
      <c r="RQX58" s="44"/>
      <c r="RQY58" s="44"/>
      <c r="RQZ58" s="44"/>
      <c r="RRA58" s="44"/>
      <c r="RRB58" s="44"/>
      <c r="RRC58" s="44"/>
      <c r="RRD58" s="44"/>
      <c r="RRE58" s="44"/>
      <c r="RRF58" s="44"/>
      <c r="RRG58" s="44"/>
      <c r="RRH58" s="44"/>
      <c r="RRI58" s="44"/>
      <c r="RRJ58" s="44"/>
      <c r="RRK58" s="44"/>
      <c r="RRL58" s="44"/>
      <c r="RRM58" s="44"/>
      <c r="RRN58" s="44"/>
      <c r="RRO58" s="44"/>
      <c r="RRP58" s="44"/>
      <c r="RRQ58" s="44"/>
      <c r="RRR58" s="44"/>
      <c r="RRS58" s="44"/>
      <c r="RRT58" s="44"/>
      <c r="RRU58" s="44"/>
      <c r="RRV58" s="44"/>
      <c r="RRW58" s="44"/>
      <c r="RRX58" s="44"/>
      <c r="RRY58" s="44"/>
      <c r="RRZ58" s="44"/>
      <c r="RSA58" s="44"/>
      <c r="RSB58" s="44"/>
      <c r="RSC58" s="44"/>
      <c r="RSD58" s="44"/>
      <c r="RSE58" s="44"/>
      <c r="RSF58" s="44"/>
      <c r="RSG58" s="44"/>
      <c r="RSH58" s="44"/>
      <c r="RSI58" s="44"/>
      <c r="RSJ58" s="44"/>
      <c r="RSK58" s="44"/>
      <c r="RSL58" s="44"/>
      <c r="RSM58" s="44"/>
      <c r="RSN58" s="44"/>
      <c r="RSO58" s="44"/>
      <c r="RSP58" s="44"/>
      <c r="RSQ58" s="44"/>
      <c r="RSR58" s="44"/>
      <c r="RSS58" s="44"/>
      <c r="RST58" s="44"/>
      <c r="RSU58" s="44"/>
      <c r="RSV58" s="44"/>
      <c r="RSW58" s="44"/>
      <c r="RSX58" s="44"/>
      <c r="RSY58" s="44"/>
      <c r="RSZ58" s="44"/>
      <c r="RTA58" s="44"/>
      <c r="RTB58" s="44"/>
      <c r="RTC58" s="44"/>
      <c r="RTD58" s="44"/>
      <c r="RTE58" s="44"/>
      <c r="RTF58" s="44"/>
      <c r="RTG58" s="44"/>
      <c r="RTH58" s="44"/>
      <c r="RTI58" s="44"/>
      <c r="RTJ58" s="44"/>
      <c r="RTK58" s="44"/>
      <c r="RTL58" s="44"/>
      <c r="RTM58" s="44"/>
      <c r="RTN58" s="44"/>
      <c r="RTO58" s="44"/>
      <c r="RTP58" s="44"/>
      <c r="RTQ58" s="44"/>
      <c r="RTR58" s="44"/>
      <c r="RTS58" s="44"/>
      <c r="RTT58" s="44"/>
      <c r="RTU58" s="44"/>
      <c r="RTV58" s="44"/>
      <c r="RTW58" s="44"/>
      <c r="RTX58" s="44"/>
      <c r="RTY58" s="44"/>
      <c r="RTZ58" s="44"/>
      <c r="RUA58" s="44"/>
      <c r="RUB58" s="44"/>
      <c r="RUC58" s="44"/>
      <c r="RUD58" s="44"/>
      <c r="RUE58" s="44"/>
      <c r="RUF58" s="44"/>
      <c r="RUG58" s="44"/>
      <c r="RUH58" s="44"/>
      <c r="RUI58" s="44"/>
      <c r="RUJ58" s="44"/>
      <c r="RUK58" s="44"/>
      <c r="RUL58" s="44"/>
      <c r="RUM58" s="44"/>
      <c r="RUN58" s="44"/>
      <c r="RUO58" s="44"/>
      <c r="RUP58" s="44"/>
      <c r="RUQ58" s="44"/>
      <c r="RUR58" s="44"/>
      <c r="RUS58" s="44"/>
      <c r="RUT58" s="44"/>
      <c r="RUU58" s="44"/>
      <c r="RUV58" s="44"/>
      <c r="RUW58" s="44"/>
      <c r="RUX58" s="44"/>
      <c r="RUY58" s="44"/>
      <c r="RUZ58" s="44"/>
      <c r="RVA58" s="44"/>
      <c r="RVB58" s="44"/>
      <c r="RVC58" s="44"/>
      <c r="RVD58" s="44"/>
      <c r="RVE58" s="44"/>
      <c r="RVF58" s="44"/>
      <c r="RVG58" s="44"/>
      <c r="RVH58" s="44"/>
      <c r="RVI58" s="44"/>
      <c r="RVJ58" s="44"/>
      <c r="RVK58" s="44"/>
      <c r="RVL58" s="44"/>
      <c r="RVM58" s="44"/>
      <c r="RVN58" s="44"/>
      <c r="RVO58" s="44"/>
      <c r="RVP58" s="44"/>
      <c r="RVQ58" s="44"/>
      <c r="RVR58" s="44"/>
      <c r="RVS58" s="44"/>
      <c r="RVT58" s="44"/>
      <c r="RVU58" s="44"/>
      <c r="RVV58" s="44"/>
      <c r="RVW58" s="44"/>
      <c r="RVX58" s="44"/>
      <c r="RVY58" s="44"/>
      <c r="RVZ58" s="44"/>
      <c r="RWA58" s="44"/>
      <c r="RWB58" s="44"/>
      <c r="RWC58" s="44"/>
      <c r="RWD58" s="44"/>
      <c r="RWE58" s="44"/>
      <c r="RWF58" s="44"/>
      <c r="RWG58" s="44"/>
      <c r="RWH58" s="44"/>
      <c r="RWI58" s="44"/>
      <c r="RWJ58" s="44"/>
      <c r="RWK58" s="44"/>
      <c r="RWL58" s="44"/>
      <c r="RWM58" s="44"/>
      <c r="RWN58" s="44"/>
      <c r="RWO58" s="44"/>
      <c r="RWP58" s="44"/>
      <c r="RWQ58" s="44"/>
      <c r="RWR58" s="44"/>
      <c r="RWS58" s="44"/>
      <c r="RWT58" s="44"/>
      <c r="RWU58" s="44"/>
      <c r="RWV58" s="44"/>
      <c r="RWW58" s="44"/>
      <c r="RWX58" s="44"/>
      <c r="RWY58" s="44"/>
      <c r="RWZ58" s="44"/>
      <c r="RXA58" s="44"/>
      <c r="RXB58" s="44"/>
      <c r="RXC58" s="44"/>
      <c r="RXD58" s="44"/>
      <c r="RXE58" s="44"/>
      <c r="RXF58" s="44"/>
      <c r="RXG58" s="44"/>
      <c r="RXH58" s="44"/>
      <c r="RXI58" s="44"/>
      <c r="RXJ58" s="44"/>
      <c r="RXK58" s="44"/>
      <c r="RXL58" s="44"/>
      <c r="RXM58" s="44"/>
      <c r="RXN58" s="44"/>
      <c r="RXO58" s="44"/>
      <c r="RXP58" s="44"/>
      <c r="RXQ58" s="44"/>
      <c r="RXR58" s="44"/>
      <c r="RXS58" s="44"/>
      <c r="RXT58" s="44"/>
      <c r="RXU58" s="44"/>
      <c r="RXV58" s="44"/>
      <c r="RXW58" s="44"/>
      <c r="RXX58" s="44"/>
      <c r="RXY58" s="44"/>
      <c r="RXZ58" s="44"/>
      <c r="RYA58" s="44"/>
      <c r="RYB58" s="44"/>
      <c r="RYC58" s="44"/>
      <c r="RYD58" s="44"/>
      <c r="RYE58" s="44"/>
      <c r="RYF58" s="44"/>
      <c r="RYG58" s="44"/>
      <c r="RYH58" s="44"/>
      <c r="RYI58" s="44"/>
      <c r="RYJ58" s="44"/>
      <c r="RYK58" s="44"/>
      <c r="RYL58" s="44"/>
      <c r="RYM58" s="44"/>
      <c r="RYN58" s="44"/>
      <c r="RYO58" s="44"/>
      <c r="RYP58" s="44"/>
      <c r="RYQ58" s="44"/>
      <c r="RYR58" s="44"/>
      <c r="RYS58" s="44"/>
      <c r="RYT58" s="44"/>
      <c r="RYU58" s="44"/>
      <c r="RYV58" s="44"/>
      <c r="RYW58" s="44"/>
      <c r="RYX58" s="44"/>
      <c r="RYY58" s="44"/>
      <c r="RYZ58" s="44"/>
      <c r="RZA58" s="44"/>
      <c r="RZB58" s="44"/>
      <c r="RZC58" s="44"/>
      <c r="RZD58" s="44"/>
      <c r="RZE58" s="44"/>
      <c r="RZF58" s="44"/>
      <c r="RZG58" s="44"/>
      <c r="RZH58" s="44"/>
      <c r="RZI58" s="44"/>
      <c r="RZJ58" s="44"/>
      <c r="RZK58" s="44"/>
      <c r="RZL58" s="44"/>
      <c r="RZM58" s="44"/>
      <c r="RZN58" s="44"/>
      <c r="RZO58" s="44"/>
      <c r="RZP58" s="44"/>
      <c r="RZQ58" s="44"/>
      <c r="RZR58" s="44"/>
      <c r="RZS58" s="44"/>
      <c r="RZT58" s="44"/>
      <c r="RZU58" s="44"/>
      <c r="RZV58" s="44"/>
      <c r="RZW58" s="44"/>
      <c r="RZX58" s="44"/>
      <c r="RZY58" s="44"/>
      <c r="RZZ58" s="44"/>
      <c r="SAA58" s="44"/>
      <c r="SAB58" s="44"/>
      <c r="SAC58" s="44"/>
      <c r="SAD58" s="44"/>
      <c r="SAE58" s="44"/>
      <c r="SAF58" s="44"/>
      <c r="SAG58" s="44"/>
      <c r="SAH58" s="44"/>
      <c r="SAI58" s="44"/>
      <c r="SAJ58" s="44"/>
      <c r="SAK58" s="44"/>
      <c r="SAL58" s="44"/>
      <c r="SAM58" s="44"/>
      <c r="SAN58" s="44"/>
      <c r="SAO58" s="44"/>
      <c r="SAP58" s="44"/>
      <c r="SAQ58" s="44"/>
      <c r="SAR58" s="44"/>
      <c r="SAS58" s="44"/>
      <c r="SAT58" s="44"/>
      <c r="SAU58" s="44"/>
      <c r="SAV58" s="44"/>
      <c r="SAW58" s="44"/>
      <c r="SAX58" s="44"/>
      <c r="SAY58" s="44"/>
      <c r="SAZ58" s="44"/>
      <c r="SBA58" s="44"/>
      <c r="SBB58" s="44"/>
      <c r="SBC58" s="44"/>
      <c r="SBD58" s="44"/>
      <c r="SBE58" s="44"/>
      <c r="SBF58" s="44"/>
      <c r="SBG58" s="44"/>
      <c r="SBH58" s="44"/>
      <c r="SBI58" s="44"/>
      <c r="SBJ58" s="44"/>
      <c r="SBK58" s="44"/>
      <c r="SBL58" s="44"/>
      <c r="SBM58" s="44"/>
      <c r="SBN58" s="44"/>
      <c r="SBO58" s="44"/>
      <c r="SBP58" s="44"/>
      <c r="SBQ58" s="44"/>
      <c r="SBR58" s="44"/>
      <c r="SBS58" s="44"/>
      <c r="SBT58" s="44"/>
      <c r="SBU58" s="44"/>
      <c r="SBV58" s="44"/>
      <c r="SBW58" s="44"/>
      <c r="SBX58" s="44"/>
      <c r="SBY58" s="44"/>
      <c r="SBZ58" s="44"/>
      <c r="SCA58" s="44"/>
      <c r="SCB58" s="44"/>
      <c r="SCC58" s="44"/>
      <c r="SCD58" s="44"/>
      <c r="SCE58" s="44"/>
      <c r="SCF58" s="44"/>
      <c r="SCG58" s="44"/>
      <c r="SCH58" s="44"/>
      <c r="SCI58" s="44"/>
      <c r="SCJ58" s="44"/>
      <c r="SCK58" s="44"/>
      <c r="SCL58" s="44"/>
      <c r="SCM58" s="44"/>
      <c r="SCN58" s="44"/>
      <c r="SCO58" s="44"/>
      <c r="SCP58" s="44"/>
      <c r="SCQ58" s="44"/>
      <c r="SCR58" s="44"/>
      <c r="SCS58" s="44"/>
      <c r="SCT58" s="44"/>
      <c r="SCU58" s="44"/>
      <c r="SCV58" s="44"/>
      <c r="SCW58" s="44"/>
      <c r="SCX58" s="44"/>
      <c r="SCY58" s="44"/>
      <c r="SCZ58" s="44"/>
      <c r="SDA58" s="44"/>
      <c r="SDB58" s="44"/>
      <c r="SDC58" s="44"/>
      <c r="SDD58" s="44"/>
      <c r="SDE58" s="44"/>
      <c r="SDF58" s="44"/>
      <c r="SDG58" s="44"/>
      <c r="SDH58" s="44"/>
      <c r="SDI58" s="44"/>
      <c r="SDJ58" s="44"/>
      <c r="SDK58" s="44"/>
      <c r="SDL58" s="44"/>
      <c r="SDM58" s="44"/>
      <c r="SDN58" s="44"/>
      <c r="SDO58" s="44"/>
      <c r="SDP58" s="44"/>
      <c r="SDQ58" s="44"/>
      <c r="SDR58" s="44"/>
      <c r="SDS58" s="44"/>
      <c r="SDT58" s="44"/>
      <c r="SDU58" s="44"/>
      <c r="SDV58" s="44"/>
      <c r="SDW58" s="44"/>
      <c r="SDX58" s="44"/>
      <c r="SDY58" s="44"/>
      <c r="SDZ58" s="44"/>
      <c r="SEA58" s="44"/>
      <c r="SEB58" s="44"/>
      <c r="SEC58" s="44"/>
      <c r="SED58" s="44"/>
      <c r="SEE58" s="44"/>
      <c r="SEF58" s="44"/>
      <c r="SEG58" s="44"/>
      <c r="SEH58" s="44"/>
      <c r="SEI58" s="44"/>
      <c r="SEJ58" s="44"/>
      <c r="SEK58" s="44"/>
      <c r="SEL58" s="44"/>
      <c r="SEM58" s="44"/>
      <c r="SEN58" s="44"/>
      <c r="SEO58" s="44"/>
      <c r="SEP58" s="44"/>
      <c r="SEQ58" s="44"/>
      <c r="SER58" s="44"/>
      <c r="SES58" s="44"/>
      <c r="SET58" s="44"/>
      <c r="SEU58" s="44"/>
      <c r="SEV58" s="44"/>
      <c r="SEW58" s="44"/>
      <c r="SEX58" s="44"/>
      <c r="SEY58" s="44"/>
      <c r="SEZ58" s="44"/>
      <c r="SFA58" s="44"/>
      <c r="SFB58" s="44"/>
      <c r="SFC58" s="44"/>
      <c r="SFD58" s="44"/>
      <c r="SFE58" s="44"/>
      <c r="SFF58" s="44"/>
      <c r="SFG58" s="44"/>
      <c r="SFH58" s="44"/>
      <c r="SFI58" s="44"/>
      <c r="SFJ58" s="44"/>
      <c r="SFK58" s="44"/>
      <c r="SFL58" s="44"/>
      <c r="SFM58" s="44"/>
      <c r="SFN58" s="44"/>
      <c r="SFO58" s="44"/>
      <c r="SFP58" s="44"/>
      <c r="SFQ58" s="44"/>
      <c r="SFR58" s="44"/>
      <c r="SFS58" s="44"/>
      <c r="SFT58" s="44"/>
      <c r="SFU58" s="44"/>
      <c r="SFV58" s="44"/>
      <c r="SFW58" s="44"/>
      <c r="SFX58" s="44"/>
      <c r="SFY58" s="44"/>
      <c r="SFZ58" s="44"/>
      <c r="SGA58" s="44"/>
      <c r="SGB58" s="44"/>
      <c r="SGC58" s="44"/>
      <c r="SGD58" s="44"/>
      <c r="SGE58" s="44"/>
      <c r="SGF58" s="44"/>
      <c r="SGG58" s="44"/>
      <c r="SGH58" s="44"/>
      <c r="SGI58" s="44"/>
      <c r="SGJ58" s="44"/>
      <c r="SGK58" s="44"/>
      <c r="SGL58" s="44"/>
      <c r="SGM58" s="44"/>
      <c r="SGN58" s="44"/>
      <c r="SGO58" s="44"/>
      <c r="SGP58" s="44"/>
      <c r="SGQ58" s="44"/>
      <c r="SGR58" s="44"/>
      <c r="SGS58" s="44"/>
      <c r="SGT58" s="44"/>
      <c r="SGU58" s="44"/>
      <c r="SGV58" s="44"/>
      <c r="SGW58" s="44"/>
      <c r="SGX58" s="44"/>
      <c r="SGY58" s="44"/>
      <c r="SGZ58" s="44"/>
      <c r="SHA58" s="44"/>
      <c r="SHB58" s="44"/>
      <c r="SHC58" s="44"/>
      <c r="SHD58" s="44"/>
      <c r="SHE58" s="44"/>
      <c r="SHF58" s="44"/>
      <c r="SHG58" s="44"/>
      <c r="SHH58" s="44"/>
      <c r="SHI58" s="44"/>
      <c r="SHJ58" s="44"/>
      <c r="SHK58" s="44"/>
      <c r="SHL58" s="44"/>
      <c r="SHM58" s="44"/>
      <c r="SHN58" s="44"/>
      <c r="SHO58" s="44"/>
      <c r="SHP58" s="44"/>
      <c r="SHQ58" s="44"/>
      <c r="SHR58" s="44"/>
      <c r="SHS58" s="44"/>
      <c r="SHT58" s="44"/>
      <c r="SHU58" s="44"/>
      <c r="SHV58" s="44"/>
      <c r="SHW58" s="44"/>
      <c r="SHX58" s="44"/>
      <c r="SHY58" s="44"/>
      <c r="SHZ58" s="44"/>
      <c r="SIA58" s="44"/>
      <c r="SIB58" s="44"/>
      <c r="SIC58" s="44"/>
      <c r="SID58" s="44"/>
      <c r="SIE58" s="44"/>
      <c r="SIF58" s="44"/>
      <c r="SIG58" s="44"/>
      <c r="SIH58" s="44"/>
      <c r="SII58" s="44"/>
      <c r="SIJ58" s="44"/>
      <c r="SIK58" s="44"/>
      <c r="SIL58" s="44"/>
      <c r="SIM58" s="44"/>
      <c r="SIN58" s="44"/>
      <c r="SIO58" s="44"/>
      <c r="SIP58" s="44"/>
      <c r="SIQ58" s="44"/>
      <c r="SIR58" s="44"/>
      <c r="SIS58" s="44"/>
      <c r="SIT58" s="44"/>
      <c r="SIU58" s="44"/>
      <c r="SIV58" s="44"/>
      <c r="SIW58" s="44"/>
      <c r="SIX58" s="44"/>
      <c r="SIY58" s="44"/>
      <c r="SIZ58" s="44"/>
      <c r="SJA58" s="44"/>
      <c r="SJB58" s="44"/>
      <c r="SJC58" s="44"/>
      <c r="SJD58" s="44"/>
      <c r="SJE58" s="44"/>
      <c r="SJF58" s="44"/>
      <c r="SJG58" s="44"/>
      <c r="SJH58" s="44"/>
      <c r="SJI58" s="44"/>
      <c r="SJJ58" s="44"/>
      <c r="SJK58" s="44"/>
      <c r="SJL58" s="44"/>
      <c r="SJM58" s="44"/>
      <c r="SJN58" s="44"/>
      <c r="SJO58" s="44"/>
      <c r="SJP58" s="44"/>
      <c r="SJQ58" s="44"/>
      <c r="SJR58" s="44"/>
      <c r="SJS58" s="44"/>
      <c r="SJT58" s="44"/>
      <c r="SJU58" s="44"/>
      <c r="SJV58" s="44"/>
      <c r="SJW58" s="44"/>
      <c r="SJX58" s="44"/>
      <c r="SJY58" s="44"/>
      <c r="SJZ58" s="44"/>
      <c r="SKA58" s="44"/>
      <c r="SKB58" s="44"/>
      <c r="SKC58" s="44"/>
      <c r="SKD58" s="44"/>
      <c r="SKE58" s="44"/>
      <c r="SKF58" s="44"/>
      <c r="SKG58" s="44"/>
      <c r="SKH58" s="44"/>
      <c r="SKI58" s="44"/>
      <c r="SKJ58" s="44"/>
      <c r="SKK58" s="44"/>
      <c r="SKL58" s="44"/>
      <c r="SKM58" s="44"/>
      <c r="SKN58" s="44"/>
      <c r="SKO58" s="44"/>
      <c r="SKP58" s="44"/>
      <c r="SKQ58" s="44"/>
      <c r="SKR58" s="44"/>
      <c r="SKS58" s="44"/>
      <c r="SKT58" s="44"/>
      <c r="SKU58" s="44"/>
      <c r="SKV58" s="44"/>
      <c r="SKW58" s="44"/>
      <c r="SKX58" s="44"/>
      <c r="SKY58" s="44"/>
      <c r="SKZ58" s="44"/>
      <c r="SLA58" s="44"/>
      <c r="SLB58" s="44"/>
      <c r="SLC58" s="44"/>
      <c r="SLD58" s="44"/>
      <c r="SLE58" s="44"/>
      <c r="SLF58" s="44"/>
      <c r="SLG58" s="44"/>
      <c r="SLH58" s="44"/>
      <c r="SLI58" s="44"/>
      <c r="SLJ58" s="44"/>
      <c r="SLK58" s="44"/>
      <c r="SLL58" s="44"/>
      <c r="SLM58" s="44"/>
      <c r="SLN58" s="44"/>
      <c r="SLO58" s="44"/>
      <c r="SLP58" s="44"/>
      <c r="SLQ58" s="44"/>
      <c r="SLR58" s="44"/>
      <c r="SLS58" s="44"/>
      <c r="SLT58" s="44"/>
      <c r="SLU58" s="44"/>
      <c r="SLV58" s="44"/>
      <c r="SLW58" s="44"/>
      <c r="SLX58" s="44"/>
      <c r="SLY58" s="44"/>
      <c r="SLZ58" s="44"/>
      <c r="SMA58" s="44"/>
      <c r="SMB58" s="44"/>
      <c r="SMC58" s="44"/>
      <c r="SMD58" s="44"/>
      <c r="SME58" s="44"/>
      <c r="SMF58" s="44"/>
      <c r="SMG58" s="44"/>
      <c r="SMH58" s="44"/>
      <c r="SMI58" s="44"/>
      <c r="SMJ58" s="44"/>
      <c r="SMK58" s="44"/>
      <c r="SML58" s="44"/>
      <c r="SMM58" s="44"/>
      <c r="SMN58" s="44"/>
      <c r="SMO58" s="44"/>
      <c r="SMP58" s="44"/>
      <c r="SMQ58" s="44"/>
      <c r="SMR58" s="44"/>
      <c r="SMS58" s="44"/>
      <c r="SMT58" s="44"/>
      <c r="SMU58" s="44"/>
      <c r="SMV58" s="44"/>
      <c r="SMW58" s="44"/>
      <c r="SMX58" s="44"/>
      <c r="SMY58" s="44"/>
      <c r="SMZ58" s="44"/>
      <c r="SNA58" s="44"/>
      <c r="SNB58" s="44"/>
      <c r="SNC58" s="44"/>
      <c r="SND58" s="44"/>
      <c r="SNE58" s="44"/>
      <c r="SNF58" s="44"/>
      <c r="SNG58" s="44"/>
      <c r="SNH58" s="44"/>
      <c r="SNI58" s="44"/>
      <c r="SNJ58" s="44"/>
      <c r="SNK58" s="44"/>
      <c r="SNL58" s="44"/>
      <c r="SNM58" s="44"/>
      <c r="SNN58" s="44"/>
      <c r="SNO58" s="44"/>
      <c r="SNP58" s="44"/>
      <c r="SNQ58" s="44"/>
      <c r="SNR58" s="44"/>
      <c r="SNS58" s="44"/>
      <c r="SNT58" s="44"/>
      <c r="SNU58" s="44"/>
      <c r="SNV58" s="44"/>
      <c r="SNW58" s="44"/>
      <c r="SNX58" s="44"/>
      <c r="SNY58" s="44"/>
      <c r="SNZ58" s="44"/>
      <c r="SOA58" s="44"/>
      <c r="SOB58" s="44"/>
      <c r="SOC58" s="44"/>
      <c r="SOD58" s="44"/>
      <c r="SOE58" s="44"/>
      <c r="SOF58" s="44"/>
      <c r="SOG58" s="44"/>
      <c r="SOH58" s="44"/>
      <c r="SOI58" s="44"/>
      <c r="SOJ58" s="44"/>
      <c r="SOK58" s="44"/>
      <c r="SOL58" s="44"/>
      <c r="SOM58" s="44"/>
      <c r="SON58" s="44"/>
      <c r="SOO58" s="44"/>
      <c r="SOP58" s="44"/>
      <c r="SOQ58" s="44"/>
      <c r="SOR58" s="44"/>
      <c r="SOS58" s="44"/>
      <c r="SOT58" s="44"/>
      <c r="SOU58" s="44"/>
      <c r="SOV58" s="44"/>
      <c r="SOW58" s="44"/>
      <c r="SOX58" s="44"/>
      <c r="SOY58" s="44"/>
      <c r="SOZ58" s="44"/>
      <c r="SPA58" s="44"/>
      <c r="SPB58" s="44"/>
      <c r="SPC58" s="44"/>
      <c r="SPD58" s="44"/>
      <c r="SPE58" s="44"/>
      <c r="SPF58" s="44"/>
      <c r="SPG58" s="44"/>
      <c r="SPH58" s="44"/>
      <c r="SPI58" s="44"/>
      <c r="SPJ58" s="44"/>
      <c r="SPK58" s="44"/>
      <c r="SPL58" s="44"/>
      <c r="SPM58" s="44"/>
      <c r="SPN58" s="44"/>
      <c r="SPO58" s="44"/>
      <c r="SPP58" s="44"/>
      <c r="SPQ58" s="44"/>
      <c r="SPR58" s="44"/>
      <c r="SPS58" s="44"/>
      <c r="SPT58" s="44"/>
      <c r="SPU58" s="44"/>
      <c r="SPV58" s="44"/>
      <c r="SPW58" s="44"/>
      <c r="SPX58" s="44"/>
      <c r="SPY58" s="44"/>
      <c r="SPZ58" s="44"/>
      <c r="SQA58" s="44"/>
      <c r="SQB58" s="44"/>
      <c r="SQC58" s="44"/>
      <c r="SQD58" s="44"/>
      <c r="SQE58" s="44"/>
      <c r="SQF58" s="44"/>
      <c r="SQG58" s="44"/>
      <c r="SQH58" s="44"/>
      <c r="SQI58" s="44"/>
      <c r="SQJ58" s="44"/>
      <c r="SQK58" s="44"/>
      <c r="SQL58" s="44"/>
      <c r="SQM58" s="44"/>
      <c r="SQN58" s="44"/>
      <c r="SQO58" s="44"/>
      <c r="SQP58" s="44"/>
      <c r="SQQ58" s="44"/>
      <c r="SQR58" s="44"/>
      <c r="SQS58" s="44"/>
      <c r="SQT58" s="44"/>
      <c r="SQU58" s="44"/>
      <c r="SQV58" s="44"/>
      <c r="SQW58" s="44"/>
      <c r="SQX58" s="44"/>
      <c r="SQY58" s="44"/>
      <c r="SQZ58" s="44"/>
      <c r="SRA58" s="44"/>
      <c r="SRB58" s="44"/>
      <c r="SRC58" s="44"/>
      <c r="SRD58" s="44"/>
      <c r="SRE58" s="44"/>
      <c r="SRF58" s="44"/>
      <c r="SRG58" s="44"/>
      <c r="SRH58" s="44"/>
      <c r="SRI58" s="44"/>
      <c r="SRJ58" s="44"/>
      <c r="SRK58" s="44"/>
      <c r="SRL58" s="44"/>
      <c r="SRM58" s="44"/>
      <c r="SRN58" s="44"/>
      <c r="SRO58" s="44"/>
      <c r="SRP58" s="44"/>
      <c r="SRQ58" s="44"/>
      <c r="SRR58" s="44"/>
      <c r="SRS58" s="44"/>
      <c r="SRT58" s="44"/>
      <c r="SRU58" s="44"/>
      <c r="SRV58" s="44"/>
      <c r="SRW58" s="44"/>
      <c r="SRX58" s="44"/>
      <c r="SRY58" s="44"/>
      <c r="SRZ58" s="44"/>
      <c r="SSA58" s="44"/>
      <c r="SSB58" s="44"/>
      <c r="SSC58" s="44"/>
      <c r="SSD58" s="44"/>
      <c r="SSE58" s="44"/>
      <c r="SSF58" s="44"/>
      <c r="SSG58" s="44"/>
      <c r="SSH58" s="44"/>
      <c r="SSI58" s="44"/>
      <c r="SSJ58" s="44"/>
      <c r="SSK58" s="44"/>
      <c r="SSL58" s="44"/>
      <c r="SSM58" s="44"/>
      <c r="SSN58" s="44"/>
      <c r="SSO58" s="44"/>
      <c r="SSP58" s="44"/>
      <c r="SSQ58" s="44"/>
      <c r="SSR58" s="44"/>
      <c r="SSS58" s="44"/>
      <c r="SST58" s="44"/>
      <c r="SSU58" s="44"/>
      <c r="SSV58" s="44"/>
      <c r="SSW58" s="44"/>
      <c r="SSX58" s="44"/>
      <c r="SSY58" s="44"/>
      <c r="SSZ58" s="44"/>
      <c r="STA58" s="44"/>
      <c r="STB58" s="44"/>
      <c r="STC58" s="44"/>
      <c r="STD58" s="44"/>
      <c r="STE58" s="44"/>
      <c r="STF58" s="44"/>
      <c r="STG58" s="44"/>
      <c r="STH58" s="44"/>
      <c r="STI58" s="44"/>
      <c r="STJ58" s="44"/>
      <c r="STK58" s="44"/>
      <c r="STL58" s="44"/>
      <c r="STM58" s="44"/>
      <c r="STN58" s="44"/>
      <c r="STO58" s="44"/>
      <c r="STP58" s="44"/>
      <c r="STQ58" s="44"/>
      <c r="STR58" s="44"/>
      <c r="STS58" s="44"/>
      <c r="STT58" s="44"/>
      <c r="STU58" s="44"/>
      <c r="STV58" s="44"/>
      <c r="STW58" s="44"/>
      <c r="STX58" s="44"/>
      <c r="STY58" s="44"/>
      <c r="STZ58" s="44"/>
      <c r="SUA58" s="44"/>
      <c r="SUB58" s="44"/>
      <c r="SUC58" s="44"/>
      <c r="SUD58" s="44"/>
      <c r="SUE58" s="44"/>
      <c r="SUF58" s="44"/>
      <c r="SUG58" s="44"/>
      <c r="SUH58" s="44"/>
      <c r="SUI58" s="44"/>
      <c r="SUJ58" s="44"/>
      <c r="SUK58" s="44"/>
      <c r="SUL58" s="44"/>
      <c r="SUM58" s="44"/>
      <c r="SUN58" s="44"/>
      <c r="SUO58" s="44"/>
      <c r="SUP58" s="44"/>
      <c r="SUQ58" s="44"/>
      <c r="SUR58" s="44"/>
      <c r="SUS58" s="44"/>
      <c r="SUT58" s="44"/>
      <c r="SUU58" s="44"/>
      <c r="SUV58" s="44"/>
      <c r="SUW58" s="44"/>
      <c r="SUX58" s="44"/>
      <c r="SUY58" s="44"/>
      <c r="SUZ58" s="44"/>
      <c r="SVA58" s="44"/>
      <c r="SVB58" s="44"/>
      <c r="SVC58" s="44"/>
      <c r="SVD58" s="44"/>
      <c r="SVE58" s="44"/>
      <c r="SVF58" s="44"/>
      <c r="SVG58" s="44"/>
      <c r="SVH58" s="44"/>
      <c r="SVI58" s="44"/>
      <c r="SVJ58" s="44"/>
      <c r="SVK58" s="44"/>
      <c r="SVL58" s="44"/>
      <c r="SVM58" s="44"/>
      <c r="SVN58" s="44"/>
      <c r="SVO58" s="44"/>
      <c r="SVP58" s="44"/>
      <c r="SVQ58" s="44"/>
      <c r="SVR58" s="44"/>
      <c r="SVS58" s="44"/>
      <c r="SVT58" s="44"/>
      <c r="SVU58" s="44"/>
      <c r="SVV58" s="44"/>
      <c r="SVW58" s="44"/>
      <c r="SVX58" s="44"/>
      <c r="SVY58" s="44"/>
      <c r="SVZ58" s="44"/>
      <c r="SWA58" s="44"/>
      <c r="SWB58" s="44"/>
      <c r="SWC58" s="44"/>
      <c r="SWD58" s="44"/>
      <c r="SWE58" s="44"/>
      <c r="SWF58" s="44"/>
      <c r="SWG58" s="44"/>
      <c r="SWH58" s="44"/>
      <c r="SWI58" s="44"/>
      <c r="SWJ58" s="44"/>
      <c r="SWK58" s="44"/>
      <c r="SWL58" s="44"/>
      <c r="SWM58" s="44"/>
      <c r="SWN58" s="44"/>
      <c r="SWO58" s="44"/>
      <c r="SWP58" s="44"/>
      <c r="SWQ58" s="44"/>
      <c r="SWR58" s="44"/>
      <c r="SWS58" s="44"/>
      <c r="SWT58" s="44"/>
      <c r="SWU58" s="44"/>
      <c r="SWV58" s="44"/>
      <c r="SWW58" s="44"/>
      <c r="SWX58" s="44"/>
      <c r="SWY58" s="44"/>
      <c r="SWZ58" s="44"/>
      <c r="SXA58" s="44"/>
      <c r="SXB58" s="44"/>
      <c r="SXC58" s="44"/>
      <c r="SXD58" s="44"/>
      <c r="SXE58" s="44"/>
      <c r="SXF58" s="44"/>
      <c r="SXG58" s="44"/>
      <c r="SXH58" s="44"/>
      <c r="SXI58" s="44"/>
      <c r="SXJ58" s="44"/>
      <c r="SXK58" s="44"/>
      <c r="SXL58" s="44"/>
      <c r="SXM58" s="44"/>
      <c r="SXN58" s="44"/>
      <c r="SXO58" s="44"/>
      <c r="SXP58" s="44"/>
      <c r="SXQ58" s="44"/>
      <c r="SXR58" s="44"/>
      <c r="SXS58" s="44"/>
      <c r="SXT58" s="44"/>
      <c r="SXU58" s="44"/>
      <c r="SXV58" s="44"/>
      <c r="SXW58" s="44"/>
      <c r="SXX58" s="44"/>
      <c r="SXY58" s="44"/>
      <c r="SXZ58" s="44"/>
      <c r="SYA58" s="44"/>
      <c r="SYB58" s="44"/>
      <c r="SYC58" s="44"/>
      <c r="SYD58" s="44"/>
      <c r="SYE58" s="44"/>
      <c r="SYF58" s="44"/>
      <c r="SYG58" s="44"/>
      <c r="SYH58" s="44"/>
      <c r="SYI58" s="44"/>
      <c r="SYJ58" s="44"/>
      <c r="SYK58" s="44"/>
      <c r="SYL58" s="44"/>
      <c r="SYM58" s="44"/>
      <c r="SYN58" s="44"/>
      <c r="SYO58" s="44"/>
      <c r="SYP58" s="44"/>
      <c r="SYQ58" s="44"/>
      <c r="SYR58" s="44"/>
      <c r="SYS58" s="44"/>
      <c r="SYT58" s="44"/>
      <c r="SYU58" s="44"/>
      <c r="SYV58" s="44"/>
      <c r="SYW58" s="44"/>
      <c r="SYX58" s="44"/>
      <c r="SYY58" s="44"/>
      <c r="SYZ58" s="44"/>
      <c r="SZA58" s="44"/>
      <c r="SZB58" s="44"/>
      <c r="SZC58" s="44"/>
      <c r="SZD58" s="44"/>
      <c r="SZE58" s="44"/>
      <c r="SZF58" s="44"/>
      <c r="SZG58" s="44"/>
      <c r="SZH58" s="44"/>
      <c r="SZI58" s="44"/>
      <c r="SZJ58" s="44"/>
      <c r="SZK58" s="44"/>
      <c r="SZL58" s="44"/>
      <c r="SZM58" s="44"/>
      <c r="SZN58" s="44"/>
      <c r="SZO58" s="44"/>
      <c r="SZP58" s="44"/>
      <c r="SZQ58" s="44"/>
      <c r="SZR58" s="44"/>
      <c r="SZS58" s="44"/>
      <c r="SZT58" s="44"/>
      <c r="SZU58" s="44"/>
      <c r="SZV58" s="44"/>
      <c r="SZW58" s="44"/>
      <c r="SZX58" s="44"/>
      <c r="SZY58" s="44"/>
      <c r="SZZ58" s="44"/>
      <c r="TAA58" s="44"/>
      <c r="TAB58" s="44"/>
      <c r="TAC58" s="44"/>
      <c r="TAD58" s="44"/>
      <c r="TAE58" s="44"/>
      <c r="TAF58" s="44"/>
      <c r="TAG58" s="44"/>
      <c r="TAH58" s="44"/>
      <c r="TAI58" s="44"/>
      <c r="TAJ58" s="44"/>
      <c r="TAK58" s="44"/>
      <c r="TAL58" s="44"/>
      <c r="TAM58" s="44"/>
      <c r="TAN58" s="44"/>
      <c r="TAO58" s="44"/>
      <c r="TAP58" s="44"/>
      <c r="TAQ58" s="44"/>
      <c r="TAR58" s="44"/>
      <c r="TAS58" s="44"/>
      <c r="TAT58" s="44"/>
      <c r="TAU58" s="44"/>
      <c r="TAV58" s="44"/>
      <c r="TAW58" s="44"/>
      <c r="TAX58" s="44"/>
      <c r="TAY58" s="44"/>
      <c r="TAZ58" s="44"/>
      <c r="TBA58" s="44"/>
      <c r="TBB58" s="44"/>
      <c r="TBC58" s="44"/>
      <c r="TBD58" s="44"/>
      <c r="TBE58" s="44"/>
      <c r="TBF58" s="44"/>
      <c r="TBG58" s="44"/>
      <c r="TBH58" s="44"/>
      <c r="TBI58" s="44"/>
      <c r="TBJ58" s="44"/>
      <c r="TBK58" s="44"/>
      <c r="TBL58" s="44"/>
      <c r="TBM58" s="44"/>
      <c r="TBN58" s="44"/>
      <c r="TBO58" s="44"/>
      <c r="TBP58" s="44"/>
      <c r="TBQ58" s="44"/>
      <c r="TBR58" s="44"/>
      <c r="TBS58" s="44"/>
      <c r="TBT58" s="44"/>
      <c r="TBU58" s="44"/>
      <c r="TBV58" s="44"/>
      <c r="TBW58" s="44"/>
      <c r="TBX58" s="44"/>
      <c r="TBY58" s="44"/>
      <c r="TBZ58" s="44"/>
      <c r="TCA58" s="44"/>
      <c r="TCB58" s="44"/>
      <c r="TCC58" s="44"/>
      <c r="TCD58" s="44"/>
      <c r="TCE58" s="44"/>
      <c r="TCF58" s="44"/>
      <c r="TCG58" s="44"/>
      <c r="TCH58" s="44"/>
      <c r="TCI58" s="44"/>
      <c r="TCJ58" s="44"/>
      <c r="TCK58" s="44"/>
      <c r="TCL58" s="44"/>
      <c r="TCM58" s="44"/>
      <c r="TCN58" s="44"/>
      <c r="TCO58" s="44"/>
      <c r="TCP58" s="44"/>
      <c r="TCQ58" s="44"/>
      <c r="TCR58" s="44"/>
      <c r="TCS58" s="44"/>
      <c r="TCT58" s="44"/>
      <c r="TCU58" s="44"/>
      <c r="TCV58" s="44"/>
      <c r="TCW58" s="44"/>
      <c r="TCX58" s="44"/>
      <c r="TCY58" s="44"/>
      <c r="TCZ58" s="44"/>
      <c r="TDA58" s="44"/>
      <c r="TDB58" s="44"/>
      <c r="TDC58" s="44"/>
      <c r="TDD58" s="44"/>
      <c r="TDE58" s="44"/>
      <c r="TDF58" s="44"/>
      <c r="TDG58" s="44"/>
      <c r="TDH58" s="44"/>
      <c r="TDI58" s="44"/>
      <c r="TDJ58" s="44"/>
      <c r="TDK58" s="44"/>
      <c r="TDL58" s="44"/>
      <c r="TDM58" s="44"/>
      <c r="TDN58" s="44"/>
      <c r="TDO58" s="44"/>
      <c r="TDP58" s="44"/>
      <c r="TDQ58" s="44"/>
      <c r="TDR58" s="44"/>
      <c r="TDS58" s="44"/>
      <c r="TDT58" s="44"/>
      <c r="TDU58" s="44"/>
      <c r="TDV58" s="44"/>
      <c r="TDW58" s="44"/>
      <c r="TDX58" s="44"/>
      <c r="TDY58" s="44"/>
      <c r="TDZ58" s="44"/>
      <c r="TEA58" s="44"/>
      <c r="TEB58" s="44"/>
      <c r="TEC58" s="44"/>
      <c r="TED58" s="44"/>
      <c r="TEE58" s="44"/>
      <c r="TEF58" s="44"/>
      <c r="TEG58" s="44"/>
      <c r="TEH58" s="44"/>
      <c r="TEI58" s="44"/>
      <c r="TEJ58" s="44"/>
      <c r="TEK58" s="44"/>
      <c r="TEL58" s="44"/>
      <c r="TEM58" s="44"/>
      <c r="TEN58" s="44"/>
      <c r="TEO58" s="44"/>
      <c r="TEP58" s="44"/>
      <c r="TEQ58" s="44"/>
      <c r="TER58" s="44"/>
      <c r="TES58" s="44"/>
      <c r="TET58" s="44"/>
      <c r="TEU58" s="44"/>
      <c r="TEV58" s="44"/>
      <c r="TEW58" s="44"/>
      <c r="TEX58" s="44"/>
      <c r="TEY58" s="44"/>
      <c r="TEZ58" s="44"/>
      <c r="TFA58" s="44"/>
      <c r="TFB58" s="44"/>
      <c r="TFC58" s="44"/>
      <c r="TFD58" s="44"/>
      <c r="TFE58" s="44"/>
      <c r="TFF58" s="44"/>
      <c r="TFG58" s="44"/>
      <c r="TFH58" s="44"/>
      <c r="TFI58" s="44"/>
      <c r="TFJ58" s="44"/>
      <c r="TFK58" s="44"/>
      <c r="TFL58" s="44"/>
      <c r="TFM58" s="44"/>
      <c r="TFN58" s="44"/>
      <c r="TFO58" s="44"/>
      <c r="TFP58" s="44"/>
      <c r="TFQ58" s="44"/>
      <c r="TFR58" s="44"/>
      <c r="TFS58" s="44"/>
      <c r="TFT58" s="44"/>
      <c r="TFU58" s="44"/>
      <c r="TFV58" s="44"/>
      <c r="TFW58" s="44"/>
      <c r="TFX58" s="44"/>
      <c r="TFY58" s="44"/>
      <c r="TFZ58" s="44"/>
      <c r="TGA58" s="44"/>
      <c r="TGB58" s="44"/>
      <c r="TGC58" s="44"/>
      <c r="TGD58" s="44"/>
      <c r="TGE58" s="44"/>
      <c r="TGF58" s="44"/>
      <c r="TGG58" s="44"/>
      <c r="TGH58" s="44"/>
      <c r="TGI58" s="44"/>
      <c r="TGJ58" s="44"/>
      <c r="TGK58" s="44"/>
      <c r="TGL58" s="44"/>
      <c r="TGM58" s="44"/>
      <c r="TGN58" s="44"/>
      <c r="TGO58" s="44"/>
      <c r="TGP58" s="44"/>
      <c r="TGQ58" s="44"/>
      <c r="TGR58" s="44"/>
      <c r="TGS58" s="44"/>
      <c r="TGT58" s="44"/>
      <c r="TGU58" s="44"/>
      <c r="TGV58" s="44"/>
      <c r="TGW58" s="44"/>
      <c r="TGX58" s="44"/>
      <c r="TGY58" s="44"/>
      <c r="TGZ58" s="44"/>
      <c r="THA58" s="44"/>
      <c r="THB58" s="44"/>
      <c r="THC58" s="44"/>
      <c r="THD58" s="44"/>
      <c r="THE58" s="44"/>
      <c r="THF58" s="44"/>
      <c r="THG58" s="44"/>
      <c r="THH58" s="44"/>
      <c r="THI58" s="44"/>
      <c r="THJ58" s="44"/>
      <c r="THK58" s="44"/>
      <c r="THL58" s="44"/>
      <c r="THM58" s="44"/>
      <c r="THN58" s="44"/>
      <c r="THO58" s="44"/>
      <c r="THP58" s="44"/>
      <c r="THQ58" s="44"/>
      <c r="THR58" s="44"/>
      <c r="THS58" s="44"/>
      <c r="THT58" s="44"/>
      <c r="THU58" s="44"/>
      <c r="THV58" s="44"/>
      <c r="THW58" s="44"/>
      <c r="THX58" s="44"/>
      <c r="THY58" s="44"/>
      <c r="THZ58" s="44"/>
      <c r="TIA58" s="44"/>
      <c r="TIB58" s="44"/>
      <c r="TIC58" s="44"/>
      <c r="TID58" s="44"/>
      <c r="TIE58" s="44"/>
      <c r="TIF58" s="44"/>
      <c r="TIG58" s="44"/>
      <c r="TIH58" s="44"/>
      <c r="TII58" s="44"/>
      <c r="TIJ58" s="44"/>
      <c r="TIK58" s="44"/>
      <c r="TIL58" s="44"/>
      <c r="TIM58" s="44"/>
      <c r="TIN58" s="44"/>
      <c r="TIO58" s="44"/>
      <c r="TIP58" s="44"/>
      <c r="TIQ58" s="44"/>
      <c r="TIR58" s="44"/>
      <c r="TIS58" s="44"/>
      <c r="TIT58" s="44"/>
      <c r="TIU58" s="44"/>
      <c r="TIV58" s="44"/>
      <c r="TIW58" s="44"/>
      <c r="TIX58" s="44"/>
      <c r="TIY58" s="44"/>
      <c r="TIZ58" s="44"/>
      <c r="TJA58" s="44"/>
      <c r="TJB58" s="44"/>
      <c r="TJC58" s="44"/>
      <c r="TJD58" s="44"/>
      <c r="TJE58" s="44"/>
      <c r="TJF58" s="44"/>
      <c r="TJG58" s="44"/>
      <c r="TJH58" s="44"/>
      <c r="TJI58" s="44"/>
      <c r="TJJ58" s="44"/>
      <c r="TJK58" s="44"/>
      <c r="TJL58" s="44"/>
      <c r="TJM58" s="44"/>
      <c r="TJN58" s="44"/>
      <c r="TJO58" s="44"/>
      <c r="TJP58" s="44"/>
      <c r="TJQ58" s="44"/>
      <c r="TJR58" s="44"/>
      <c r="TJS58" s="44"/>
      <c r="TJT58" s="44"/>
      <c r="TJU58" s="44"/>
      <c r="TJV58" s="44"/>
      <c r="TJW58" s="44"/>
      <c r="TJX58" s="44"/>
      <c r="TJY58" s="44"/>
      <c r="TJZ58" s="44"/>
      <c r="TKA58" s="44"/>
      <c r="TKB58" s="44"/>
      <c r="TKC58" s="44"/>
      <c r="TKD58" s="44"/>
      <c r="TKE58" s="44"/>
      <c r="TKF58" s="44"/>
      <c r="TKG58" s="44"/>
      <c r="TKH58" s="44"/>
      <c r="TKI58" s="44"/>
      <c r="TKJ58" s="44"/>
      <c r="TKK58" s="44"/>
      <c r="TKL58" s="44"/>
      <c r="TKM58" s="44"/>
      <c r="TKN58" s="44"/>
      <c r="TKO58" s="44"/>
      <c r="TKP58" s="44"/>
      <c r="TKQ58" s="44"/>
      <c r="TKR58" s="44"/>
      <c r="TKS58" s="44"/>
      <c r="TKT58" s="44"/>
      <c r="TKU58" s="44"/>
      <c r="TKV58" s="44"/>
      <c r="TKW58" s="44"/>
      <c r="TKX58" s="44"/>
      <c r="TKY58" s="44"/>
      <c r="TKZ58" s="44"/>
      <c r="TLA58" s="44"/>
      <c r="TLB58" s="44"/>
      <c r="TLC58" s="44"/>
      <c r="TLD58" s="44"/>
      <c r="TLE58" s="44"/>
      <c r="TLF58" s="44"/>
      <c r="TLG58" s="44"/>
      <c r="TLH58" s="44"/>
      <c r="TLI58" s="44"/>
      <c r="TLJ58" s="44"/>
      <c r="TLK58" s="44"/>
      <c r="TLL58" s="44"/>
      <c r="TLM58" s="44"/>
      <c r="TLN58" s="44"/>
      <c r="TLO58" s="44"/>
      <c r="TLP58" s="44"/>
      <c r="TLQ58" s="44"/>
      <c r="TLR58" s="44"/>
      <c r="TLS58" s="44"/>
      <c r="TLT58" s="44"/>
      <c r="TLU58" s="44"/>
      <c r="TLV58" s="44"/>
      <c r="TLW58" s="44"/>
      <c r="TLX58" s="44"/>
      <c r="TLY58" s="44"/>
      <c r="TLZ58" s="44"/>
      <c r="TMA58" s="44"/>
      <c r="TMB58" s="44"/>
      <c r="TMC58" s="44"/>
      <c r="TMD58" s="44"/>
      <c r="TME58" s="44"/>
      <c r="TMF58" s="44"/>
      <c r="TMG58" s="44"/>
      <c r="TMH58" s="44"/>
      <c r="TMI58" s="44"/>
      <c r="TMJ58" s="44"/>
      <c r="TMK58" s="44"/>
      <c r="TML58" s="44"/>
      <c r="TMM58" s="44"/>
      <c r="TMN58" s="44"/>
      <c r="TMO58" s="44"/>
      <c r="TMP58" s="44"/>
      <c r="TMQ58" s="44"/>
      <c r="TMR58" s="44"/>
      <c r="TMS58" s="44"/>
      <c r="TMT58" s="44"/>
      <c r="TMU58" s="44"/>
      <c r="TMV58" s="44"/>
      <c r="TMW58" s="44"/>
      <c r="TMX58" s="44"/>
      <c r="TMY58" s="44"/>
      <c r="TMZ58" s="44"/>
      <c r="TNA58" s="44"/>
      <c r="TNB58" s="44"/>
      <c r="TNC58" s="44"/>
      <c r="TND58" s="44"/>
      <c r="TNE58" s="44"/>
      <c r="TNF58" s="44"/>
      <c r="TNG58" s="44"/>
      <c r="TNH58" s="44"/>
      <c r="TNI58" s="44"/>
      <c r="TNJ58" s="44"/>
      <c r="TNK58" s="44"/>
      <c r="TNL58" s="44"/>
      <c r="TNM58" s="44"/>
      <c r="TNN58" s="44"/>
      <c r="TNO58" s="44"/>
      <c r="TNP58" s="44"/>
      <c r="TNQ58" s="44"/>
      <c r="TNR58" s="44"/>
      <c r="TNS58" s="44"/>
      <c r="TNT58" s="44"/>
      <c r="TNU58" s="44"/>
      <c r="TNV58" s="44"/>
      <c r="TNW58" s="44"/>
      <c r="TNX58" s="44"/>
      <c r="TNY58" s="44"/>
      <c r="TNZ58" s="44"/>
      <c r="TOA58" s="44"/>
      <c r="TOB58" s="44"/>
      <c r="TOC58" s="44"/>
      <c r="TOD58" s="44"/>
      <c r="TOE58" s="44"/>
      <c r="TOF58" s="44"/>
      <c r="TOG58" s="44"/>
      <c r="TOH58" s="44"/>
      <c r="TOI58" s="44"/>
      <c r="TOJ58" s="44"/>
      <c r="TOK58" s="44"/>
      <c r="TOL58" s="44"/>
      <c r="TOM58" s="44"/>
      <c r="TON58" s="44"/>
      <c r="TOO58" s="44"/>
      <c r="TOP58" s="44"/>
      <c r="TOQ58" s="44"/>
      <c r="TOR58" s="44"/>
      <c r="TOS58" s="44"/>
      <c r="TOT58" s="44"/>
      <c r="TOU58" s="44"/>
      <c r="TOV58" s="44"/>
      <c r="TOW58" s="44"/>
      <c r="TOX58" s="44"/>
      <c r="TOY58" s="44"/>
      <c r="TOZ58" s="44"/>
      <c r="TPA58" s="44"/>
      <c r="TPB58" s="44"/>
      <c r="TPC58" s="44"/>
      <c r="TPD58" s="44"/>
      <c r="TPE58" s="44"/>
      <c r="TPF58" s="44"/>
      <c r="TPG58" s="44"/>
      <c r="TPH58" s="44"/>
      <c r="TPI58" s="44"/>
      <c r="TPJ58" s="44"/>
      <c r="TPK58" s="44"/>
      <c r="TPL58" s="44"/>
      <c r="TPM58" s="44"/>
      <c r="TPN58" s="44"/>
      <c r="TPO58" s="44"/>
      <c r="TPP58" s="44"/>
      <c r="TPQ58" s="44"/>
      <c r="TPR58" s="44"/>
      <c r="TPS58" s="44"/>
      <c r="TPT58" s="44"/>
      <c r="TPU58" s="44"/>
      <c r="TPV58" s="44"/>
      <c r="TPW58" s="44"/>
      <c r="TPX58" s="44"/>
      <c r="TPY58" s="44"/>
      <c r="TPZ58" s="44"/>
      <c r="TQA58" s="44"/>
      <c r="TQB58" s="44"/>
      <c r="TQC58" s="44"/>
      <c r="TQD58" s="44"/>
      <c r="TQE58" s="44"/>
      <c r="TQF58" s="44"/>
      <c r="TQG58" s="44"/>
      <c r="TQH58" s="44"/>
      <c r="TQI58" s="44"/>
      <c r="TQJ58" s="44"/>
      <c r="TQK58" s="44"/>
      <c r="TQL58" s="44"/>
      <c r="TQM58" s="44"/>
      <c r="TQN58" s="44"/>
      <c r="TQO58" s="44"/>
      <c r="TQP58" s="44"/>
      <c r="TQQ58" s="44"/>
      <c r="TQR58" s="44"/>
      <c r="TQS58" s="44"/>
      <c r="TQT58" s="44"/>
      <c r="TQU58" s="44"/>
      <c r="TQV58" s="44"/>
      <c r="TQW58" s="44"/>
      <c r="TQX58" s="44"/>
      <c r="TQY58" s="44"/>
      <c r="TQZ58" s="44"/>
      <c r="TRA58" s="44"/>
      <c r="TRB58" s="44"/>
      <c r="TRC58" s="44"/>
      <c r="TRD58" s="44"/>
      <c r="TRE58" s="44"/>
      <c r="TRF58" s="44"/>
      <c r="TRG58" s="44"/>
      <c r="TRH58" s="44"/>
      <c r="TRI58" s="44"/>
      <c r="TRJ58" s="44"/>
      <c r="TRK58" s="44"/>
      <c r="TRL58" s="44"/>
      <c r="TRM58" s="44"/>
      <c r="TRN58" s="44"/>
      <c r="TRO58" s="44"/>
      <c r="TRP58" s="44"/>
      <c r="TRQ58" s="44"/>
      <c r="TRR58" s="44"/>
      <c r="TRS58" s="44"/>
      <c r="TRT58" s="44"/>
      <c r="TRU58" s="44"/>
      <c r="TRV58" s="44"/>
      <c r="TRW58" s="44"/>
      <c r="TRX58" s="44"/>
      <c r="TRY58" s="44"/>
      <c r="TRZ58" s="44"/>
      <c r="TSA58" s="44"/>
      <c r="TSB58" s="44"/>
      <c r="TSC58" s="44"/>
      <c r="TSD58" s="44"/>
      <c r="TSE58" s="44"/>
      <c r="TSF58" s="44"/>
      <c r="TSG58" s="44"/>
      <c r="TSH58" s="44"/>
      <c r="TSI58" s="44"/>
      <c r="TSJ58" s="44"/>
      <c r="TSK58" s="44"/>
      <c r="TSL58" s="44"/>
      <c r="TSM58" s="44"/>
      <c r="TSN58" s="44"/>
      <c r="TSO58" s="44"/>
      <c r="TSP58" s="44"/>
      <c r="TSQ58" s="44"/>
      <c r="TSR58" s="44"/>
      <c r="TSS58" s="44"/>
      <c r="TST58" s="44"/>
      <c r="TSU58" s="44"/>
      <c r="TSV58" s="44"/>
      <c r="TSW58" s="44"/>
      <c r="TSX58" s="44"/>
      <c r="TSY58" s="44"/>
      <c r="TSZ58" s="44"/>
      <c r="TTA58" s="44"/>
      <c r="TTB58" s="44"/>
      <c r="TTC58" s="44"/>
      <c r="TTD58" s="44"/>
      <c r="TTE58" s="44"/>
      <c r="TTF58" s="44"/>
      <c r="TTG58" s="44"/>
      <c r="TTH58" s="44"/>
      <c r="TTI58" s="44"/>
      <c r="TTJ58" s="44"/>
      <c r="TTK58" s="44"/>
      <c r="TTL58" s="44"/>
      <c r="TTM58" s="44"/>
      <c r="TTN58" s="44"/>
      <c r="TTO58" s="44"/>
      <c r="TTP58" s="44"/>
      <c r="TTQ58" s="44"/>
      <c r="TTR58" s="44"/>
      <c r="TTS58" s="44"/>
      <c r="TTT58" s="44"/>
      <c r="TTU58" s="44"/>
      <c r="TTV58" s="44"/>
      <c r="TTW58" s="44"/>
      <c r="TTX58" s="44"/>
      <c r="TTY58" s="44"/>
      <c r="TTZ58" s="44"/>
      <c r="TUA58" s="44"/>
      <c r="TUB58" s="44"/>
      <c r="TUC58" s="44"/>
      <c r="TUD58" s="44"/>
      <c r="TUE58" s="44"/>
      <c r="TUF58" s="44"/>
      <c r="TUG58" s="44"/>
      <c r="TUH58" s="44"/>
      <c r="TUI58" s="44"/>
      <c r="TUJ58" s="44"/>
      <c r="TUK58" s="44"/>
      <c r="TUL58" s="44"/>
      <c r="TUM58" s="44"/>
      <c r="TUN58" s="44"/>
      <c r="TUO58" s="44"/>
      <c r="TUP58" s="44"/>
      <c r="TUQ58" s="44"/>
      <c r="TUR58" s="44"/>
      <c r="TUS58" s="44"/>
      <c r="TUT58" s="44"/>
      <c r="TUU58" s="44"/>
      <c r="TUV58" s="44"/>
      <c r="TUW58" s="44"/>
      <c r="TUX58" s="44"/>
      <c r="TUY58" s="44"/>
      <c r="TUZ58" s="44"/>
      <c r="TVA58" s="44"/>
      <c r="TVB58" s="44"/>
      <c r="TVC58" s="44"/>
      <c r="TVD58" s="44"/>
      <c r="TVE58" s="44"/>
      <c r="TVF58" s="44"/>
      <c r="TVG58" s="44"/>
      <c r="TVH58" s="44"/>
      <c r="TVI58" s="44"/>
      <c r="TVJ58" s="44"/>
      <c r="TVK58" s="44"/>
      <c r="TVL58" s="44"/>
      <c r="TVM58" s="44"/>
      <c r="TVN58" s="44"/>
      <c r="TVO58" s="44"/>
      <c r="TVP58" s="44"/>
      <c r="TVQ58" s="44"/>
      <c r="TVR58" s="44"/>
      <c r="TVS58" s="44"/>
      <c r="TVT58" s="44"/>
      <c r="TVU58" s="44"/>
      <c r="TVV58" s="44"/>
      <c r="TVW58" s="44"/>
      <c r="TVX58" s="44"/>
      <c r="TVY58" s="44"/>
      <c r="TVZ58" s="44"/>
      <c r="TWA58" s="44"/>
      <c r="TWB58" s="44"/>
      <c r="TWC58" s="44"/>
      <c r="TWD58" s="44"/>
      <c r="TWE58" s="44"/>
      <c r="TWF58" s="44"/>
      <c r="TWG58" s="44"/>
      <c r="TWH58" s="44"/>
      <c r="TWI58" s="44"/>
      <c r="TWJ58" s="44"/>
      <c r="TWK58" s="44"/>
      <c r="TWL58" s="44"/>
      <c r="TWM58" s="44"/>
      <c r="TWN58" s="44"/>
      <c r="TWO58" s="44"/>
      <c r="TWP58" s="44"/>
      <c r="TWQ58" s="44"/>
      <c r="TWR58" s="44"/>
      <c r="TWS58" s="44"/>
      <c r="TWT58" s="44"/>
      <c r="TWU58" s="44"/>
      <c r="TWV58" s="44"/>
      <c r="TWW58" s="44"/>
      <c r="TWX58" s="44"/>
      <c r="TWY58" s="44"/>
      <c r="TWZ58" s="44"/>
      <c r="TXA58" s="44"/>
      <c r="TXB58" s="44"/>
      <c r="TXC58" s="44"/>
      <c r="TXD58" s="44"/>
      <c r="TXE58" s="44"/>
      <c r="TXF58" s="44"/>
      <c r="TXG58" s="44"/>
      <c r="TXH58" s="44"/>
      <c r="TXI58" s="44"/>
      <c r="TXJ58" s="44"/>
      <c r="TXK58" s="44"/>
      <c r="TXL58" s="44"/>
      <c r="TXM58" s="44"/>
      <c r="TXN58" s="44"/>
      <c r="TXO58" s="44"/>
      <c r="TXP58" s="44"/>
      <c r="TXQ58" s="44"/>
      <c r="TXR58" s="44"/>
      <c r="TXS58" s="44"/>
      <c r="TXT58" s="44"/>
      <c r="TXU58" s="44"/>
      <c r="TXV58" s="44"/>
      <c r="TXW58" s="44"/>
      <c r="TXX58" s="44"/>
      <c r="TXY58" s="44"/>
      <c r="TXZ58" s="44"/>
      <c r="TYA58" s="44"/>
      <c r="TYB58" s="44"/>
      <c r="TYC58" s="44"/>
      <c r="TYD58" s="44"/>
      <c r="TYE58" s="44"/>
      <c r="TYF58" s="44"/>
      <c r="TYG58" s="44"/>
      <c r="TYH58" s="44"/>
      <c r="TYI58" s="44"/>
      <c r="TYJ58" s="44"/>
      <c r="TYK58" s="44"/>
      <c r="TYL58" s="44"/>
      <c r="TYM58" s="44"/>
      <c r="TYN58" s="44"/>
      <c r="TYO58" s="44"/>
      <c r="TYP58" s="44"/>
      <c r="TYQ58" s="44"/>
      <c r="TYR58" s="44"/>
      <c r="TYS58" s="44"/>
      <c r="TYT58" s="44"/>
      <c r="TYU58" s="44"/>
      <c r="TYV58" s="44"/>
      <c r="TYW58" s="44"/>
      <c r="TYX58" s="44"/>
      <c r="TYY58" s="44"/>
      <c r="TYZ58" s="44"/>
      <c r="TZA58" s="44"/>
      <c r="TZB58" s="44"/>
      <c r="TZC58" s="44"/>
      <c r="TZD58" s="44"/>
      <c r="TZE58" s="44"/>
      <c r="TZF58" s="44"/>
      <c r="TZG58" s="44"/>
      <c r="TZH58" s="44"/>
      <c r="TZI58" s="44"/>
      <c r="TZJ58" s="44"/>
      <c r="TZK58" s="44"/>
      <c r="TZL58" s="44"/>
      <c r="TZM58" s="44"/>
      <c r="TZN58" s="44"/>
      <c r="TZO58" s="44"/>
      <c r="TZP58" s="44"/>
      <c r="TZQ58" s="44"/>
      <c r="TZR58" s="44"/>
      <c r="TZS58" s="44"/>
      <c r="TZT58" s="44"/>
      <c r="TZU58" s="44"/>
      <c r="TZV58" s="44"/>
      <c r="TZW58" s="44"/>
      <c r="TZX58" s="44"/>
      <c r="TZY58" s="44"/>
      <c r="TZZ58" s="44"/>
      <c r="UAA58" s="44"/>
      <c r="UAB58" s="44"/>
      <c r="UAC58" s="44"/>
      <c r="UAD58" s="44"/>
      <c r="UAE58" s="44"/>
      <c r="UAF58" s="44"/>
      <c r="UAG58" s="44"/>
      <c r="UAH58" s="44"/>
      <c r="UAI58" s="44"/>
      <c r="UAJ58" s="44"/>
      <c r="UAK58" s="44"/>
      <c r="UAL58" s="44"/>
      <c r="UAM58" s="44"/>
      <c r="UAN58" s="44"/>
      <c r="UAO58" s="44"/>
      <c r="UAP58" s="44"/>
      <c r="UAQ58" s="44"/>
      <c r="UAR58" s="44"/>
      <c r="UAS58" s="44"/>
      <c r="UAT58" s="44"/>
      <c r="UAU58" s="44"/>
      <c r="UAV58" s="44"/>
      <c r="UAW58" s="44"/>
      <c r="UAX58" s="44"/>
      <c r="UAY58" s="44"/>
      <c r="UAZ58" s="44"/>
      <c r="UBA58" s="44"/>
      <c r="UBB58" s="44"/>
      <c r="UBC58" s="44"/>
      <c r="UBD58" s="44"/>
      <c r="UBE58" s="44"/>
      <c r="UBF58" s="44"/>
      <c r="UBG58" s="44"/>
      <c r="UBH58" s="44"/>
      <c r="UBI58" s="44"/>
      <c r="UBJ58" s="44"/>
      <c r="UBK58" s="44"/>
      <c r="UBL58" s="44"/>
      <c r="UBM58" s="44"/>
      <c r="UBN58" s="44"/>
      <c r="UBO58" s="44"/>
      <c r="UBP58" s="44"/>
      <c r="UBQ58" s="44"/>
      <c r="UBR58" s="44"/>
      <c r="UBS58" s="44"/>
      <c r="UBT58" s="44"/>
      <c r="UBU58" s="44"/>
      <c r="UBV58" s="44"/>
      <c r="UBW58" s="44"/>
      <c r="UBX58" s="44"/>
      <c r="UBY58" s="44"/>
      <c r="UBZ58" s="44"/>
      <c r="UCA58" s="44"/>
      <c r="UCB58" s="44"/>
      <c r="UCC58" s="44"/>
      <c r="UCD58" s="44"/>
      <c r="UCE58" s="44"/>
      <c r="UCF58" s="44"/>
      <c r="UCG58" s="44"/>
      <c r="UCH58" s="44"/>
      <c r="UCI58" s="44"/>
      <c r="UCJ58" s="44"/>
      <c r="UCK58" s="44"/>
      <c r="UCL58" s="44"/>
      <c r="UCM58" s="44"/>
      <c r="UCN58" s="44"/>
      <c r="UCO58" s="44"/>
      <c r="UCP58" s="44"/>
      <c r="UCQ58" s="44"/>
      <c r="UCR58" s="44"/>
      <c r="UCS58" s="44"/>
      <c r="UCT58" s="44"/>
      <c r="UCU58" s="44"/>
      <c r="UCV58" s="44"/>
      <c r="UCW58" s="44"/>
      <c r="UCX58" s="44"/>
      <c r="UCY58" s="44"/>
      <c r="UCZ58" s="44"/>
      <c r="UDA58" s="44"/>
      <c r="UDB58" s="44"/>
      <c r="UDC58" s="44"/>
      <c r="UDD58" s="44"/>
      <c r="UDE58" s="44"/>
      <c r="UDF58" s="44"/>
      <c r="UDG58" s="44"/>
      <c r="UDH58" s="44"/>
      <c r="UDI58" s="44"/>
      <c r="UDJ58" s="44"/>
      <c r="UDK58" s="44"/>
      <c r="UDL58" s="44"/>
      <c r="UDM58" s="44"/>
      <c r="UDN58" s="44"/>
      <c r="UDO58" s="44"/>
      <c r="UDP58" s="44"/>
      <c r="UDQ58" s="44"/>
      <c r="UDR58" s="44"/>
      <c r="UDS58" s="44"/>
      <c r="UDT58" s="44"/>
      <c r="UDU58" s="44"/>
      <c r="UDV58" s="44"/>
      <c r="UDW58" s="44"/>
      <c r="UDX58" s="44"/>
      <c r="UDY58" s="44"/>
      <c r="UDZ58" s="44"/>
      <c r="UEA58" s="44"/>
      <c r="UEB58" s="44"/>
      <c r="UEC58" s="44"/>
      <c r="UED58" s="44"/>
      <c r="UEE58" s="44"/>
      <c r="UEF58" s="44"/>
      <c r="UEG58" s="44"/>
      <c r="UEH58" s="44"/>
      <c r="UEI58" s="44"/>
      <c r="UEJ58" s="44"/>
      <c r="UEK58" s="44"/>
      <c r="UEL58" s="44"/>
      <c r="UEM58" s="44"/>
      <c r="UEN58" s="44"/>
      <c r="UEO58" s="44"/>
      <c r="UEP58" s="44"/>
      <c r="UEQ58" s="44"/>
      <c r="UER58" s="44"/>
      <c r="UES58" s="44"/>
      <c r="UET58" s="44"/>
      <c r="UEU58" s="44"/>
      <c r="UEV58" s="44"/>
      <c r="UEW58" s="44"/>
      <c r="UEX58" s="44"/>
      <c r="UEY58" s="44"/>
      <c r="UEZ58" s="44"/>
      <c r="UFA58" s="44"/>
      <c r="UFB58" s="44"/>
      <c r="UFC58" s="44"/>
      <c r="UFD58" s="44"/>
      <c r="UFE58" s="44"/>
      <c r="UFF58" s="44"/>
      <c r="UFG58" s="44"/>
      <c r="UFH58" s="44"/>
      <c r="UFI58" s="44"/>
      <c r="UFJ58" s="44"/>
      <c r="UFK58" s="44"/>
      <c r="UFL58" s="44"/>
      <c r="UFM58" s="44"/>
      <c r="UFN58" s="44"/>
      <c r="UFO58" s="44"/>
      <c r="UFP58" s="44"/>
      <c r="UFQ58" s="44"/>
      <c r="UFR58" s="44"/>
      <c r="UFS58" s="44"/>
      <c r="UFT58" s="44"/>
      <c r="UFU58" s="44"/>
      <c r="UFV58" s="44"/>
      <c r="UFW58" s="44"/>
      <c r="UFX58" s="44"/>
      <c r="UFY58" s="44"/>
      <c r="UFZ58" s="44"/>
      <c r="UGA58" s="44"/>
      <c r="UGB58" s="44"/>
      <c r="UGC58" s="44"/>
      <c r="UGD58" s="44"/>
      <c r="UGE58" s="44"/>
      <c r="UGF58" s="44"/>
      <c r="UGG58" s="44"/>
      <c r="UGH58" s="44"/>
      <c r="UGI58" s="44"/>
      <c r="UGJ58" s="44"/>
      <c r="UGK58" s="44"/>
      <c r="UGL58" s="44"/>
      <c r="UGM58" s="44"/>
      <c r="UGN58" s="44"/>
      <c r="UGO58" s="44"/>
      <c r="UGP58" s="44"/>
      <c r="UGQ58" s="44"/>
      <c r="UGR58" s="44"/>
      <c r="UGS58" s="44"/>
      <c r="UGT58" s="44"/>
      <c r="UGU58" s="44"/>
      <c r="UGV58" s="44"/>
      <c r="UGW58" s="44"/>
      <c r="UGX58" s="44"/>
      <c r="UGY58" s="44"/>
      <c r="UGZ58" s="44"/>
      <c r="UHA58" s="44"/>
      <c r="UHB58" s="44"/>
      <c r="UHC58" s="44"/>
      <c r="UHD58" s="44"/>
      <c r="UHE58" s="44"/>
      <c r="UHF58" s="44"/>
      <c r="UHG58" s="44"/>
      <c r="UHH58" s="44"/>
      <c r="UHI58" s="44"/>
      <c r="UHJ58" s="44"/>
      <c r="UHK58" s="44"/>
      <c r="UHL58" s="44"/>
      <c r="UHM58" s="44"/>
      <c r="UHN58" s="44"/>
      <c r="UHO58" s="44"/>
      <c r="UHP58" s="44"/>
      <c r="UHQ58" s="44"/>
      <c r="UHR58" s="44"/>
      <c r="UHS58" s="44"/>
      <c r="UHT58" s="44"/>
      <c r="UHU58" s="44"/>
      <c r="UHV58" s="44"/>
      <c r="UHW58" s="44"/>
      <c r="UHX58" s="44"/>
      <c r="UHY58" s="44"/>
      <c r="UHZ58" s="44"/>
      <c r="UIA58" s="44"/>
      <c r="UIB58" s="44"/>
      <c r="UIC58" s="44"/>
      <c r="UID58" s="44"/>
      <c r="UIE58" s="44"/>
      <c r="UIF58" s="44"/>
      <c r="UIG58" s="44"/>
      <c r="UIH58" s="44"/>
      <c r="UII58" s="44"/>
      <c r="UIJ58" s="44"/>
      <c r="UIK58" s="44"/>
      <c r="UIL58" s="44"/>
      <c r="UIM58" s="44"/>
      <c r="UIN58" s="44"/>
      <c r="UIO58" s="44"/>
      <c r="UIP58" s="44"/>
      <c r="UIQ58" s="44"/>
      <c r="UIR58" s="44"/>
      <c r="UIS58" s="44"/>
      <c r="UIT58" s="44"/>
      <c r="UIU58" s="44"/>
      <c r="UIV58" s="44"/>
      <c r="UIW58" s="44"/>
      <c r="UIX58" s="44"/>
      <c r="UIY58" s="44"/>
      <c r="UIZ58" s="44"/>
      <c r="UJA58" s="44"/>
      <c r="UJB58" s="44"/>
      <c r="UJC58" s="44"/>
      <c r="UJD58" s="44"/>
      <c r="UJE58" s="44"/>
      <c r="UJF58" s="44"/>
      <c r="UJG58" s="44"/>
      <c r="UJH58" s="44"/>
      <c r="UJI58" s="44"/>
      <c r="UJJ58" s="44"/>
      <c r="UJK58" s="44"/>
      <c r="UJL58" s="44"/>
      <c r="UJM58" s="44"/>
      <c r="UJN58" s="44"/>
      <c r="UJO58" s="44"/>
      <c r="UJP58" s="44"/>
      <c r="UJQ58" s="44"/>
      <c r="UJR58" s="44"/>
      <c r="UJS58" s="44"/>
      <c r="UJT58" s="44"/>
      <c r="UJU58" s="44"/>
      <c r="UJV58" s="44"/>
      <c r="UJW58" s="44"/>
      <c r="UJX58" s="44"/>
      <c r="UJY58" s="44"/>
      <c r="UJZ58" s="44"/>
      <c r="UKA58" s="44"/>
      <c r="UKB58" s="44"/>
      <c r="UKC58" s="44"/>
      <c r="UKD58" s="44"/>
      <c r="UKE58" s="44"/>
      <c r="UKF58" s="44"/>
      <c r="UKG58" s="44"/>
      <c r="UKH58" s="44"/>
      <c r="UKI58" s="44"/>
      <c r="UKJ58" s="44"/>
      <c r="UKK58" s="44"/>
      <c r="UKL58" s="44"/>
      <c r="UKM58" s="44"/>
      <c r="UKN58" s="44"/>
      <c r="UKO58" s="44"/>
      <c r="UKP58" s="44"/>
      <c r="UKQ58" s="44"/>
      <c r="UKR58" s="44"/>
      <c r="UKS58" s="44"/>
      <c r="UKT58" s="44"/>
      <c r="UKU58" s="44"/>
      <c r="UKV58" s="44"/>
      <c r="UKW58" s="44"/>
      <c r="UKX58" s="44"/>
      <c r="UKY58" s="44"/>
      <c r="UKZ58" s="44"/>
      <c r="ULA58" s="44"/>
      <c r="ULB58" s="44"/>
      <c r="ULC58" s="44"/>
      <c r="ULD58" s="44"/>
      <c r="ULE58" s="44"/>
      <c r="ULF58" s="44"/>
      <c r="ULG58" s="44"/>
      <c r="ULH58" s="44"/>
      <c r="ULI58" s="44"/>
      <c r="ULJ58" s="44"/>
      <c r="ULK58" s="44"/>
      <c r="ULL58" s="44"/>
      <c r="ULM58" s="44"/>
      <c r="ULN58" s="44"/>
      <c r="ULO58" s="44"/>
      <c r="ULP58" s="44"/>
      <c r="ULQ58" s="44"/>
      <c r="ULR58" s="44"/>
      <c r="ULS58" s="44"/>
      <c r="ULT58" s="44"/>
      <c r="ULU58" s="44"/>
      <c r="ULV58" s="44"/>
      <c r="ULW58" s="44"/>
      <c r="ULX58" s="44"/>
      <c r="ULY58" s="44"/>
      <c r="ULZ58" s="44"/>
      <c r="UMA58" s="44"/>
      <c r="UMB58" s="44"/>
      <c r="UMC58" s="44"/>
      <c r="UMD58" s="44"/>
      <c r="UME58" s="44"/>
      <c r="UMF58" s="44"/>
      <c r="UMG58" s="44"/>
      <c r="UMH58" s="44"/>
      <c r="UMI58" s="44"/>
      <c r="UMJ58" s="44"/>
      <c r="UMK58" s="44"/>
      <c r="UML58" s="44"/>
      <c r="UMM58" s="44"/>
      <c r="UMN58" s="44"/>
      <c r="UMO58" s="44"/>
      <c r="UMP58" s="44"/>
      <c r="UMQ58" s="44"/>
      <c r="UMR58" s="44"/>
      <c r="UMS58" s="44"/>
      <c r="UMT58" s="44"/>
      <c r="UMU58" s="44"/>
      <c r="UMV58" s="44"/>
      <c r="UMW58" s="44"/>
      <c r="UMX58" s="44"/>
      <c r="UMY58" s="44"/>
      <c r="UMZ58" s="44"/>
      <c r="UNA58" s="44"/>
      <c r="UNB58" s="44"/>
      <c r="UNC58" s="44"/>
      <c r="UND58" s="44"/>
      <c r="UNE58" s="44"/>
      <c r="UNF58" s="44"/>
      <c r="UNG58" s="44"/>
      <c r="UNH58" s="44"/>
      <c r="UNI58" s="44"/>
      <c r="UNJ58" s="44"/>
      <c r="UNK58" s="44"/>
      <c r="UNL58" s="44"/>
      <c r="UNM58" s="44"/>
      <c r="UNN58" s="44"/>
      <c r="UNO58" s="44"/>
      <c r="UNP58" s="44"/>
      <c r="UNQ58" s="44"/>
      <c r="UNR58" s="44"/>
      <c r="UNS58" s="44"/>
      <c r="UNT58" s="44"/>
      <c r="UNU58" s="44"/>
      <c r="UNV58" s="44"/>
      <c r="UNW58" s="44"/>
      <c r="UNX58" s="44"/>
      <c r="UNY58" s="44"/>
      <c r="UNZ58" s="44"/>
      <c r="UOA58" s="44"/>
      <c r="UOB58" s="44"/>
      <c r="UOC58" s="44"/>
      <c r="UOD58" s="44"/>
      <c r="UOE58" s="44"/>
      <c r="UOF58" s="44"/>
      <c r="UOG58" s="44"/>
      <c r="UOH58" s="44"/>
      <c r="UOI58" s="44"/>
      <c r="UOJ58" s="44"/>
      <c r="UOK58" s="44"/>
      <c r="UOL58" s="44"/>
      <c r="UOM58" s="44"/>
      <c r="UON58" s="44"/>
      <c r="UOO58" s="44"/>
      <c r="UOP58" s="44"/>
      <c r="UOQ58" s="44"/>
      <c r="UOR58" s="44"/>
      <c r="UOS58" s="44"/>
      <c r="UOT58" s="44"/>
      <c r="UOU58" s="44"/>
      <c r="UOV58" s="44"/>
      <c r="UOW58" s="44"/>
      <c r="UOX58" s="44"/>
      <c r="UOY58" s="44"/>
      <c r="UOZ58" s="44"/>
      <c r="UPA58" s="44"/>
      <c r="UPB58" s="44"/>
      <c r="UPC58" s="44"/>
      <c r="UPD58" s="44"/>
      <c r="UPE58" s="44"/>
      <c r="UPF58" s="44"/>
      <c r="UPG58" s="44"/>
      <c r="UPH58" s="44"/>
      <c r="UPI58" s="44"/>
      <c r="UPJ58" s="44"/>
      <c r="UPK58" s="44"/>
      <c r="UPL58" s="44"/>
      <c r="UPM58" s="44"/>
      <c r="UPN58" s="44"/>
      <c r="UPO58" s="44"/>
      <c r="UPP58" s="44"/>
      <c r="UPQ58" s="44"/>
      <c r="UPR58" s="44"/>
      <c r="UPS58" s="44"/>
      <c r="UPT58" s="44"/>
      <c r="UPU58" s="44"/>
      <c r="UPV58" s="44"/>
      <c r="UPW58" s="44"/>
      <c r="UPX58" s="44"/>
      <c r="UPY58" s="44"/>
      <c r="UPZ58" s="44"/>
      <c r="UQA58" s="44"/>
      <c r="UQB58" s="44"/>
      <c r="UQC58" s="44"/>
      <c r="UQD58" s="44"/>
      <c r="UQE58" s="44"/>
      <c r="UQF58" s="44"/>
      <c r="UQG58" s="44"/>
      <c r="UQH58" s="44"/>
      <c r="UQI58" s="44"/>
      <c r="UQJ58" s="44"/>
      <c r="UQK58" s="44"/>
      <c r="UQL58" s="44"/>
      <c r="UQM58" s="44"/>
      <c r="UQN58" s="44"/>
      <c r="UQO58" s="44"/>
      <c r="UQP58" s="44"/>
      <c r="UQQ58" s="44"/>
      <c r="UQR58" s="44"/>
      <c r="UQS58" s="44"/>
      <c r="UQT58" s="44"/>
      <c r="UQU58" s="44"/>
      <c r="UQV58" s="44"/>
      <c r="UQW58" s="44"/>
      <c r="UQX58" s="44"/>
      <c r="UQY58" s="44"/>
      <c r="UQZ58" s="44"/>
      <c r="URA58" s="44"/>
      <c r="URB58" s="44"/>
      <c r="URC58" s="44"/>
      <c r="URD58" s="44"/>
      <c r="URE58" s="44"/>
      <c r="URF58" s="44"/>
      <c r="URG58" s="44"/>
      <c r="URH58" s="44"/>
      <c r="URI58" s="44"/>
      <c r="URJ58" s="44"/>
      <c r="URK58" s="44"/>
      <c r="URL58" s="44"/>
      <c r="URM58" s="44"/>
      <c r="URN58" s="44"/>
      <c r="URO58" s="44"/>
      <c r="URP58" s="44"/>
      <c r="URQ58" s="44"/>
      <c r="URR58" s="44"/>
      <c r="URS58" s="44"/>
      <c r="URT58" s="44"/>
      <c r="URU58" s="44"/>
      <c r="URV58" s="44"/>
      <c r="URW58" s="44"/>
      <c r="URX58" s="44"/>
      <c r="URY58" s="44"/>
      <c r="URZ58" s="44"/>
      <c r="USA58" s="44"/>
      <c r="USB58" s="44"/>
      <c r="USC58" s="44"/>
      <c r="USD58" s="44"/>
      <c r="USE58" s="44"/>
      <c r="USF58" s="44"/>
      <c r="USG58" s="44"/>
      <c r="USH58" s="44"/>
      <c r="USI58" s="44"/>
      <c r="USJ58" s="44"/>
      <c r="USK58" s="44"/>
      <c r="USL58" s="44"/>
      <c r="USM58" s="44"/>
      <c r="USN58" s="44"/>
      <c r="USO58" s="44"/>
      <c r="USP58" s="44"/>
      <c r="USQ58" s="44"/>
      <c r="USR58" s="44"/>
      <c r="USS58" s="44"/>
      <c r="UST58" s="44"/>
      <c r="USU58" s="44"/>
      <c r="USV58" s="44"/>
      <c r="USW58" s="44"/>
      <c r="USX58" s="44"/>
      <c r="USY58" s="44"/>
      <c r="USZ58" s="44"/>
      <c r="UTA58" s="44"/>
      <c r="UTB58" s="44"/>
      <c r="UTC58" s="44"/>
      <c r="UTD58" s="44"/>
      <c r="UTE58" s="44"/>
      <c r="UTF58" s="44"/>
      <c r="UTG58" s="44"/>
      <c r="UTH58" s="44"/>
      <c r="UTI58" s="44"/>
      <c r="UTJ58" s="44"/>
      <c r="UTK58" s="44"/>
      <c r="UTL58" s="44"/>
      <c r="UTM58" s="44"/>
      <c r="UTN58" s="44"/>
      <c r="UTO58" s="44"/>
      <c r="UTP58" s="44"/>
      <c r="UTQ58" s="44"/>
      <c r="UTR58" s="44"/>
      <c r="UTS58" s="44"/>
      <c r="UTT58" s="44"/>
      <c r="UTU58" s="44"/>
      <c r="UTV58" s="44"/>
      <c r="UTW58" s="44"/>
      <c r="UTX58" s="44"/>
      <c r="UTY58" s="44"/>
      <c r="UTZ58" s="44"/>
      <c r="UUA58" s="44"/>
      <c r="UUB58" s="44"/>
      <c r="UUC58" s="44"/>
      <c r="UUD58" s="44"/>
      <c r="UUE58" s="44"/>
      <c r="UUF58" s="44"/>
      <c r="UUG58" s="44"/>
      <c r="UUH58" s="44"/>
      <c r="UUI58" s="44"/>
      <c r="UUJ58" s="44"/>
      <c r="UUK58" s="44"/>
      <c r="UUL58" s="44"/>
      <c r="UUM58" s="44"/>
      <c r="UUN58" s="44"/>
      <c r="UUO58" s="44"/>
      <c r="UUP58" s="44"/>
      <c r="UUQ58" s="44"/>
      <c r="UUR58" s="44"/>
      <c r="UUS58" s="44"/>
      <c r="UUT58" s="44"/>
      <c r="UUU58" s="44"/>
      <c r="UUV58" s="44"/>
      <c r="UUW58" s="44"/>
      <c r="UUX58" s="44"/>
      <c r="UUY58" s="44"/>
      <c r="UUZ58" s="44"/>
      <c r="UVA58" s="44"/>
      <c r="UVB58" s="44"/>
      <c r="UVC58" s="44"/>
      <c r="UVD58" s="44"/>
      <c r="UVE58" s="44"/>
      <c r="UVF58" s="44"/>
      <c r="UVG58" s="44"/>
      <c r="UVH58" s="44"/>
      <c r="UVI58" s="44"/>
      <c r="UVJ58" s="44"/>
      <c r="UVK58" s="44"/>
      <c r="UVL58" s="44"/>
      <c r="UVM58" s="44"/>
      <c r="UVN58" s="44"/>
      <c r="UVO58" s="44"/>
      <c r="UVP58" s="44"/>
      <c r="UVQ58" s="44"/>
      <c r="UVR58" s="44"/>
      <c r="UVS58" s="44"/>
      <c r="UVT58" s="44"/>
      <c r="UVU58" s="44"/>
      <c r="UVV58" s="44"/>
      <c r="UVW58" s="44"/>
      <c r="UVX58" s="44"/>
      <c r="UVY58" s="44"/>
      <c r="UVZ58" s="44"/>
      <c r="UWA58" s="44"/>
      <c r="UWB58" s="44"/>
      <c r="UWC58" s="44"/>
      <c r="UWD58" s="44"/>
      <c r="UWE58" s="44"/>
      <c r="UWF58" s="44"/>
      <c r="UWG58" s="44"/>
      <c r="UWH58" s="44"/>
      <c r="UWI58" s="44"/>
      <c r="UWJ58" s="44"/>
      <c r="UWK58" s="44"/>
      <c r="UWL58" s="44"/>
      <c r="UWM58" s="44"/>
      <c r="UWN58" s="44"/>
      <c r="UWO58" s="44"/>
      <c r="UWP58" s="44"/>
      <c r="UWQ58" s="44"/>
      <c r="UWR58" s="44"/>
      <c r="UWS58" s="44"/>
      <c r="UWT58" s="44"/>
      <c r="UWU58" s="44"/>
      <c r="UWV58" s="44"/>
      <c r="UWW58" s="44"/>
      <c r="UWX58" s="44"/>
      <c r="UWY58" s="44"/>
      <c r="UWZ58" s="44"/>
      <c r="UXA58" s="44"/>
      <c r="UXB58" s="44"/>
      <c r="UXC58" s="44"/>
      <c r="UXD58" s="44"/>
      <c r="UXE58" s="44"/>
      <c r="UXF58" s="44"/>
      <c r="UXG58" s="44"/>
      <c r="UXH58" s="44"/>
      <c r="UXI58" s="44"/>
      <c r="UXJ58" s="44"/>
      <c r="UXK58" s="44"/>
      <c r="UXL58" s="44"/>
      <c r="UXM58" s="44"/>
      <c r="UXN58" s="44"/>
      <c r="UXO58" s="44"/>
      <c r="UXP58" s="44"/>
      <c r="UXQ58" s="44"/>
      <c r="UXR58" s="44"/>
      <c r="UXS58" s="44"/>
      <c r="UXT58" s="44"/>
      <c r="UXU58" s="44"/>
      <c r="UXV58" s="44"/>
      <c r="UXW58" s="44"/>
      <c r="UXX58" s="44"/>
      <c r="UXY58" s="44"/>
      <c r="UXZ58" s="44"/>
      <c r="UYA58" s="44"/>
      <c r="UYB58" s="44"/>
      <c r="UYC58" s="44"/>
      <c r="UYD58" s="44"/>
      <c r="UYE58" s="44"/>
      <c r="UYF58" s="44"/>
      <c r="UYG58" s="44"/>
      <c r="UYH58" s="44"/>
      <c r="UYI58" s="44"/>
      <c r="UYJ58" s="44"/>
      <c r="UYK58" s="44"/>
      <c r="UYL58" s="44"/>
      <c r="UYM58" s="44"/>
      <c r="UYN58" s="44"/>
      <c r="UYO58" s="44"/>
      <c r="UYP58" s="44"/>
      <c r="UYQ58" s="44"/>
      <c r="UYR58" s="44"/>
      <c r="UYS58" s="44"/>
      <c r="UYT58" s="44"/>
      <c r="UYU58" s="44"/>
      <c r="UYV58" s="44"/>
      <c r="UYW58" s="44"/>
      <c r="UYX58" s="44"/>
      <c r="UYY58" s="44"/>
      <c r="UYZ58" s="44"/>
      <c r="UZA58" s="44"/>
      <c r="UZB58" s="44"/>
      <c r="UZC58" s="44"/>
      <c r="UZD58" s="44"/>
      <c r="UZE58" s="44"/>
      <c r="UZF58" s="44"/>
      <c r="UZG58" s="44"/>
      <c r="UZH58" s="44"/>
      <c r="UZI58" s="44"/>
      <c r="UZJ58" s="44"/>
      <c r="UZK58" s="44"/>
      <c r="UZL58" s="44"/>
      <c r="UZM58" s="44"/>
      <c r="UZN58" s="44"/>
      <c r="UZO58" s="44"/>
      <c r="UZP58" s="44"/>
      <c r="UZQ58" s="44"/>
      <c r="UZR58" s="44"/>
      <c r="UZS58" s="44"/>
      <c r="UZT58" s="44"/>
      <c r="UZU58" s="44"/>
      <c r="UZV58" s="44"/>
      <c r="UZW58" s="44"/>
      <c r="UZX58" s="44"/>
      <c r="UZY58" s="44"/>
      <c r="UZZ58" s="44"/>
      <c r="VAA58" s="44"/>
      <c r="VAB58" s="44"/>
      <c r="VAC58" s="44"/>
      <c r="VAD58" s="44"/>
      <c r="VAE58" s="44"/>
      <c r="VAF58" s="44"/>
      <c r="VAG58" s="44"/>
      <c r="VAH58" s="44"/>
      <c r="VAI58" s="44"/>
      <c r="VAJ58" s="44"/>
      <c r="VAK58" s="44"/>
      <c r="VAL58" s="44"/>
      <c r="VAM58" s="44"/>
      <c r="VAN58" s="44"/>
      <c r="VAO58" s="44"/>
      <c r="VAP58" s="44"/>
      <c r="VAQ58" s="44"/>
      <c r="VAR58" s="44"/>
      <c r="VAS58" s="44"/>
      <c r="VAT58" s="44"/>
      <c r="VAU58" s="44"/>
      <c r="VAV58" s="44"/>
      <c r="VAW58" s="44"/>
      <c r="VAX58" s="44"/>
      <c r="VAY58" s="44"/>
      <c r="VAZ58" s="44"/>
      <c r="VBA58" s="44"/>
      <c r="VBB58" s="44"/>
      <c r="VBC58" s="44"/>
      <c r="VBD58" s="44"/>
      <c r="VBE58" s="44"/>
      <c r="VBF58" s="44"/>
      <c r="VBG58" s="44"/>
      <c r="VBH58" s="44"/>
      <c r="VBI58" s="44"/>
      <c r="VBJ58" s="44"/>
      <c r="VBK58" s="44"/>
      <c r="VBL58" s="44"/>
      <c r="VBM58" s="44"/>
      <c r="VBN58" s="44"/>
      <c r="VBO58" s="44"/>
      <c r="VBP58" s="44"/>
      <c r="VBQ58" s="44"/>
      <c r="VBR58" s="44"/>
      <c r="VBS58" s="44"/>
      <c r="VBT58" s="44"/>
      <c r="VBU58" s="44"/>
      <c r="VBV58" s="44"/>
      <c r="VBW58" s="44"/>
      <c r="VBX58" s="44"/>
      <c r="VBY58" s="44"/>
      <c r="VBZ58" s="44"/>
      <c r="VCA58" s="44"/>
      <c r="VCB58" s="44"/>
      <c r="VCC58" s="44"/>
      <c r="VCD58" s="44"/>
      <c r="VCE58" s="44"/>
      <c r="VCF58" s="44"/>
      <c r="VCG58" s="44"/>
      <c r="VCH58" s="44"/>
      <c r="VCI58" s="44"/>
      <c r="VCJ58" s="44"/>
      <c r="VCK58" s="44"/>
      <c r="VCL58" s="44"/>
      <c r="VCM58" s="44"/>
      <c r="VCN58" s="44"/>
      <c r="VCO58" s="44"/>
      <c r="VCP58" s="44"/>
      <c r="VCQ58" s="44"/>
      <c r="VCR58" s="44"/>
      <c r="VCS58" s="44"/>
      <c r="VCT58" s="44"/>
      <c r="VCU58" s="44"/>
      <c r="VCV58" s="44"/>
      <c r="VCW58" s="44"/>
      <c r="VCX58" s="44"/>
      <c r="VCY58" s="44"/>
      <c r="VCZ58" s="44"/>
      <c r="VDA58" s="44"/>
      <c r="VDB58" s="44"/>
      <c r="VDC58" s="44"/>
      <c r="VDD58" s="44"/>
      <c r="VDE58" s="44"/>
      <c r="VDF58" s="44"/>
      <c r="VDG58" s="44"/>
      <c r="VDH58" s="44"/>
      <c r="VDI58" s="44"/>
      <c r="VDJ58" s="44"/>
      <c r="VDK58" s="44"/>
      <c r="VDL58" s="44"/>
      <c r="VDM58" s="44"/>
      <c r="VDN58" s="44"/>
      <c r="VDO58" s="44"/>
      <c r="VDP58" s="44"/>
      <c r="VDQ58" s="44"/>
      <c r="VDR58" s="44"/>
      <c r="VDS58" s="44"/>
      <c r="VDT58" s="44"/>
      <c r="VDU58" s="44"/>
      <c r="VDV58" s="44"/>
      <c r="VDW58" s="44"/>
      <c r="VDX58" s="44"/>
      <c r="VDY58" s="44"/>
      <c r="VDZ58" s="44"/>
      <c r="VEA58" s="44"/>
      <c r="VEB58" s="44"/>
      <c r="VEC58" s="44"/>
      <c r="VED58" s="44"/>
      <c r="VEE58" s="44"/>
      <c r="VEF58" s="44"/>
      <c r="VEG58" s="44"/>
      <c r="VEH58" s="44"/>
      <c r="VEI58" s="44"/>
      <c r="VEJ58" s="44"/>
      <c r="VEK58" s="44"/>
      <c r="VEL58" s="44"/>
      <c r="VEM58" s="44"/>
      <c r="VEN58" s="44"/>
      <c r="VEO58" s="44"/>
      <c r="VEP58" s="44"/>
      <c r="VEQ58" s="44"/>
      <c r="VER58" s="44"/>
      <c r="VES58" s="44"/>
      <c r="VET58" s="44"/>
      <c r="VEU58" s="44"/>
      <c r="VEV58" s="44"/>
      <c r="VEW58" s="44"/>
      <c r="VEX58" s="44"/>
      <c r="VEY58" s="44"/>
      <c r="VEZ58" s="44"/>
      <c r="VFA58" s="44"/>
      <c r="VFB58" s="44"/>
      <c r="VFC58" s="44"/>
      <c r="VFD58" s="44"/>
      <c r="VFE58" s="44"/>
      <c r="VFF58" s="44"/>
      <c r="VFG58" s="44"/>
      <c r="VFH58" s="44"/>
      <c r="VFI58" s="44"/>
      <c r="VFJ58" s="44"/>
      <c r="VFK58" s="44"/>
      <c r="VFL58" s="44"/>
      <c r="VFM58" s="44"/>
      <c r="VFN58" s="44"/>
      <c r="VFO58" s="44"/>
      <c r="VFP58" s="44"/>
      <c r="VFQ58" s="44"/>
      <c r="VFR58" s="44"/>
      <c r="VFS58" s="44"/>
      <c r="VFT58" s="44"/>
      <c r="VFU58" s="44"/>
      <c r="VFV58" s="44"/>
      <c r="VFW58" s="44"/>
      <c r="VFX58" s="44"/>
      <c r="VFY58" s="44"/>
      <c r="VFZ58" s="44"/>
      <c r="VGA58" s="44"/>
      <c r="VGB58" s="44"/>
      <c r="VGC58" s="44"/>
      <c r="VGD58" s="44"/>
      <c r="VGE58" s="44"/>
      <c r="VGF58" s="44"/>
      <c r="VGG58" s="44"/>
      <c r="VGH58" s="44"/>
      <c r="VGI58" s="44"/>
      <c r="VGJ58" s="44"/>
      <c r="VGK58" s="44"/>
      <c r="VGL58" s="44"/>
      <c r="VGM58" s="44"/>
      <c r="VGN58" s="44"/>
      <c r="VGO58" s="44"/>
      <c r="VGP58" s="44"/>
      <c r="VGQ58" s="44"/>
      <c r="VGR58" s="44"/>
      <c r="VGS58" s="44"/>
      <c r="VGT58" s="44"/>
      <c r="VGU58" s="44"/>
      <c r="VGV58" s="44"/>
      <c r="VGW58" s="44"/>
      <c r="VGX58" s="44"/>
      <c r="VGY58" s="44"/>
      <c r="VGZ58" s="44"/>
      <c r="VHA58" s="44"/>
      <c r="VHB58" s="44"/>
      <c r="VHC58" s="44"/>
      <c r="VHD58" s="44"/>
      <c r="VHE58" s="44"/>
      <c r="VHF58" s="44"/>
      <c r="VHG58" s="44"/>
      <c r="VHH58" s="44"/>
      <c r="VHI58" s="44"/>
      <c r="VHJ58" s="44"/>
      <c r="VHK58" s="44"/>
      <c r="VHL58" s="44"/>
      <c r="VHM58" s="44"/>
      <c r="VHN58" s="44"/>
      <c r="VHO58" s="44"/>
      <c r="VHP58" s="44"/>
      <c r="VHQ58" s="44"/>
      <c r="VHR58" s="44"/>
      <c r="VHS58" s="44"/>
      <c r="VHT58" s="44"/>
      <c r="VHU58" s="44"/>
      <c r="VHV58" s="44"/>
      <c r="VHW58" s="44"/>
      <c r="VHX58" s="44"/>
      <c r="VHY58" s="44"/>
      <c r="VHZ58" s="44"/>
      <c r="VIA58" s="44"/>
      <c r="VIB58" s="44"/>
      <c r="VIC58" s="44"/>
      <c r="VID58" s="44"/>
      <c r="VIE58" s="44"/>
      <c r="VIF58" s="44"/>
      <c r="VIG58" s="44"/>
      <c r="VIH58" s="44"/>
      <c r="VII58" s="44"/>
      <c r="VIJ58" s="44"/>
      <c r="VIK58" s="44"/>
      <c r="VIL58" s="44"/>
      <c r="VIM58" s="44"/>
      <c r="VIN58" s="44"/>
      <c r="VIO58" s="44"/>
      <c r="VIP58" s="44"/>
      <c r="VIQ58" s="44"/>
      <c r="VIR58" s="44"/>
      <c r="VIS58" s="44"/>
      <c r="VIT58" s="44"/>
      <c r="VIU58" s="44"/>
      <c r="VIV58" s="44"/>
      <c r="VIW58" s="44"/>
      <c r="VIX58" s="44"/>
      <c r="VIY58" s="44"/>
      <c r="VIZ58" s="44"/>
      <c r="VJA58" s="44"/>
      <c r="VJB58" s="44"/>
      <c r="VJC58" s="44"/>
      <c r="VJD58" s="44"/>
      <c r="VJE58" s="44"/>
      <c r="VJF58" s="44"/>
      <c r="VJG58" s="44"/>
      <c r="VJH58" s="44"/>
      <c r="VJI58" s="44"/>
      <c r="VJJ58" s="44"/>
      <c r="VJK58" s="44"/>
      <c r="VJL58" s="44"/>
      <c r="VJM58" s="44"/>
      <c r="VJN58" s="44"/>
      <c r="VJO58" s="44"/>
      <c r="VJP58" s="44"/>
      <c r="VJQ58" s="44"/>
      <c r="VJR58" s="44"/>
      <c r="VJS58" s="44"/>
      <c r="VJT58" s="44"/>
      <c r="VJU58" s="44"/>
      <c r="VJV58" s="44"/>
      <c r="VJW58" s="44"/>
      <c r="VJX58" s="44"/>
      <c r="VJY58" s="44"/>
      <c r="VJZ58" s="44"/>
      <c r="VKA58" s="44"/>
      <c r="VKB58" s="44"/>
      <c r="VKC58" s="44"/>
      <c r="VKD58" s="44"/>
      <c r="VKE58" s="44"/>
      <c r="VKF58" s="44"/>
      <c r="VKG58" s="44"/>
      <c r="VKH58" s="44"/>
      <c r="VKI58" s="44"/>
      <c r="VKJ58" s="44"/>
      <c r="VKK58" s="44"/>
      <c r="VKL58" s="44"/>
      <c r="VKM58" s="44"/>
      <c r="VKN58" s="44"/>
      <c r="VKO58" s="44"/>
      <c r="VKP58" s="44"/>
      <c r="VKQ58" s="44"/>
      <c r="VKR58" s="44"/>
      <c r="VKS58" s="44"/>
      <c r="VKT58" s="44"/>
      <c r="VKU58" s="44"/>
      <c r="VKV58" s="44"/>
      <c r="VKW58" s="44"/>
      <c r="VKX58" s="44"/>
      <c r="VKY58" s="44"/>
      <c r="VKZ58" s="44"/>
      <c r="VLA58" s="44"/>
      <c r="VLB58" s="44"/>
      <c r="VLC58" s="44"/>
      <c r="VLD58" s="44"/>
      <c r="VLE58" s="44"/>
      <c r="VLF58" s="44"/>
      <c r="VLG58" s="44"/>
      <c r="VLH58" s="44"/>
      <c r="VLI58" s="44"/>
      <c r="VLJ58" s="44"/>
      <c r="VLK58" s="44"/>
      <c r="VLL58" s="44"/>
      <c r="VLM58" s="44"/>
      <c r="VLN58" s="44"/>
      <c r="VLO58" s="44"/>
      <c r="VLP58" s="44"/>
      <c r="VLQ58" s="44"/>
      <c r="VLR58" s="44"/>
      <c r="VLS58" s="44"/>
      <c r="VLT58" s="44"/>
      <c r="VLU58" s="44"/>
      <c r="VLV58" s="44"/>
      <c r="VLW58" s="44"/>
      <c r="VLX58" s="44"/>
      <c r="VLY58" s="44"/>
      <c r="VLZ58" s="44"/>
      <c r="VMA58" s="44"/>
      <c r="VMB58" s="44"/>
      <c r="VMC58" s="44"/>
      <c r="VMD58" s="44"/>
      <c r="VME58" s="44"/>
      <c r="VMF58" s="44"/>
      <c r="VMG58" s="44"/>
      <c r="VMH58" s="44"/>
      <c r="VMI58" s="44"/>
      <c r="VMJ58" s="44"/>
      <c r="VMK58" s="44"/>
      <c r="VML58" s="44"/>
      <c r="VMM58" s="44"/>
      <c r="VMN58" s="44"/>
      <c r="VMO58" s="44"/>
      <c r="VMP58" s="44"/>
      <c r="VMQ58" s="44"/>
      <c r="VMR58" s="44"/>
      <c r="VMS58" s="44"/>
      <c r="VMT58" s="44"/>
      <c r="VMU58" s="44"/>
      <c r="VMV58" s="44"/>
      <c r="VMW58" s="44"/>
      <c r="VMX58" s="44"/>
      <c r="VMY58" s="44"/>
      <c r="VMZ58" s="44"/>
      <c r="VNA58" s="44"/>
      <c r="VNB58" s="44"/>
      <c r="VNC58" s="44"/>
      <c r="VND58" s="44"/>
      <c r="VNE58" s="44"/>
      <c r="VNF58" s="44"/>
      <c r="VNG58" s="44"/>
      <c r="VNH58" s="44"/>
      <c r="VNI58" s="44"/>
      <c r="VNJ58" s="44"/>
      <c r="VNK58" s="44"/>
      <c r="VNL58" s="44"/>
      <c r="VNM58" s="44"/>
      <c r="VNN58" s="44"/>
      <c r="VNO58" s="44"/>
      <c r="VNP58" s="44"/>
      <c r="VNQ58" s="44"/>
      <c r="VNR58" s="44"/>
      <c r="VNS58" s="44"/>
      <c r="VNT58" s="44"/>
      <c r="VNU58" s="44"/>
      <c r="VNV58" s="44"/>
      <c r="VNW58" s="44"/>
      <c r="VNX58" s="44"/>
      <c r="VNY58" s="44"/>
      <c r="VNZ58" s="44"/>
      <c r="VOA58" s="44"/>
      <c r="VOB58" s="44"/>
      <c r="VOC58" s="44"/>
      <c r="VOD58" s="44"/>
      <c r="VOE58" s="44"/>
      <c r="VOF58" s="44"/>
      <c r="VOG58" s="44"/>
      <c r="VOH58" s="44"/>
      <c r="VOI58" s="44"/>
      <c r="VOJ58" s="44"/>
      <c r="VOK58" s="44"/>
      <c r="VOL58" s="44"/>
      <c r="VOM58" s="44"/>
      <c r="VON58" s="44"/>
      <c r="VOO58" s="44"/>
      <c r="VOP58" s="44"/>
      <c r="VOQ58" s="44"/>
      <c r="VOR58" s="44"/>
      <c r="VOS58" s="44"/>
      <c r="VOT58" s="44"/>
      <c r="VOU58" s="44"/>
      <c r="VOV58" s="44"/>
      <c r="VOW58" s="44"/>
      <c r="VOX58" s="44"/>
      <c r="VOY58" s="44"/>
      <c r="VOZ58" s="44"/>
      <c r="VPA58" s="44"/>
      <c r="VPB58" s="44"/>
      <c r="VPC58" s="44"/>
      <c r="VPD58" s="44"/>
      <c r="VPE58" s="44"/>
      <c r="VPF58" s="44"/>
      <c r="VPG58" s="44"/>
      <c r="VPH58" s="44"/>
      <c r="VPI58" s="44"/>
      <c r="VPJ58" s="44"/>
      <c r="VPK58" s="44"/>
      <c r="VPL58" s="44"/>
      <c r="VPM58" s="44"/>
      <c r="VPN58" s="44"/>
      <c r="VPO58" s="44"/>
      <c r="VPP58" s="44"/>
      <c r="VPQ58" s="44"/>
      <c r="VPR58" s="44"/>
      <c r="VPS58" s="44"/>
      <c r="VPT58" s="44"/>
      <c r="VPU58" s="44"/>
      <c r="VPV58" s="44"/>
      <c r="VPW58" s="44"/>
      <c r="VPX58" s="44"/>
      <c r="VPY58" s="44"/>
      <c r="VPZ58" s="44"/>
      <c r="VQA58" s="44"/>
      <c r="VQB58" s="44"/>
      <c r="VQC58" s="44"/>
      <c r="VQD58" s="44"/>
      <c r="VQE58" s="44"/>
      <c r="VQF58" s="44"/>
      <c r="VQG58" s="44"/>
      <c r="VQH58" s="44"/>
      <c r="VQI58" s="44"/>
      <c r="VQJ58" s="44"/>
      <c r="VQK58" s="44"/>
      <c r="VQL58" s="44"/>
      <c r="VQM58" s="44"/>
      <c r="VQN58" s="44"/>
      <c r="VQO58" s="44"/>
      <c r="VQP58" s="44"/>
      <c r="VQQ58" s="44"/>
      <c r="VQR58" s="44"/>
      <c r="VQS58" s="44"/>
      <c r="VQT58" s="44"/>
      <c r="VQU58" s="44"/>
      <c r="VQV58" s="44"/>
      <c r="VQW58" s="44"/>
      <c r="VQX58" s="44"/>
      <c r="VQY58" s="44"/>
      <c r="VQZ58" s="44"/>
      <c r="VRA58" s="44"/>
      <c r="VRB58" s="44"/>
      <c r="VRC58" s="44"/>
      <c r="VRD58" s="44"/>
      <c r="VRE58" s="44"/>
      <c r="VRF58" s="44"/>
      <c r="VRG58" s="44"/>
      <c r="VRH58" s="44"/>
      <c r="VRI58" s="44"/>
      <c r="VRJ58" s="44"/>
      <c r="VRK58" s="44"/>
      <c r="VRL58" s="44"/>
      <c r="VRM58" s="44"/>
      <c r="VRN58" s="44"/>
      <c r="VRO58" s="44"/>
      <c r="VRP58" s="44"/>
      <c r="VRQ58" s="44"/>
      <c r="VRR58" s="44"/>
      <c r="VRS58" s="44"/>
      <c r="VRT58" s="44"/>
      <c r="VRU58" s="44"/>
      <c r="VRV58" s="44"/>
      <c r="VRW58" s="44"/>
      <c r="VRX58" s="44"/>
      <c r="VRY58" s="44"/>
      <c r="VRZ58" s="44"/>
      <c r="VSA58" s="44"/>
      <c r="VSB58" s="44"/>
      <c r="VSC58" s="44"/>
      <c r="VSD58" s="44"/>
      <c r="VSE58" s="44"/>
      <c r="VSF58" s="44"/>
      <c r="VSG58" s="44"/>
      <c r="VSH58" s="44"/>
      <c r="VSI58" s="44"/>
      <c r="VSJ58" s="44"/>
      <c r="VSK58" s="44"/>
      <c r="VSL58" s="44"/>
      <c r="VSM58" s="44"/>
      <c r="VSN58" s="44"/>
      <c r="VSO58" s="44"/>
      <c r="VSP58" s="44"/>
      <c r="VSQ58" s="44"/>
      <c r="VSR58" s="44"/>
      <c r="VSS58" s="44"/>
      <c r="VST58" s="44"/>
      <c r="VSU58" s="44"/>
      <c r="VSV58" s="44"/>
      <c r="VSW58" s="44"/>
      <c r="VSX58" s="44"/>
      <c r="VSY58" s="44"/>
      <c r="VSZ58" s="44"/>
      <c r="VTA58" s="44"/>
      <c r="VTB58" s="44"/>
      <c r="VTC58" s="44"/>
      <c r="VTD58" s="44"/>
      <c r="VTE58" s="44"/>
      <c r="VTF58" s="44"/>
      <c r="VTG58" s="44"/>
      <c r="VTH58" s="44"/>
      <c r="VTI58" s="44"/>
      <c r="VTJ58" s="44"/>
      <c r="VTK58" s="44"/>
      <c r="VTL58" s="44"/>
      <c r="VTM58" s="44"/>
      <c r="VTN58" s="44"/>
      <c r="VTO58" s="44"/>
      <c r="VTP58" s="44"/>
      <c r="VTQ58" s="44"/>
      <c r="VTR58" s="44"/>
      <c r="VTS58" s="44"/>
      <c r="VTT58" s="44"/>
      <c r="VTU58" s="44"/>
      <c r="VTV58" s="44"/>
      <c r="VTW58" s="44"/>
      <c r="VTX58" s="44"/>
      <c r="VTY58" s="44"/>
      <c r="VTZ58" s="44"/>
      <c r="VUA58" s="44"/>
      <c r="VUB58" s="44"/>
      <c r="VUC58" s="44"/>
      <c r="VUD58" s="44"/>
      <c r="VUE58" s="44"/>
      <c r="VUF58" s="44"/>
      <c r="VUG58" s="44"/>
      <c r="VUH58" s="44"/>
      <c r="VUI58" s="44"/>
      <c r="VUJ58" s="44"/>
      <c r="VUK58" s="44"/>
      <c r="VUL58" s="44"/>
      <c r="VUM58" s="44"/>
      <c r="VUN58" s="44"/>
      <c r="VUO58" s="44"/>
      <c r="VUP58" s="44"/>
      <c r="VUQ58" s="44"/>
      <c r="VUR58" s="44"/>
      <c r="VUS58" s="44"/>
      <c r="VUT58" s="44"/>
      <c r="VUU58" s="44"/>
      <c r="VUV58" s="44"/>
      <c r="VUW58" s="44"/>
      <c r="VUX58" s="44"/>
      <c r="VUY58" s="44"/>
      <c r="VUZ58" s="44"/>
      <c r="VVA58" s="44"/>
      <c r="VVB58" s="44"/>
      <c r="VVC58" s="44"/>
      <c r="VVD58" s="44"/>
      <c r="VVE58" s="44"/>
      <c r="VVF58" s="44"/>
      <c r="VVG58" s="44"/>
      <c r="VVH58" s="44"/>
      <c r="VVI58" s="44"/>
      <c r="VVJ58" s="44"/>
      <c r="VVK58" s="44"/>
      <c r="VVL58" s="44"/>
      <c r="VVM58" s="44"/>
      <c r="VVN58" s="44"/>
      <c r="VVO58" s="44"/>
      <c r="VVP58" s="44"/>
      <c r="VVQ58" s="44"/>
      <c r="VVR58" s="44"/>
      <c r="VVS58" s="44"/>
      <c r="VVT58" s="44"/>
      <c r="VVU58" s="44"/>
      <c r="VVV58" s="44"/>
      <c r="VVW58" s="44"/>
      <c r="VVX58" s="44"/>
      <c r="VVY58" s="44"/>
      <c r="VVZ58" s="44"/>
      <c r="VWA58" s="44"/>
      <c r="VWB58" s="44"/>
      <c r="VWC58" s="44"/>
      <c r="VWD58" s="44"/>
      <c r="VWE58" s="44"/>
      <c r="VWF58" s="44"/>
      <c r="VWG58" s="44"/>
      <c r="VWH58" s="44"/>
      <c r="VWI58" s="44"/>
      <c r="VWJ58" s="44"/>
      <c r="VWK58" s="44"/>
      <c r="VWL58" s="44"/>
      <c r="VWM58" s="44"/>
      <c r="VWN58" s="44"/>
      <c r="VWO58" s="44"/>
      <c r="VWP58" s="44"/>
      <c r="VWQ58" s="44"/>
      <c r="VWR58" s="44"/>
      <c r="VWS58" s="44"/>
      <c r="VWT58" s="44"/>
      <c r="VWU58" s="44"/>
      <c r="VWV58" s="44"/>
      <c r="VWW58" s="44"/>
      <c r="VWX58" s="44"/>
      <c r="VWY58" s="44"/>
      <c r="VWZ58" s="44"/>
      <c r="VXA58" s="44"/>
      <c r="VXB58" s="44"/>
      <c r="VXC58" s="44"/>
      <c r="VXD58" s="44"/>
      <c r="VXE58" s="44"/>
      <c r="VXF58" s="44"/>
      <c r="VXG58" s="44"/>
      <c r="VXH58" s="44"/>
      <c r="VXI58" s="44"/>
      <c r="VXJ58" s="44"/>
      <c r="VXK58" s="44"/>
      <c r="VXL58" s="44"/>
      <c r="VXM58" s="44"/>
      <c r="VXN58" s="44"/>
      <c r="VXO58" s="44"/>
      <c r="VXP58" s="44"/>
      <c r="VXQ58" s="44"/>
      <c r="VXR58" s="44"/>
      <c r="VXS58" s="44"/>
      <c r="VXT58" s="44"/>
      <c r="VXU58" s="44"/>
      <c r="VXV58" s="44"/>
      <c r="VXW58" s="44"/>
      <c r="VXX58" s="44"/>
      <c r="VXY58" s="44"/>
      <c r="VXZ58" s="44"/>
      <c r="VYA58" s="44"/>
      <c r="VYB58" s="44"/>
      <c r="VYC58" s="44"/>
      <c r="VYD58" s="44"/>
      <c r="VYE58" s="44"/>
      <c r="VYF58" s="44"/>
      <c r="VYG58" s="44"/>
      <c r="VYH58" s="44"/>
      <c r="VYI58" s="44"/>
      <c r="VYJ58" s="44"/>
      <c r="VYK58" s="44"/>
      <c r="VYL58" s="44"/>
      <c r="VYM58" s="44"/>
      <c r="VYN58" s="44"/>
      <c r="VYO58" s="44"/>
      <c r="VYP58" s="44"/>
      <c r="VYQ58" s="44"/>
      <c r="VYR58" s="44"/>
      <c r="VYS58" s="44"/>
      <c r="VYT58" s="44"/>
      <c r="VYU58" s="44"/>
      <c r="VYV58" s="44"/>
      <c r="VYW58" s="44"/>
      <c r="VYX58" s="44"/>
      <c r="VYY58" s="44"/>
      <c r="VYZ58" s="44"/>
      <c r="VZA58" s="44"/>
      <c r="VZB58" s="44"/>
      <c r="VZC58" s="44"/>
      <c r="VZD58" s="44"/>
      <c r="VZE58" s="44"/>
      <c r="VZF58" s="44"/>
      <c r="VZG58" s="44"/>
      <c r="VZH58" s="44"/>
      <c r="VZI58" s="44"/>
      <c r="VZJ58" s="44"/>
      <c r="VZK58" s="44"/>
      <c r="VZL58" s="44"/>
      <c r="VZM58" s="44"/>
      <c r="VZN58" s="44"/>
      <c r="VZO58" s="44"/>
      <c r="VZP58" s="44"/>
      <c r="VZQ58" s="44"/>
      <c r="VZR58" s="44"/>
      <c r="VZS58" s="44"/>
      <c r="VZT58" s="44"/>
      <c r="VZU58" s="44"/>
      <c r="VZV58" s="44"/>
      <c r="VZW58" s="44"/>
      <c r="VZX58" s="44"/>
      <c r="VZY58" s="44"/>
      <c r="VZZ58" s="44"/>
      <c r="WAA58" s="44"/>
      <c r="WAB58" s="44"/>
      <c r="WAC58" s="44"/>
      <c r="WAD58" s="44"/>
      <c r="WAE58" s="44"/>
      <c r="WAF58" s="44"/>
      <c r="WAG58" s="44"/>
      <c r="WAH58" s="44"/>
      <c r="WAI58" s="44"/>
      <c r="WAJ58" s="44"/>
      <c r="WAK58" s="44"/>
      <c r="WAL58" s="44"/>
      <c r="WAM58" s="44"/>
      <c r="WAN58" s="44"/>
      <c r="WAO58" s="44"/>
      <c r="WAP58" s="44"/>
      <c r="WAQ58" s="44"/>
      <c r="WAR58" s="44"/>
      <c r="WAS58" s="44"/>
      <c r="WAT58" s="44"/>
      <c r="WAU58" s="44"/>
      <c r="WAV58" s="44"/>
      <c r="WAW58" s="44"/>
      <c r="WAX58" s="44"/>
      <c r="WAY58" s="44"/>
      <c r="WAZ58" s="44"/>
      <c r="WBA58" s="44"/>
      <c r="WBB58" s="44"/>
      <c r="WBC58" s="44"/>
      <c r="WBD58" s="44"/>
      <c r="WBE58" s="44"/>
      <c r="WBF58" s="44"/>
      <c r="WBG58" s="44"/>
      <c r="WBH58" s="44"/>
      <c r="WBI58" s="44"/>
      <c r="WBJ58" s="44"/>
      <c r="WBK58" s="44"/>
      <c r="WBL58" s="44"/>
      <c r="WBM58" s="44"/>
      <c r="WBN58" s="44"/>
      <c r="WBO58" s="44"/>
      <c r="WBP58" s="44"/>
      <c r="WBQ58" s="44"/>
      <c r="WBR58" s="44"/>
      <c r="WBS58" s="44"/>
      <c r="WBT58" s="44"/>
      <c r="WBU58" s="44"/>
      <c r="WBV58" s="44"/>
      <c r="WBW58" s="44"/>
      <c r="WBX58" s="44"/>
      <c r="WBY58" s="44"/>
      <c r="WBZ58" s="44"/>
      <c r="WCA58" s="44"/>
      <c r="WCB58" s="44"/>
      <c r="WCC58" s="44"/>
      <c r="WCD58" s="44"/>
      <c r="WCE58" s="44"/>
      <c r="WCF58" s="44"/>
      <c r="WCG58" s="44"/>
      <c r="WCH58" s="44"/>
      <c r="WCI58" s="44"/>
      <c r="WCJ58" s="44"/>
      <c r="WCK58" s="44"/>
      <c r="WCL58" s="44"/>
      <c r="WCM58" s="44"/>
      <c r="WCN58" s="44"/>
      <c r="WCO58" s="44"/>
      <c r="WCP58" s="44"/>
      <c r="WCQ58" s="44"/>
      <c r="WCR58" s="44"/>
      <c r="WCS58" s="44"/>
      <c r="WCT58" s="44"/>
      <c r="WCU58" s="44"/>
      <c r="WCV58" s="44"/>
      <c r="WCW58" s="44"/>
      <c r="WCX58" s="44"/>
      <c r="WCY58" s="44"/>
      <c r="WCZ58" s="44"/>
      <c r="WDA58" s="44"/>
      <c r="WDB58" s="44"/>
      <c r="WDC58" s="44"/>
      <c r="WDD58" s="44"/>
      <c r="WDE58" s="44"/>
      <c r="WDF58" s="44"/>
      <c r="WDG58" s="44"/>
      <c r="WDH58" s="44"/>
      <c r="WDI58" s="44"/>
      <c r="WDJ58" s="44"/>
      <c r="WDK58" s="44"/>
      <c r="WDL58" s="44"/>
      <c r="WDM58" s="44"/>
      <c r="WDN58" s="44"/>
      <c r="WDO58" s="44"/>
      <c r="WDP58" s="44"/>
      <c r="WDQ58" s="44"/>
      <c r="WDR58" s="44"/>
      <c r="WDS58" s="44"/>
      <c r="WDT58" s="44"/>
      <c r="WDU58" s="44"/>
      <c r="WDV58" s="44"/>
      <c r="WDW58" s="44"/>
      <c r="WDX58" s="44"/>
      <c r="WDY58" s="44"/>
      <c r="WDZ58" s="44"/>
      <c r="WEA58" s="44"/>
      <c r="WEB58" s="44"/>
      <c r="WEC58" s="44"/>
      <c r="WED58" s="44"/>
      <c r="WEE58" s="44"/>
      <c r="WEF58" s="44"/>
      <c r="WEG58" s="44"/>
      <c r="WEH58" s="44"/>
      <c r="WEI58" s="44"/>
      <c r="WEJ58" s="44"/>
      <c r="WEK58" s="44"/>
      <c r="WEL58" s="44"/>
      <c r="WEM58" s="44"/>
      <c r="WEN58" s="44"/>
      <c r="WEO58" s="44"/>
      <c r="WEP58" s="44"/>
      <c r="WEQ58" s="44"/>
      <c r="WER58" s="44"/>
      <c r="WES58" s="44"/>
      <c r="WET58" s="44"/>
      <c r="WEU58" s="44"/>
      <c r="WEV58" s="44"/>
      <c r="WEW58" s="44"/>
      <c r="WEX58" s="44"/>
      <c r="WEY58" s="44"/>
      <c r="WEZ58" s="44"/>
      <c r="WFA58" s="44"/>
      <c r="WFB58" s="44"/>
      <c r="WFC58" s="44"/>
      <c r="WFD58" s="44"/>
      <c r="WFE58" s="44"/>
      <c r="WFF58" s="44"/>
      <c r="WFG58" s="44"/>
      <c r="WFH58" s="44"/>
      <c r="WFI58" s="44"/>
      <c r="WFJ58" s="44"/>
      <c r="WFK58" s="44"/>
      <c r="WFL58" s="44"/>
      <c r="WFM58" s="44"/>
      <c r="WFN58" s="44"/>
      <c r="WFO58" s="44"/>
      <c r="WFP58" s="44"/>
      <c r="WFQ58" s="44"/>
      <c r="WFR58" s="44"/>
      <c r="WFS58" s="44"/>
      <c r="WFT58" s="44"/>
      <c r="WFU58" s="44"/>
      <c r="WFV58" s="44"/>
      <c r="WFW58" s="44"/>
      <c r="WFX58" s="44"/>
      <c r="WFY58" s="44"/>
      <c r="WFZ58" s="44"/>
      <c r="WGA58" s="44"/>
      <c r="WGB58" s="44"/>
      <c r="WGC58" s="44"/>
      <c r="WGD58" s="44"/>
      <c r="WGE58" s="44"/>
      <c r="WGF58" s="44"/>
      <c r="WGG58" s="44"/>
      <c r="WGH58" s="44"/>
      <c r="WGI58" s="44"/>
      <c r="WGJ58" s="44"/>
      <c r="WGK58" s="44"/>
      <c r="WGL58" s="44"/>
      <c r="WGM58" s="44"/>
      <c r="WGN58" s="44"/>
      <c r="WGO58" s="44"/>
      <c r="WGP58" s="44"/>
      <c r="WGQ58" s="44"/>
      <c r="WGR58" s="44"/>
      <c r="WGS58" s="44"/>
      <c r="WGT58" s="44"/>
      <c r="WGU58" s="44"/>
      <c r="WGV58" s="44"/>
      <c r="WGW58" s="44"/>
      <c r="WGX58" s="44"/>
      <c r="WGY58" s="44"/>
      <c r="WGZ58" s="44"/>
      <c r="WHA58" s="44"/>
      <c r="WHB58" s="44"/>
      <c r="WHC58" s="44"/>
      <c r="WHD58" s="44"/>
      <c r="WHE58" s="44"/>
      <c r="WHF58" s="44"/>
      <c r="WHG58" s="44"/>
      <c r="WHH58" s="44"/>
      <c r="WHI58" s="44"/>
      <c r="WHJ58" s="44"/>
      <c r="WHK58" s="44"/>
      <c r="WHL58" s="44"/>
      <c r="WHM58" s="44"/>
      <c r="WHN58" s="44"/>
      <c r="WHO58" s="44"/>
      <c r="WHP58" s="44"/>
      <c r="WHQ58" s="44"/>
      <c r="WHR58" s="44"/>
      <c r="WHS58" s="44"/>
      <c r="WHT58" s="44"/>
      <c r="WHU58" s="44"/>
      <c r="WHV58" s="44"/>
      <c r="WHW58" s="44"/>
      <c r="WHX58" s="44"/>
      <c r="WHY58" s="44"/>
      <c r="WHZ58" s="44"/>
      <c r="WIA58" s="44"/>
      <c r="WIB58" s="44"/>
      <c r="WIC58" s="44"/>
      <c r="WID58" s="44"/>
      <c r="WIE58" s="44"/>
      <c r="WIF58" s="44"/>
      <c r="WIG58" s="44"/>
      <c r="WIH58" s="44"/>
      <c r="WII58" s="44"/>
      <c r="WIJ58" s="44"/>
      <c r="WIK58" s="44"/>
      <c r="WIL58" s="44"/>
      <c r="WIM58" s="44"/>
      <c r="WIN58" s="44"/>
      <c r="WIO58" s="44"/>
      <c r="WIP58" s="44"/>
      <c r="WIQ58" s="44"/>
      <c r="WIR58" s="44"/>
      <c r="WIS58" s="44"/>
      <c r="WIT58" s="44"/>
      <c r="WIU58" s="44"/>
      <c r="WIV58" s="44"/>
      <c r="WIW58" s="44"/>
      <c r="WIX58" s="44"/>
      <c r="WIY58" s="44"/>
      <c r="WIZ58" s="44"/>
      <c r="WJA58" s="44"/>
      <c r="WJB58" s="44"/>
      <c r="WJC58" s="44"/>
      <c r="WJD58" s="44"/>
      <c r="WJE58" s="44"/>
      <c r="WJF58" s="44"/>
      <c r="WJG58" s="44"/>
      <c r="WJH58" s="44"/>
      <c r="WJI58" s="44"/>
      <c r="WJJ58" s="44"/>
      <c r="WJK58" s="44"/>
      <c r="WJL58" s="44"/>
      <c r="WJM58" s="44"/>
      <c r="WJN58" s="44"/>
      <c r="WJO58" s="44"/>
      <c r="WJP58" s="44"/>
      <c r="WJQ58" s="44"/>
      <c r="WJR58" s="44"/>
      <c r="WJS58" s="44"/>
      <c r="WJT58" s="44"/>
      <c r="WJU58" s="44"/>
      <c r="WJV58" s="44"/>
      <c r="WJW58" s="44"/>
      <c r="WJX58" s="44"/>
      <c r="WJY58" s="44"/>
      <c r="WJZ58" s="44"/>
      <c r="WKA58" s="44"/>
      <c r="WKB58" s="44"/>
      <c r="WKC58" s="44"/>
      <c r="WKD58" s="44"/>
      <c r="WKE58" s="44"/>
      <c r="WKF58" s="44"/>
      <c r="WKG58" s="44"/>
      <c r="WKH58" s="44"/>
      <c r="WKI58" s="44"/>
      <c r="WKJ58" s="44"/>
      <c r="WKK58" s="44"/>
      <c r="WKL58" s="44"/>
      <c r="WKM58" s="44"/>
      <c r="WKN58" s="44"/>
      <c r="WKO58" s="44"/>
      <c r="WKP58" s="44"/>
      <c r="WKQ58" s="44"/>
      <c r="WKR58" s="44"/>
      <c r="WKS58" s="44"/>
      <c r="WKT58" s="44"/>
      <c r="WKU58" s="44"/>
      <c r="WKV58" s="44"/>
      <c r="WKW58" s="44"/>
      <c r="WKX58" s="44"/>
      <c r="WKY58" s="44"/>
      <c r="WKZ58" s="44"/>
      <c r="WLA58" s="44"/>
      <c r="WLB58" s="44"/>
      <c r="WLC58" s="44"/>
      <c r="WLD58" s="44"/>
      <c r="WLE58" s="44"/>
      <c r="WLF58" s="44"/>
      <c r="WLG58" s="44"/>
      <c r="WLH58" s="44"/>
      <c r="WLI58" s="44"/>
      <c r="WLJ58" s="44"/>
      <c r="WLK58" s="44"/>
      <c r="WLL58" s="44"/>
      <c r="WLM58" s="44"/>
      <c r="WLN58" s="44"/>
      <c r="WLO58" s="44"/>
      <c r="WLP58" s="44"/>
      <c r="WLQ58" s="44"/>
      <c r="WLR58" s="44"/>
      <c r="WLS58" s="44"/>
      <c r="WLT58" s="44"/>
      <c r="WLU58" s="44"/>
      <c r="WLV58" s="44"/>
      <c r="WLW58" s="44"/>
      <c r="WLX58" s="44"/>
      <c r="WLY58" s="44"/>
      <c r="WLZ58" s="44"/>
      <c r="WMA58" s="44"/>
      <c r="WMB58" s="44"/>
      <c r="WMC58" s="44"/>
      <c r="WMD58" s="44"/>
      <c r="WME58" s="44"/>
      <c r="WMF58" s="44"/>
      <c r="WMG58" s="44"/>
      <c r="WMH58" s="44"/>
      <c r="WMI58" s="44"/>
      <c r="WMJ58" s="44"/>
      <c r="WMK58" s="44"/>
      <c r="WML58" s="44"/>
      <c r="WMM58" s="44"/>
      <c r="WMN58" s="44"/>
      <c r="WMO58" s="44"/>
      <c r="WMP58" s="44"/>
      <c r="WMQ58" s="44"/>
      <c r="WMR58" s="44"/>
      <c r="WMS58" s="44"/>
      <c r="WMT58" s="44"/>
      <c r="WMU58" s="44"/>
      <c r="WMV58" s="44"/>
      <c r="WMW58" s="44"/>
      <c r="WMX58" s="44"/>
      <c r="WMY58" s="44"/>
      <c r="WMZ58" s="44"/>
      <c r="WNA58" s="44"/>
      <c r="WNB58" s="44"/>
      <c r="WNC58" s="44"/>
      <c r="WND58" s="44"/>
      <c r="WNE58" s="44"/>
      <c r="WNF58" s="44"/>
      <c r="WNG58" s="44"/>
      <c r="WNH58" s="44"/>
      <c r="WNI58" s="44"/>
      <c r="WNJ58" s="44"/>
      <c r="WNK58" s="44"/>
      <c r="WNL58" s="44"/>
      <c r="WNM58" s="44"/>
      <c r="WNN58" s="44"/>
      <c r="WNO58" s="44"/>
      <c r="WNP58" s="44"/>
      <c r="WNQ58" s="44"/>
      <c r="WNR58" s="44"/>
      <c r="WNS58" s="44"/>
      <c r="WNT58" s="44"/>
      <c r="WNU58" s="44"/>
      <c r="WNV58" s="44"/>
      <c r="WNW58" s="44"/>
      <c r="WNX58" s="44"/>
      <c r="WNY58" s="44"/>
      <c r="WNZ58" s="44"/>
      <c r="WOA58" s="44"/>
      <c r="WOB58" s="44"/>
      <c r="WOC58" s="44"/>
      <c r="WOD58" s="44"/>
      <c r="WOE58" s="44"/>
      <c r="WOF58" s="44"/>
      <c r="WOG58" s="44"/>
      <c r="WOH58" s="44"/>
      <c r="WOI58" s="44"/>
      <c r="WOJ58" s="44"/>
      <c r="WOK58" s="44"/>
      <c r="WOL58" s="44"/>
      <c r="WOM58" s="44"/>
      <c r="WON58" s="44"/>
      <c r="WOO58" s="44"/>
      <c r="WOP58" s="44"/>
      <c r="WOQ58" s="44"/>
      <c r="WOR58" s="44"/>
      <c r="WOS58" s="44"/>
      <c r="WOT58" s="44"/>
      <c r="WOU58" s="44"/>
      <c r="WOV58" s="44"/>
      <c r="WOW58" s="44"/>
      <c r="WOX58" s="44"/>
      <c r="WOY58" s="44"/>
      <c r="WOZ58" s="44"/>
      <c r="WPA58" s="44"/>
      <c r="WPB58" s="44"/>
      <c r="WPC58" s="44"/>
      <c r="WPD58" s="44"/>
      <c r="WPE58" s="44"/>
      <c r="WPF58" s="44"/>
      <c r="WPG58" s="44"/>
      <c r="WPH58" s="44"/>
      <c r="WPI58" s="44"/>
      <c r="WPJ58" s="44"/>
      <c r="WPK58" s="44"/>
      <c r="WPL58" s="44"/>
      <c r="WPM58" s="44"/>
      <c r="WPN58" s="44"/>
      <c r="WPO58" s="44"/>
      <c r="WPP58" s="44"/>
      <c r="WPQ58" s="44"/>
      <c r="WPR58" s="44"/>
      <c r="WPS58" s="44"/>
      <c r="WPT58" s="44"/>
      <c r="WPU58" s="44"/>
      <c r="WPV58" s="44"/>
      <c r="WPW58" s="44"/>
      <c r="WPX58" s="44"/>
      <c r="WPY58" s="44"/>
      <c r="WPZ58" s="44"/>
      <c r="WQA58" s="44"/>
      <c r="WQB58" s="44"/>
      <c r="WQC58" s="44"/>
      <c r="WQD58" s="44"/>
      <c r="WQE58" s="44"/>
      <c r="WQF58" s="44"/>
      <c r="WQG58" s="44"/>
      <c r="WQH58" s="44"/>
      <c r="WQI58" s="44"/>
      <c r="WQJ58" s="44"/>
      <c r="WQK58" s="44"/>
      <c r="WQL58" s="44"/>
      <c r="WQM58" s="44"/>
      <c r="WQN58" s="44"/>
      <c r="WQO58" s="44"/>
      <c r="WQP58" s="44"/>
      <c r="WQQ58" s="44"/>
      <c r="WQR58" s="44"/>
      <c r="WQS58" s="44"/>
      <c r="WQT58" s="44"/>
      <c r="WQU58" s="44"/>
      <c r="WQV58" s="44"/>
      <c r="WQW58" s="44"/>
      <c r="WQX58" s="44"/>
      <c r="WQY58" s="44"/>
      <c r="WQZ58" s="44"/>
      <c r="WRA58" s="44"/>
      <c r="WRB58" s="44"/>
      <c r="WRC58" s="44"/>
      <c r="WRD58" s="44"/>
      <c r="WRE58" s="44"/>
      <c r="WRF58" s="44"/>
      <c r="WRG58" s="44"/>
      <c r="WRH58" s="44"/>
      <c r="WRI58" s="44"/>
      <c r="WRJ58" s="44"/>
      <c r="WRK58" s="44"/>
      <c r="WRL58" s="44"/>
      <c r="WRM58" s="44"/>
      <c r="WRN58" s="44"/>
      <c r="WRO58" s="44"/>
      <c r="WRP58" s="44"/>
      <c r="WRQ58" s="44"/>
      <c r="WRR58" s="44"/>
      <c r="WRS58" s="44"/>
      <c r="WRT58" s="44"/>
      <c r="WRU58" s="44"/>
      <c r="WRV58" s="44"/>
      <c r="WRW58" s="44"/>
      <c r="WRX58" s="44"/>
      <c r="WRY58" s="44"/>
      <c r="WRZ58" s="44"/>
      <c r="WSA58" s="44"/>
      <c r="WSB58" s="44"/>
      <c r="WSC58" s="44"/>
      <c r="WSD58" s="44"/>
      <c r="WSE58" s="44"/>
      <c r="WSF58" s="44"/>
      <c r="WSG58" s="44"/>
      <c r="WSH58" s="44"/>
      <c r="WSI58" s="44"/>
      <c r="WSJ58" s="44"/>
      <c r="WSK58" s="44"/>
      <c r="WSL58" s="44"/>
      <c r="WSM58" s="44"/>
      <c r="WSN58" s="44"/>
      <c r="WSO58" s="44"/>
      <c r="WSP58" s="44"/>
      <c r="WSQ58" s="44"/>
      <c r="WSR58" s="44"/>
      <c r="WSS58" s="44"/>
      <c r="WST58" s="44"/>
      <c r="WSU58" s="44"/>
      <c r="WSV58" s="44"/>
      <c r="WSW58" s="44"/>
      <c r="WSX58" s="44"/>
      <c r="WSY58" s="44"/>
      <c r="WSZ58" s="44"/>
      <c r="WTA58" s="44"/>
      <c r="WTB58" s="44"/>
      <c r="WTC58" s="44"/>
      <c r="WTD58" s="44"/>
      <c r="WTE58" s="44"/>
      <c r="WTF58" s="44"/>
      <c r="WTG58" s="44"/>
      <c r="WTH58" s="44"/>
      <c r="WTI58" s="44"/>
      <c r="WTJ58" s="44"/>
      <c r="WTK58" s="44"/>
      <c r="WTL58" s="44"/>
      <c r="WTM58" s="44"/>
      <c r="WTN58" s="44"/>
      <c r="WTO58" s="44"/>
      <c r="WTP58" s="44"/>
      <c r="WTQ58" s="44"/>
      <c r="WTR58" s="44"/>
      <c r="WTS58" s="44"/>
      <c r="WTT58" s="44"/>
      <c r="WTU58" s="44"/>
      <c r="WTV58" s="44"/>
      <c r="WTW58" s="44"/>
      <c r="WTX58" s="44"/>
      <c r="WTY58" s="44"/>
      <c r="WTZ58" s="44"/>
      <c r="WUA58" s="44"/>
      <c r="WUB58" s="44"/>
      <c r="WUC58" s="44"/>
      <c r="WUD58" s="44"/>
      <c r="WUE58" s="44"/>
      <c r="WUF58" s="44"/>
      <c r="WUG58" s="44"/>
      <c r="WUH58" s="44"/>
      <c r="WUI58" s="44"/>
      <c r="WUJ58" s="44"/>
      <c r="WUK58" s="44"/>
      <c r="WUL58" s="44"/>
      <c r="WUM58" s="44"/>
      <c r="WUN58" s="44"/>
      <c r="WUO58" s="44"/>
      <c r="WUP58" s="44"/>
      <c r="WUQ58" s="44"/>
      <c r="WUR58" s="44"/>
      <c r="WUS58" s="44"/>
      <c r="WUT58" s="44"/>
      <c r="WUU58" s="44"/>
      <c r="WUV58" s="44"/>
      <c r="WUW58" s="44"/>
      <c r="WUX58" s="44"/>
      <c r="WUY58" s="44"/>
      <c r="WUZ58" s="44"/>
      <c r="WVA58" s="44"/>
      <c r="WVB58" s="44"/>
      <c r="WVC58" s="44"/>
      <c r="WVD58" s="44"/>
      <c r="WVE58" s="44"/>
      <c r="WVF58" s="44"/>
      <c r="WVG58" s="44"/>
      <c r="WVH58" s="44"/>
      <c r="WVI58" s="44"/>
      <c r="WVJ58" s="44"/>
      <c r="WVK58" s="44"/>
      <c r="WVL58" s="44"/>
      <c r="WVM58" s="44"/>
      <c r="WVN58" s="44"/>
      <c r="WVO58" s="44"/>
      <c r="WVP58" s="44"/>
      <c r="WVQ58" s="44"/>
      <c r="WVR58" s="44"/>
      <c r="WVS58" s="44"/>
      <c r="WVT58" s="44"/>
      <c r="WVU58" s="44"/>
      <c r="WVV58" s="44"/>
      <c r="WVW58" s="44"/>
      <c r="WVX58" s="44"/>
      <c r="WVY58" s="44"/>
      <c r="WVZ58" s="44"/>
      <c r="WWA58" s="44"/>
      <c r="WWB58" s="44"/>
      <c r="WWC58" s="44"/>
      <c r="WWD58" s="44"/>
      <c r="WWE58" s="44"/>
      <c r="WWF58" s="44"/>
      <c r="WWG58" s="44"/>
      <c r="WWH58" s="44"/>
      <c r="WWI58" s="44"/>
      <c r="WWJ58" s="44"/>
      <c r="WWK58" s="44"/>
      <c r="WWL58" s="44"/>
      <c r="WWM58" s="44"/>
      <c r="WWN58" s="44"/>
      <c r="WWO58" s="44"/>
      <c r="WWP58" s="44"/>
      <c r="WWQ58" s="44"/>
      <c r="WWR58" s="44"/>
      <c r="WWS58" s="44"/>
      <c r="WWT58" s="44"/>
      <c r="WWU58" s="44"/>
      <c r="WWV58" s="44"/>
      <c r="WWW58" s="44"/>
      <c r="WWX58" s="44"/>
      <c r="WWY58" s="44"/>
      <c r="WWZ58" s="44"/>
      <c r="WXA58" s="44"/>
      <c r="WXB58" s="44"/>
      <c r="WXC58" s="44"/>
      <c r="WXD58" s="44"/>
      <c r="WXE58" s="44"/>
      <c r="WXF58" s="44"/>
      <c r="WXG58" s="44"/>
      <c r="WXH58" s="44"/>
      <c r="WXI58" s="44"/>
      <c r="WXJ58" s="44"/>
      <c r="WXK58" s="44"/>
      <c r="WXL58" s="44"/>
      <c r="WXM58" s="44"/>
      <c r="WXN58" s="44"/>
      <c r="WXO58" s="44"/>
      <c r="WXP58" s="44"/>
      <c r="WXQ58" s="44"/>
      <c r="WXR58" s="44"/>
      <c r="WXS58" s="44"/>
      <c r="WXT58" s="44"/>
      <c r="WXU58" s="44"/>
      <c r="WXV58" s="44"/>
      <c r="WXW58" s="44"/>
      <c r="WXX58" s="44"/>
      <c r="WXY58" s="44"/>
      <c r="WXZ58" s="44"/>
      <c r="WYA58" s="44"/>
      <c r="WYB58" s="44"/>
      <c r="WYC58" s="44"/>
      <c r="WYD58" s="44"/>
      <c r="WYE58" s="44"/>
      <c r="WYF58" s="44"/>
      <c r="WYG58" s="44"/>
      <c r="WYH58" s="44"/>
      <c r="WYI58" s="44"/>
      <c r="WYJ58" s="44"/>
      <c r="WYK58" s="44"/>
      <c r="WYL58" s="44"/>
      <c r="WYM58" s="44"/>
      <c r="WYN58" s="44"/>
      <c r="WYO58" s="44"/>
      <c r="WYP58" s="44"/>
      <c r="WYQ58" s="44"/>
      <c r="WYR58" s="44"/>
      <c r="WYS58" s="44"/>
      <c r="WYT58" s="44"/>
      <c r="WYU58" s="44"/>
      <c r="WYV58" s="44"/>
      <c r="WYW58" s="44"/>
      <c r="WYX58" s="44"/>
      <c r="WYY58" s="44"/>
      <c r="WYZ58" s="44"/>
      <c r="WZA58" s="44"/>
      <c r="WZB58" s="44"/>
      <c r="WZC58" s="44"/>
      <c r="WZD58" s="44"/>
      <c r="WZE58" s="44"/>
      <c r="WZF58" s="44"/>
      <c r="WZG58" s="44"/>
      <c r="WZH58" s="44"/>
      <c r="WZI58" s="44"/>
      <c r="WZJ58" s="44"/>
      <c r="WZK58" s="44"/>
      <c r="WZL58" s="44"/>
      <c r="WZM58" s="44"/>
      <c r="WZN58" s="44"/>
      <c r="WZO58" s="44"/>
      <c r="WZP58" s="44"/>
      <c r="WZQ58" s="44"/>
      <c r="WZR58" s="44"/>
      <c r="WZS58" s="44"/>
      <c r="WZT58" s="44"/>
      <c r="WZU58" s="44"/>
      <c r="WZV58" s="44"/>
      <c r="WZW58" s="44"/>
      <c r="WZX58" s="44"/>
      <c r="WZY58" s="44"/>
      <c r="WZZ58" s="44"/>
      <c r="XAA58" s="44"/>
      <c r="XAB58" s="44"/>
      <c r="XAC58" s="44"/>
      <c r="XAD58" s="44"/>
      <c r="XAE58" s="44"/>
      <c r="XAF58" s="44"/>
      <c r="XAG58" s="44"/>
      <c r="XAH58" s="44"/>
      <c r="XAI58" s="44"/>
      <c r="XAJ58" s="44"/>
      <c r="XAK58" s="44"/>
      <c r="XAL58" s="44"/>
      <c r="XAM58" s="44"/>
      <c r="XAN58" s="44"/>
      <c r="XAO58" s="44"/>
      <c r="XAP58" s="44"/>
      <c r="XAQ58" s="44"/>
      <c r="XAR58" s="44"/>
      <c r="XAS58" s="44"/>
      <c r="XAT58" s="44"/>
      <c r="XAU58" s="44"/>
      <c r="XAV58" s="44"/>
      <c r="XAW58" s="44"/>
      <c r="XAX58" s="44"/>
      <c r="XAY58" s="44"/>
      <c r="XAZ58" s="44"/>
      <c r="XBA58" s="44"/>
      <c r="XBB58" s="44"/>
      <c r="XBC58" s="44"/>
      <c r="XBD58" s="44"/>
      <c r="XBE58" s="44"/>
      <c r="XBF58" s="44"/>
      <c r="XBG58" s="44"/>
      <c r="XBH58" s="44"/>
      <c r="XBI58" s="44"/>
      <c r="XBJ58" s="44"/>
      <c r="XBK58" s="44"/>
      <c r="XBL58" s="44"/>
      <c r="XBM58" s="44"/>
      <c r="XBN58" s="44"/>
      <c r="XBO58" s="44"/>
      <c r="XBP58" s="44"/>
      <c r="XBQ58" s="44"/>
      <c r="XBR58" s="44"/>
      <c r="XBS58" s="44"/>
      <c r="XBT58" s="44"/>
      <c r="XBU58" s="44"/>
      <c r="XBV58" s="44"/>
      <c r="XBW58" s="44"/>
      <c r="XBX58" s="44"/>
      <c r="XBY58" s="44"/>
      <c r="XBZ58" s="44"/>
      <c r="XCA58" s="44"/>
      <c r="XCB58" s="44"/>
      <c r="XCC58" s="44"/>
      <c r="XCD58" s="44"/>
      <c r="XCE58" s="44"/>
      <c r="XCF58" s="44"/>
      <c r="XCG58" s="44"/>
      <c r="XCH58" s="44"/>
      <c r="XCI58" s="44"/>
      <c r="XCJ58" s="44"/>
      <c r="XCK58" s="44"/>
      <c r="XCL58" s="44"/>
      <c r="XCM58" s="44"/>
      <c r="XCN58" s="44"/>
      <c r="XCO58" s="44"/>
      <c r="XCP58" s="44"/>
      <c r="XCQ58" s="44"/>
      <c r="XCR58" s="44"/>
      <c r="XCS58" s="44"/>
      <c r="XCT58" s="44"/>
      <c r="XCU58" s="44"/>
      <c r="XCV58" s="44"/>
      <c r="XCW58" s="44"/>
      <c r="XCX58" s="44"/>
      <c r="XCY58" s="44"/>
      <c r="XCZ58" s="44"/>
      <c r="XDA58" s="44"/>
      <c r="XDB58" s="44"/>
      <c r="XDC58" s="44"/>
      <c r="XDD58" s="44"/>
      <c r="XDE58" s="44"/>
      <c r="XDF58" s="44"/>
      <c r="XDG58" s="44"/>
      <c r="XDH58" s="44"/>
      <c r="XDI58" s="44"/>
      <c r="XDJ58" s="44"/>
      <c r="XDK58" s="44"/>
      <c r="XDL58" s="44"/>
      <c r="XDM58" s="44"/>
      <c r="XDN58" s="44"/>
      <c r="XDO58" s="44"/>
      <c r="XDP58" s="44"/>
      <c r="XDQ58" s="44"/>
      <c r="XDR58" s="44"/>
      <c r="XDS58" s="44"/>
      <c r="XDT58" s="44"/>
      <c r="XDU58" s="44"/>
      <c r="XDV58" s="44"/>
      <c r="XDW58" s="44"/>
      <c r="XDX58" s="44"/>
      <c r="XDY58" s="44"/>
      <c r="XDZ58" s="44"/>
      <c r="XEA58" s="44"/>
      <c r="XEB58" s="44"/>
      <c r="XEC58" s="44"/>
      <c r="XED58" s="44"/>
      <c r="XEE58" s="44"/>
      <c r="XEF58" s="44"/>
      <c r="XEG58" s="44"/>
      <c r="XEH58" s="44"/>
      <c r="XEI58" s="44"/>
      <c r="XEJ58" s="44"/>
      <c r="XEK58" s="44"/>
      <c r="XEL58" s="44"/>
      <c r="XEM58" s="44"/>
      <c r="XEN58" s="44"/>
      <c r="XEO58" s="44"/>
      <c r="XEP58" s="44"/>
      <c r="XEQ58" s="44"/>
      <c r="XER58" s="44"/>
      <c r="XES58" s="44"/>
      <c r="XET58" s="44"/>
      <c r="XEU58" s="44"/>
      <c r="XEV58" s="44"/>
      <c r="XEW58" s="44"/>
      <c r="XEX58" s="48"/>
      <c r="XEY58" s="48"/>
      <c r="XEZ58" s="48"/>
      <c r="XFA58" s="48"/>
      <c r="XFB58" s="48"/>
      <c r="XFC58" s="48"/>
      <c r="XFD58" s="48"/>
    </row>
  </sheetData>
  <mergeCells count="2">
    <mergeCell ref="A2:C2"/>
    <mergeCell ref="A3:C3"/>
  </mergeCells>
  <phoneticPr fontId="106" type="noConversion"/>
  <printOptions gridLines="1"/>
  <pageMargins left="0.75" right="0.75" top="1" bottom="1" header="0" footer="0"/>
  <pageSetup orientation="portrait"/>
  <headerFooter alignWithMargins="0">
    <oddHeader>&amp;C&amp;A</oddHeader>
    <oddFooter>&amp;CPage &amp;P</oddFooter>
  </headerFooter>
</worksheet>
</file>

<file path=xl/worksheets/sheet28.xml><?xml version="1.0" encoding="utf-8"?>
<worksheet xmlns="http://schemas.openxmlformats.org/spreadsheetml/2006/main" xmlns:r="http://schemas.openxmlformats.org/officeDocument/2006/relationships">
  <sheetPr>
    <tabColor rgb="FFFFFF00"/>
  </sheetPr>
  <dimension ref="A1:XFD39"/>
  <sheetViews>
    <sheetView showGridLines="0" showZeros="0" topLeftCell="A19" workbookViewId="0">
      <selection activeCell="D13" sqref="D13"/>
    </sheetView>
  </sheetViews>
  <sheetFormatPr defaultColWidth="12.125" defaultRowHeight="17.100000000000001" customHeight="1"/>
  <cols>
    <col min="1" max="1" width="12.125" style="16" customWidth="1"/>
    <col min="2" max="2" width="39.75" style="16" customWidth="1"/>
    <col min="3" max="3" width="16.5" style="16" customWidth="1"/>
    <col min="4" max="4" width="12.125" style="16" customWidth="1"/>
    <col min="5" max="5" width="37.25" style="16" customWidth="1"/>
    <col min="6" max="8" width="16.5" style="16" customWidth="1"/>
    <col min="9" max="16382" width="12.125" style="16" customWidth="1"/>
    <col min="16383" max="16384" width="12.125" style="33"/>
  </cols>
  <sheetData>
    <row r="1" spans="1:8" ht="17.100000000000001" customHeight="1">
      <c r="A1" s="209" t="s">
        <v>2509</v>
      </c>
    </row>
    <row r="2" spans="1:8" ht="33.950000000000003" customHeight="1">
      <c r="A2" s="275" t="s">
        <v>2512</v>
      </c>
      <c r="B2" s="276"/>
      <c r="C2" s="276"/>
      <c r="D2" s="34"/>
      <c r="E2" s="34"/>
      <c r="F2" s="34"/>
      <c r="G2" s="34"/>
      <c r="H2" s="34"/>
    </row>
    <row r="3" spans="1:8" ht="16.899999999999999" customHeight="1">
      <c r="A3" s="277" t="s">
        <v>55</v>
      </c>
      <c r="B3" s="277"/>
      <c r="C3" s="277"/>
      <c r="D3" s="35"/>
      <c r="E3" s="35"/>
      <c r="F3" s="35"/>
      <c r="G3" s="35"/>
      <c r="H3" s="35"/>
    </row>
    <row r="4" spans="1:8" ht="16.899999999999999" customHeight="1">
      <c r="A4" s="36" t="s">
        <v>303</v>
      </c>
      <c r="B4" s="36" t="s">
        <v>56</v>
      </c>
      <c r="C4" s="36" t="s">
        <v>60</v>
      </c>
    </row>
    <row r="5" spans="1:8" ht="16.899999999999999" customHeight="1">
      <c r="A5" s="37">
        <v>208</v>
      </c>
      <c r="B5" s="38" t="s">
        <v>98</v>
      </c>
      <c r="C5" s="39">
        <f>C6</f>
        <v>0</v>
      </c>
    </row>
    <row r="6" spans="1:8" ht="16.899999999999999" customHeight="1">
      <c r="A6" s="37">
        <v>20804</v>
      </c>
      <c r="B6" s="38" t="s">
        <v>1352</v>
      </c>
      <c r="C6" s="39">
        <f>C7</f>
        <v>0</v>
      </c>
    </row>
    <row r="7" spans="1:8" ht="16.899999999999999" customHeight="1">
      <c r="A7" s="37">
        <v>2080451</v>
      </c>
      <c r="B7" s="40" t="s">
        <v>2408</v>
      </c>
      <c r="C7" s="39">
        <v>0</v>
      </c>
    </row>
    <row r="8" spans="1:8" ht="16.899999999999999" customHeight="1">
      <c r="A8" s="37">
        <v>223</v>
      </c>
      <c r="B8" s="38" t="s">
        <v>242</v>
      </c>
      <c r="C8" s="39">
        <f>C9+C19+C28+C30+C34</f>
        <v>173</v>
      </c>
    </row>
    <row r="9" spans="1:8" ht="16.899999999999999" customHeight="1">
      <c r="A9" s="37">
        <v>22301</v>
      </c>
      <c r="B9" s="38" t="s">
        <v>2409</v>
      </c>
      <c r="C9" s="39">
        <f>SUM(C10:C18)</f>
        <v>173</v>
      </c>
    </row>
    <row r="10" spans="1:8" ht="16.899999999999999" customHeight="1">
      <c r="A10" s="37">
        <v>2230101</v>
      </c>
      <c r="B10" s="40" t="s">
        <v>2410</v>
      </c>
      <c r="C10" s="39">
        <v>0</v>
      </c>
    </row>
    <row r="11" spans="1:8" ht="16.899999999999999" customHeight="1">
      <c r="A11" s="37">
        <v>2230102</v>
      </c>
      <c r="B11" s="40" t="s">
        <v>2411</v>
      </c>
      <c r="C11" s="39">
        <v>0</v>
      </c>
    </row>
    <row r="12" spans="1:8" ht="16.899999999999999" customHeight="1">
      <c r="A12" s="37">
        <v>2230103</v>
      </c>
      <c r="B12" s="40" t="s">
        <v>2412</v>
      </c>
      <c r="C12" s="39">
        <v>0</v>
      </c>
    </row>
    <row r="13" spans="1:8" ht="16.899999999999999" customHeight="1">
      <c r="A13" s="37">
        <v>2230104</v>
      </c>
      <c r="B13" s="40" t="s">
        <v>2413</v>
      </c>
      <c r="C13" s="39">
        <v>0</v>
      </c>
    </row>
    <row r="14" spans="1:8" ht="16.899999999999999" customHeight="1">
      <c r="A14" s="37">
        <v>2230105</v>
      </c>
      <c r="B14" s="40" t="s">
        <v>2414</v>
      </c>
      <c r="C14" s="39">
        <v>173</v>
      </c>
    </row>
    <row r="15" spans="1:8" ht="16.899999999999999" customHeight="1">
      <c r="A15" s="37">
        <v>2230106</v>
      </c>
      <c r="B15" s="40" t="s">
        <v>2415</v>
      </c>
      <c r="C15" s="39">
        <v>0</v>
      </c>
    </row>
    <row r="16" spans="1:8" ht="16.899999999999999" customHeight="1">
      <c r="A16" s="37">
        <v>2230107</v>
      </c>
      <c r="B16" s="40" t="s">
        <v>2416</v>
      </c>
      <c r="C16" s="39">
        <v>0</v>
      </c>
    </row>
    <row r="17" spans="1:3" ht="16.899999999999999" customHeight="1">
      <c r="A17" s="37">
        <v>2230108</v>
      </c>
      <c r="B17" s="40" t="s">
        <v>2417</v>
      </c>
      <c r="C17" s="39">
        <v>0</v>
      </c>
    </row>
    <row r="18" spans="1:3" ht="16.899999999999999" customHeight="1">
      <c r="A18" s="37">
        <v>2230199</v>
      </c>
      <c r="B18" s="40" t="s">
        <v>2418</v>
      </c>
      <c r="C18" s="39">
        <v>0</v>
      </c>
    </row>
    <row r="19" spans="1:3" ht="16.899999999999999" customHeight="1">
      <c r="A19" s="37">
        <v>22302</v>
      </c>
      <c r="B19" s="38" t="s">
        <v>2419</v>
      </c>
      <c r="C19" s="39">
        <f>SUM(C20:C27)</f>
        <v>0</v>
      </c>
    </row>
    <row r="20" spans="1:3" ht="16.899999999999999" customHeight="1">
      <c r="A20" s="37">
        <v>2230201</v>
      </c>
      <c r="B20" s="40" t="s">
        <v>2420</v>
      </c>
      <c r="C20" s="39">
        <v>0</v>
      </c>
    </row>
    <row r="21" spans="1:3" ht="16.899999999999999" customHeight="1">
      <c r="A21" s="37">
        <v>2230202</v>
      </c>
      <c r="B21" s="40" t="s">
        <v>2421</v>
      </c>
      <c r="C21" s="39">
        <v>0</v>
      </c>
    </row>
    <row r="22" spans="1:3" ht="16.899999999999999" customHeight="1">
      <c r="A22" s="37">
        <v>2230203</v>
      </c>
      <c r="B22" s="40" t="s">
        <v>2422</v>
      </c>
      <c r="C22" s="39">
        <v>0</v>
      </c>
    </row>
    <row r="23" spans="1:3" ht="16.899999999999999" customHeight="1">
      <c r="A23" s="37">
        <v>2230204</v>
      </c>
      <c r="B23" s="40" t="s">
        <v>2423</v>
      </c>
      <c r="C23" s="39">
        <v>0</v>
      </c>
    </row>
    <row r="24" spans="1:3" ht="16.899999999999999" customHeight="1">
      <c r="A24" s="37">
        <v>2230205</v>
      </c>
      <c r="B24" s="40" t="s">
        <v>2424</v>
      </c>
      <c r="C24" s="39">
        <v>0</v>
      </c>
    </row>
    <row r="25" spans="1:3" ht="16.899999999999999" customHeight="1">
      <c r="A25" s="37">
        <v>2230206</v>
      </c>
      <c r="B25" s="40" t="s">
        <v>2425</v>
      </c>
      <c r="C25" s="39">
        <v>0</v>
      </c>
    </row>
    <row r="26" spans="1:3" ht="16.899999999999999" customHeight="1">
      <c r="A26" s="37">
        <v>2230207</v>
      </c>
      <c r="B26" s="40" t="s">
        <v>2426</v>
      </c>
      <c r="C26" s="39">
        <v>0</v>
      </c>
    </row>
    <row r="27" spans="1:3" ht="16.899999999999999" customHeight="1">
      <c r="A27" s="37">
        <v>2230299</v>
      </c>
      <c r="B27" s="40" t="s">
        <v>2427</v>
      </c>
      <c r="C27" s="39">
        <v>0</v>
      </c>
    </row>
    <row r="28" spans="1:3" ht="16.899999999999999" customHeight="1">
      <c r="A28" s="37">
        <v>22303</v>
      </c>
      <c r="B28" s="38" t="s">
        <v>2428</v>
      </c>
      <c r="C28" s="39">
        <f>C29</f>
        <v>0</v>
      </c>
    </row>
    <row r="29" spans="1:3" ht="16.899999999999999" customHeight="1">
      <c r="A29" s="37">
        <v>2230301</v>
      </c>
      <c r="B29" s="40" t="s">
        <v>2429</v>
      </c>
      <c r="C29" s="39">
        <v>0</v>
      </c>
    </row>
    <row r="30" spans="1:3" ht="16.899999999999999" customHeight="1">
      <c r="A30" s="37">
        <v>22304</v>
      </c>
      <c r="B30" s="38" t="s">
        <v>2430</v>
      </c>
      <c r="C30" s="39">
        <f>C31+C32+C33</f>
        <v>0</v>
      </c>
    </row>
    <row r="31" spans="1:3" ht="16.899999999999999" customHeight="1">
      <c r="A31" s="37">
        <v>2230401</v>
      </c>
      <c r="B31" s="40" t="s">
        <v>2431</v>
      </c>
      <c r="C31" s="39">
        <v>0</v>
      </c>
    </row>
    <row r="32" spans="1:3" ht="16.899999999999999" customHeight="1">
      <c r="A32" s="37">
        <v>2230402</v>
      </c>
      <c r="B32" s="40" t="s">
        <v>2432</v>
      </c>
      <c r="C32" s="39">
        <v>0</v>
      </c>
    </row>
    <row r="33" spans="1:16384" ht="16.899999999999999" customHeight="1">
      <c r="A33" s="37">
        <v>2230499</v>
      </c>
      <c r="B33" s="40" t="s">
        <v>2433</v>
      </c>
      <c r="C33" s="39">
        <v>0</v>
      </c>
    </row>
    <row r="34" spans="1:16384" ht="16.899999999999999" customHeight="1">
      <c r="A34" s="37">
        <v>22399</v>
      </c>
      <c r="B34" s="38" t="s">
        <v>2434</v>
      </c>
      <c r="C34" s="39">
        <f>C35</f>
        <v>0</v>
      </c>
    </row>
    <row r="35" spans="1:16384" ht="16.899999999999999" customHeight="1">
      <c r="A35" s="37">
        <v>2239901</v>
      </c>
      <c r="B35" s="40" t="s">
        <v>2435</v>
      </c>
      <c r="C35" s="39">
        <v>0</v>
      </c>
    </row>
    <row r="36" spans="1:16384" s="32" customFormat="1" ht="17.100000000000001" customHeight="1">
      <c r="A36" s="41"/>
      <c r="B36" s="42" t="s">
        <v>242</v>
      </c>
      <c r="C36" s="43">
        <v>173</v>
      </c>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c r="GN36" s="44"/>
      <c r="GO36" s="44"/>
      <c r="GP36" s="44"/>
      <c r="GQ36" s="44"/>
      <c r="GR36" s="44"/>
      <c r="GS36" s="44"/>
      <c r="GT36" s="44"/>
      <c r="GU36" s="44"/>
      <c r="GV36" s="44"/>
      <c r="GW36" s="44"/>
      <c r="GX36" s="44"/>
      <c r="GY36" s="44"/>
      <c r="GZ36" s="44"/>
      <c r="HA36" s="44"/>
      <c r="HB36" s="44"/>
      <c r="HC36" s="44"/>
      <c r="HD36" s="44"/>
      <c r="HE36" s="44"/>
      <c r="HF36" s="44"/>
      <c r="HG36" s="44"/>
      <c r="HH36" s="44"/>
      <c r="HI36" s="44"/>
      <c r="HJ36" s="44"/>
      <c r="HK36" s="44"/>
      <c r="HL36" s="44"/>
      <c r="HM36" s="44"/>
      <c r="HN36" s="44"/>
      <c r="HO36" s="44"/>
      <c r="HP36" s="44"/>
      <c r="HQ36" s="44"/>
      <c r="HR36" s="44"/>
      <c r="HS36" s="44"/>
      <c r="HT36" s="44"/>
      <c r="HU36" s="44"/>
      <c r="HV36" s="44"/>
      <c r="HW36" s="44"/>
      <c r="HX36" s="44"/>
      <c r="HY36" s="44"/>
      <c r="HZ36" s="44"/>
      <c r="IA36" s="44"/>
      <c r="IB36" s="44"/>
      <c r="IC36" s="44"/>
      <c r="ID36" s="44"/>
      <c r="IE36" s="44"/>
      <c r="IF36" s="44"/>
      <c r="IG36" s="44"/>
      <c r="IH36" s="44"/>
      <c r="II36" s="44"/>
      <c r="IJ36" s="44"/>
      <c r="IK36" s="44"/>
      <c r="IL36" s="44"/>
      <c r="IM36" s="44"/>
      <c r="IN36" s="44"/>
      <c r="IO36" s="44"/>
      <c r="IP36" s="44"/>
      <c r="IQ36" s="44"/>
      <c r="IR36" s="44"/>
      <c r="IS36" s="44"/>
      <c r="IT36" s="44"/>
      <c r="IU36" s="44"/>
      <c r="IV36" s="44"/>
      <c r="IW36" s="44"/>
      <c r="IX36" s="44"/>
      <c r="IY36" s="44"/>
      <c r="IZ36" s="44"/>
      <c r="JA36" s="44"/>
      <c r="JB36" s="44"/>
      <c r="JC36" s="44"/>
      <c r="JD36" s="44"/>
      <c r="JE36" s="44"/>
      <c r="JF36" s="44"/>
      <c r="JG36" s="44"/>
      <c r="JH36" s="44"/>
      <c r="JI36" s="44"/>
      <c r="JJ36" s="44"/>
      <c r="JK36" s="44"/>
      <c r="JL36" s="44"/>
      <c r="JM36" s="44"/>
      <c r="JN36" s="44"/>
      <c r="JO36" s="44"/>
      <c r="JP36" s="44"/>
      <c r="JQ36" s="44"/>
      <c r="JR36" s="44"/>
      <c r="JS36" s="44"/>
      <c r="JT36" s="44"/>
      <c r="JU36" s="44"/>
      <c r="JV36" s="44"/>
      <c r="JW36" s="44"/>
      <c r="JX36" s="44"/>
      <c r="JY36" s="44"/>
      <c r="JZ36" s="44"/>
      <c r="KA36" s="44"/>
      <c r="KB36" s="44"/>
      <c r="KC36" s="44"/>
      <c r="KD36" s="44"/>
      <c r="KE36" s="44"/>
      <c r="KF36" s="44"/>
      <c r="KG36" s="44"/>
      <c r="KH36" s="44"/>
      <c r="KI36" s="44"/>
      <c r="KJ36" s="44"/>
      <c r="KK36" s="44"/>
      <c r="KL36" s="44"/>
      <c r="KM36" s="44"/>
      <c r="KN36" s="44"/>
      <c r="KO36" s="44"/>
      <c r="KP36" s="44"/>
      <c r="KQ36" s="44"/>
      <c r="KR36" s="44"/>
      <c r="KS36" s="44"/>
      <c r="KT36" s="44"/>
      <c r="KU36" s="44"/>
      <c r="KV36" s="44"/>
      <c r="KW36" s="44"/>
      <c r="KX36" s="44"/>
      <c r="KY36" s="44"/>
      <c r="KZ36" s="44"/>
      <c r="LA36" s="44"/>
      <c r="LB36" s="44"/>
      <c r="LC36" s="44"/>
      <c r="LD36" s="44"/>
      <c r="LE36" s="44"/>
      <c r="LF36" s="44"/>
      <c r="LG36" s="44"/>
      <c r="LH36" s="44"/>
      <c r="LI36" s="44"/>
      <c r="LJ36" s="44"/>
      <c r="LK36" s="44"/>
      <c r="LL36" s="44"/>
      <c r="LM36" s="44"/>
      <c r="LN36" s="44"/>
      <c r="LO36" s="44"/>
      <c r="LP36" s="44"/>
      <c r="LQ36" s="44"/>
      <c r="LR36" s="44"/>
      <c r="LS36" s="44"/>
      <c r="LT36" s="44"/>
      <c r="LU36" s="44"/>
      <c r="LV36" s="44"/>
      <c r="LW36" s="44"/>
      <c r="LX36" s="44"/>
      <c r="LY36" s="44"/>
      <c r="LZ36" s="44"/>
      <c r="MA36" s="44"/>
      <c r="MB36" s="44"/>
      <c r="MC36" s="44"/>
      <c r="MD36" s="44"/>
      <c r="ME36" s="44"/>
      <c r="MF36" s="44"/>
      <c r="MG36" s="44"/>
      <c r="MH36" s="44"/>
      <c r="MI36" s="44"/>
      <c r="MJ36" s="44"/>
      <c r="MK36" s="44"/>
      <c r="ML36" s="44"/>
      <c r="MM36" s="44"/>
      <c r="MN36" s="44"/>
      <c r="MO36" s="44"/>
      <c r="MP36" s="44"/>
      <c r="MQ36" s="44"/>
      <c r="MR36" s="44"/>
      <c r="MS36" s="44"/>
      <c r="MT36" s="44"/>
      <c r="MU36" s="44"/>
      <c r="MV36" s="44"/>
      <c r="MW36" s="44"/>
      <c r="MX36" s="44"/>
      <c r="MY36" s="44"/>
      <c r="MZ36" s="44"/>
      <c r="NA36" s="44"/>
      <c r="NB36" s="44"/>
      <c r="NC36" s="44"/>
      <c r="ND36" s="44"/>
      <c r="NE36" s="44"/>
      <c r="NF36" s="44"/>
      <c r="NG36" s="44"/>
      <c r="NH36" s="44"/>
      <c r="NI36" s="44"/>
      <c r="NJ36" s="44"/>
      <c r="NK36" s="44"/>
      <c r="NL36" s="44"/>
      <c r="NM36" s="44"/>
      <c r="NN36" s="44"/>
      <c r="NO36" s="44"/>
      <c r="NP36" s="44"/>
      <c r="NQ36" s="44"/>
      <c r="NR36" s="44"/>
      <c r="NS36" s="44"/>
      <c r="NT36" s="44"/>
      <c r="NU36" s="44"/>
      <c r="NV36" s="44"/>
      <c r="NW36" s="44"/>
      <c r="NX36" s="44"/>
      <c r="NY36" s="44"/>
      <c r="NZ36" s="44"/>
      <c r="OA36" s="44"/>
      <c r="OB36" s="44"/>
      <c r="OC36" s="44"/>
      <c r="OD36" s="44"/>
      <c r="OE36" s="44"/>
      <c r="OF36" s="44"/>
      <c r="OG36" s="44"/>
      <c r="OH36" s="44"/>
      <c r="OI36" s="44"/>
      <c r="OJ36" s="44"/>
      <c r="OK36" s="44"/>
      <c r="OL36" s="44"/>
      <c r="OM36" s="44"/>
      <c r="ON36" s="44"/>
      <c r="OO36" s="44"/>
      <c r="OP36" s="44"/>
      <c r="OQ36" s="44"/>
      <c r="OR36" s="44"/>
      <c r="OS36" s="44"/>
      <c r="OT36" s="44"/>
      <c r="OU36" s="44"/>
      <c r="OV36" s="44"/>
      <c r="OW36" s="44"/>
      <c r="OX36" s="44"/>
      <c r="OY36" s="44"/>
      <c r="OZ36" s="44"/>
      <c r="PA36" s="44"/>
      <c r="PB36" s="44"/>
      <c r="PC36" s="44"/>
      <c r="PD36" s="44"/>
      <c r="PE36" s="44"/>
      <c r="PF36" s="44"/>
      <c r="PG36" s="44"/>
      <c r="PH36" s="44"/>
      <c r="PI36" s="44"/>
      <c r="PJ36" s="44"/>
      <c r="PK36" s="44"/>
      <c r="PL36" s="44"/>
      <c r="PM36" s="44"/>
      <c r="PN36" s="44"/>
      <c r="PO36" s="44"/>
      <c r="PP36" s="44"/>
      <c r="PQ36" s="44"/>
      <c r="PR36" s="44"/>
      <c r="PS36" s="44"/>
      <c r="PT36" s="44"/>
      <c r="PU36" s="44"/>
      <c r="PV36" s="44"/>
      <c r="PW36" s="44"/>
      <c r="PX36" s="44"/>
      <c r="PY36" s="44"/>
      <c r="PZ36" s="44"/>
      <c r="QA36" s="44"/>
      <c r="QB36" s="44"/>
      <c r="QC36" s="44"/>
      <c r="QD36" s="44"/>
      <c r="QE36" s="44"/>
      <c r="QF36" s="44"/>
      <c r="QG36" s="44"/>
      <c r="QH36" s="44"/>
      <c r="QI36" s="44"/>
      <c r="QJ36" s="44"/>
      <c r="QK36" s="44"/>
      <c r="QL36" s="44"/>
      <c r="QM36" s="44"/>
      <c r="QN36" s="44"/>
      <c r="QO36" s="44"/>
      <c r="QP36" s="44"/>
      <c r="QQ36" s="44"/>
      <c r="QR36" s="44"/>
      <c r="QS36" s="44"/>
      <c r="QT36" s="44"/>
      <c r="QU36" s="44"/>
      <c r="QV36" s="44"/>
      <c r="QW36" s="44"/>
      <c r="QX36" s="44"/>
      <c r="QY36" s="44"/>
      <c r="QZ36" s="44"/>
      <c r="RA36" s="44"/>
      <c r="RB36" s="44"/>
      <c r="RC36" s="44"/>
      <c r="RD36" s="44"/>
      <c r="RE36" s="44"/>
      <c r="RF36" s="44"/>
      <c r="RG36" s="44"/>
      <c r="RH36" s="44"/>
      <c r="RI36" s="44"/>
      <c r="RJ36" s="44"/>
      <c r="RK36" s="44"/>
      <c r="RL36" s="44"/>
      <c r="RM36" s="44"/>
      <c r="RN36" s="44"/>
      <c r="RO36" s="44"/>
      <c r="RP36" s="44"/>
      <c r="RQ36" s="44"/>
      <c r="RR36" s="44"/>
      <c r="RS36" s="44"/>
      <c r="RT36" s="44"/>
      <c r="RU36" s="44"/>
      <c r="RV36" s="44"/>
      <c r="RW36" s="44"/>
      <c r="RX36" s="44"/>
      <c r="RY36" s="44"/>
      <c r="RZ36" s="44"/>
      <c r="SA36" s="44"/>
      <c r="SB36" s="44"/>
      <c r="SC36" s="44"/>
      <c r="SD36" s="44"/>
      <c r="SE36" s="44"/>
      <c r="SF36" s="44"/>
      <c r="SG36" s="44"/>
      <c r="SH36" s="44"/>
      <c r="SI36" s="44"/>
      <c r="SJ36" s="44"/>
      <c r="SK36" s="44"/>
      <c r="SL36" s="44"/>
      <c r="SM36" s="44"/>
      <c r="SN36" s="44"/>
      <c r="SO36" s="44"/>
      <c r="SP36" s="44"/>
      <c r="SQ36" s="44"/>
      <c r="SR36" s="44"/>
      <c r="SS36" s="44"/>
      <c r="ST36" s="44"/>
      <c r="SU36" s="44"/>
      <c r="SV36" s="44"/>
      <c r="SW36" s="44"/>
      <c r="SX36" s="44"/>
      <c r="SY36" s="44"/>
      <c r="SZ36" s="44"/>
      <c r="TA36" s="44"/>
      <c r="TB36" s="44"/>
      <c r="TC36" s="44"/>
      <c r="TD36" s="44"/>
      <c r="TE36" s="44"/>
      <c r="TF36" s="44"/>
      <c r="TG36" s="44"/>
      <c r="TH36" s="44"/>
      <c r="TI36" s="44"/>
      <c r="TJ36" s="44"/>
      <c r="TK36" s="44"/>
      <c r="TL36" s="44"/>
      <c r="TM36" s="44"/>
      <c r="TN36" s="44"/>
      <c r="TO36" s="44"/>
      <c r="TP36" s="44"/>
      <c r="TQ36" s="44"/>
      <c r="TR36" s="44"/>
      <c r="TS36" s="44"/>
      <c r="TT36" s="44"/>
      <c r="TU36" s="44"/>
      <c r="TV36" s="44"/>
      <c r="TW36" s="44"/>
      <c r="TX36" s="44"/>
      <c r="TY36" s="44"/>
      <c r="TZ36" s="44"/>
      <c r="UA36" s="44"/>
      <c r="UB36" s="44"/>
      <c r="UC36" s="44"/>
      <c r="UD36" s="44"/>
      <c r="UE36" s="44"/>
      <c r="UF36" s="44"/>
      <c r="UG36" s="44"/>
      <c r="UH36" s="44"/>
      <c r="UI36" s="44"/>
      <c r="UJ36" s="44"/>
      <c r="UK36" s="44"/>
      <c r="UL36" s="44"/>
      <c r="UM36" s="44"/>
      <c r="UN36" s="44"/>
      <c r="UO36" s="44"/>
      <c r="UP36" s="44"/>
      <c r="UQ36" s="44"/>
      <c r="UR36" s="44"/>
      <c r="US36" s="44"/>
      <c r="UT36" s="44"/>
      <c r="UU36" s="44"/>
      <c r="UV36" s="44"/>
      <c r="UW36" s="44"/>
      <c r="UX36" s="44"/>
      <c r="UY36" s="44"/>
      <c r="UZ36" s="44"/>
      <c r="VA36" s="44"/>
      <c r="VB36" s="44"/>
      <c r="VC36" s="44"/>
      <c r="VD36" s="44"/>
      <c r="VE36" s="44"/>
      <c r="VF36" s="44"/>
      <c r="VG36" s="44"/>
      <c r="VH36" s="44"/>
      <c r="VI36" s="44"/>
      <c r="VJ36" s="44"/>
      <c r="VK36" s="44"/>
      <c r="VL36" s="44"/>
      <c r="VM36" s="44"/>
      <c r="VN36" s="44"/>
      <c r="VO36" s="44"/>
      <c r="VP36" s="44"/>
      <c r="VQ36" s="44"/>
      <c r="VR36" s="44"/>
      <c r="VS36" s="44"/>
      <c r="VT36" s="44"/>
      <c r="VU36" s="44"/>
      <c r="VV36" s="44"/>
      <c r="VW36" s="44"/>
      <c r="VX36" s="44"/>
      <c r="VY36" s="44"/>
      <c r="VZ36" s="44"/>
      <c r="WA36" s="44"/>
      <c r="WB36" s="44"/>
      <c r="WC36" s="44"/>
      <c r="WD36" s="44"/>
      <c r="WE36" s="44"/>
      <c r="WF36" s="44"/>
      <c r="WG36" s="44"/>
      <c r="WH36" s="44"/>
      <c r="WI36" s="44"/>
      <c r="WJ36" s="44"/>
      <c r="WK36" s="44"/>
      <c r="WL36" s="44"/>
      <c r="WM36" s="44"/>
      <c r="WN36" s="44"/>
      <c r="WO36" s="44"/>
      <c r="WP36" s="44"/>
      <c r="WQ36" s="44"/>
      <c r="WR36" s="44"/>
      <c r="WS36" s="44"/>
      <c r="WT36" s="44"/>
      <c r="WU36" s="44"/>
      <c r="WV36" s="44"/>
      <c r="WW36" s="44"/>
      <c r="WX36" s="44"/>
      <c r="WY36" s="44"/>
      <c r="WZ36" s="44"/>
      <c r="XA36" s="44"/>
      <c r="XB36" s="44"/>
      <c r="XC36" s="44"/>
      <c r="XD36" s="44"/>
      <c r="XE36" s="44"/>
      <c r="XF36" s="44"/>
      <c r="XG36" s="44"/>
      <c r="XH36" s="44"/>
      <c r="XI36" s="44"/>
      <c r="XJ36" s="44"/>
      <c r="XK36" s="44"/>
      <c r="XL36" s="44"/>
      <c r="XM36" s="44"/>
      <c r="XN36" s="44"/>
      <c r="XO36" s="44"/>
      <c r="XP36" s="44"/>
      <c r="XQ36" s="44"/>
      <c r="XR36" s="44"/>
      <c r="XS36" s="44"/>
      <c r="XT36" s="44"/>
      <c r="XU36" s="44"/>
      <c r="XV36" s="44"/>
      <c r="XW36" s="44"/>
      <c r="XX36" s="44"/>
      <c r="XY36" s="44"/>
      <c r="XZ36" s="44"/>
      <c r="YA36" s="44"/>
      <c r="YB36" s="44"/>
      <c r="YC36" s="44"/>
      <c r="YD36" s="44"/>
      <c r="YE36" s="44"/>
      <c r="YF36" s="44"/>
      <c r="YG36" s="44"/>
      <c r="YH36" s="44"/>
      <c r="YI36" s="44"/>
      <c r="YJ36" s="44"/>
      <c r="YK36" s="44"/>
      <c r="YL36" s="44"/>
      <c r="YM36" s="44"/>
      <c r="YN36" s="44"/>
      <c r="YO36" s="44"/>
      <c r="YP36" s="44"/>
      <c r="YQ36" s="44"/>
      <c r="YR36" s="44"/>
      <c r="YS36" s="44"/>
      <c r="YT36" s="44"/>
      <c r="YU36" s="44"/>
      <c r="YV36" s="44"/>
      <c r="YW36" s="44"/>
      <c r="YX36" s="44"/>
      <c r="YY36" s="44"/>
      <c r="YZ36" s="44"/>
      <c r="ZA36" s="44"/>
      <c r="ZB36" s="44"/>
      <c r="ZC36" s="44"/>
      <c r="ZD36" s="44"/>
      <c r="ZE36" s="44"/>
      <c r="ZF36" s="44"/>
      <c r="ZG36" s="44"/>
      <c r="ZH36" s="44"/>
      <c r="ZI36" s="44"/>
      <c r="ZJ36" s="44"/>
      <c r="ZK36" s="44"/>
      <c r="ZL36" s="44"/>
      <c r="ZM36" s="44"/>
      <c r="ZN36" s="44"/>
      <c r="ZO36" s="44"/>
      <c r="ZP36" s="44"/>
      <c r="ZQ36" s="44"/>
      <c r="ZR36" s="44"/>
      <c r="ZS36" s="44"/>
      <c r="ZT36" s="44"/>
      <c r="ZU36" s="44"/>
      <c r="ZV36" s="44"/>
      <c r="ZW36" s="44"/>
      <c r="ZX36" s="44"/>
      <c r="ZY36" s="44"/>
      <c r="ZZ36" s="44"/>
      <c r="AAA36" s="44"/>
      <c r="AAB36" s="44"/>
      <c r="AAC36" s="44"/>
      <c r="AAD36" s="44"/>
      <c r="AAE36" s="44"/>
      <c r="AAF36" s="44"/>
      <c r="AAG36" s="44"/>
      <c r="AAH36" s="44"/>
      <c r="AAI36" s="44"/>
      <c r="AAJ36" s="44"/>
      <c r="AAK36" s="44"/>
      <c r="AAL36" s="44"/>
      <c r="AAM36" s="44"/>
      <c r="AAN36" s="44"/>
      <c r="AAO36" s="44"/>
      <c r="AAP36" s="44"/>
      <c r="AAQ36" s="44"/>
      <c r="AAR36" s="44"/>
      <c r="AAS36" s="44"/>
      <c r="AAT36" s="44"/>
      <c r="AAU36" s="44"/>
      <c r="AAV36" s="44"/>
      <c r="AAW36" s="44"/>
      <c r="AAX36" s="44"/>
      <c r="AAY36" s="44"/>
      <c r="AAZ36" s="44"/>
      <c r="ABA36" s="44"/>
      <c r="ABB36" s="44"/>
      <c r="ABC36" s="44"/>
      <c r="ABD36" s="44"/>
      <c r="ABE36" s="44"/>
      <c r="ABF36" s="44"/>
      <c r="ABG36" s="44"/>
      <c r="ABH36" s="44"/>
      <c r="ABI36" s="44"/>
      <c r="ABJ36" s="44"/>
      <c r="ABK36" s="44"/>
      <c r="ABL36" s="44"/>
      <c r="ABM36" s="44"/>
      <c r="ABN36" s="44"/>
      <c r="ABO36" s="44"/>
      <c r="ABP36" s="44"/>
      <c r="ABQ36" s="44"/>
      <c r="ABR36" s="44"/>
      <c r="ABS36" s="44"/>
      <c r="ABT36" s="44"/>
      <c r="ABU36" s="44"/>
      <c r="ABV36" s="44"/>
      <c r="ABW36" s="44"/>
      <c r="ABX36" s="44"/>
      <c r="ABY36" s="44"/>
      <c r="ABZ36" s="44"/>
      <c r="ACA36" s="44"/>
      <c r="ACB36" s="44"/>
      <c r="ACC36" s="44"/>
      <c r="ACD36" s="44"/>
      <c r="ACE36" s="44"/>
      <c r="ACF36" s="44"/>
      <c r="ACG36" s="44"/>
      <c r="ACH36" s="44"/>
      <c r="ACI36" s="44"/>
      <c r="ACJ36" s="44"/>
      <c r="ACK36" s="44"/>
      <c r="ACL36" s="44"/>
      <c r="ACM36" s="44"/>
      <c r="ACN36" s="44"/>
      <c r="ACO36" s="44"/>
      <c r="ACP36" s="44"/>
      <c r="ACQ36" s="44"/>
      <c r="ACR36" s="44"/>
      <c r="ACS36" s="44"/>
      <c r="ACT36" s="44"/>
      <c r="ACU36" s="44"/>
      <c r="ACV36" s="44"/>
      <c r="ACW36" s="44"/>
      <c r="ACX36" s="44"/>
      <c r="ACY36" s="44"/>
      <c r="ACZ36" s="44"/>
      <c r="ADA36" s="44"/>
      <c r="ADB36" s="44"/>
      <c r="ADC36" s="44"/>
      <c r="ADD36" s="44"/>
      <c r="ADE36" s="44"/>
      <c r="ADF36" s="44"/>
      <c r="ADG36" s="44"/>
      <c r="ADH36" s="44"/>
      <c r="ADI36" s="44"/>
      <c r="ADJ36" s="44"/>
      <c r="ADK36" s="44"/>
      <c r="ADL36" s="44"/>
      <c r="ADM36" s="44"/>
      <c r="ADN36" s="44"/>
      <c r="ADO36" s="44"/>
      <c r="ADP36" s="44"/>
      <c r="ADQ36" s="44"/>
      <c r="ADR36" s="44"/>
      <c r="ADS36" s="44"/>
      <c r="ADT36" s="44"/>
      <c r="ADU36" s="44"/>
      <c r="ADV36" s="44"/>
      <c r="ADW36" s="44"/>
      <c r="ADX36" s="44"/>
      <c r="ADY36" s="44"/>
      <c r="ADZ36" s="44"/>
      <c r="AEA36" s="44"/>
      <c r="AEB36" s="44"/>
      <c r="AEC36" s="44"/>
      <c r="AED36" s="44"/>
      <c r="AEE36" s="44"/>
      <c r="AEF36" s="44"/>
      <c r="AEG36" s="44"/>
      <c r="AEH36" s="44"/>
      <c r="AEI36" s="44"/>
      <c r="AEJ36" s="44"/>
      <c r="AEK36" s="44"/>
      <c r="AEL36" s="44"/>
      <c r="AEM36" s="44"/>
      <c r="AEN36" s="44"/>
      <c r="AEO36" s="44"/>
      <c r="AEP36" s="44"/>
      <c r="AEQ36" s="44"/>
      <c r="AER36" s="44"/>
      <c r="AES36" s="44"/>
      <c r="AET36" s="44"/>
      <c r="AEU36" s="44"/>
      <c r="AEV36" s="44"/>
      <c r="AEW36" s="44"/>
      <c r="AEX36" s="44"/>
      <c r="AEY36" s="44"/>
      <c r="AEZ36" s="44"/>
      <c r="AFA36" s="44"/>
      <c r="AFB36" s="44"/>
      <c r="AFC36" s="44"/>
      <c r="AFD36" s="44"/>
      <c r="AFE36" s="44"/>
      <c r="AFF36" s="44"/>
      <c r="AFG36" s="44"/>
      <c r="AFH36" s="44"/>
      <c r="AFI36" s="44"/>
      <c r="AFJ36" s="44"/>
      <c r="AFK36" s="44"/>
      <c r="AFL36" s="44"/>
      <c r="AFM36" s="44"/>
      <c r="AFN36" s="44"/>
      <c r="AFO36" s="44"/>
      <c r="AFP36" s="44"/>
      <c r="AFQ36" s="44"/>
      <c r="AFR36" s="44"/>
      <c r="AFS36" s="44"/>
      <c r="AFT36" s="44"/>
      <c r="AFU36" s="44"/>
      <c r="AFV36" s="44"/>
      <c r="AFW36" s="44"/>
      <c r="AFX36" s="44"/>
      <c r="AFY36" s="44"/>
      <c r="AFZ36" s="44"/>
      <c r="AGA36" s="44"/>
      <c r="AGB36" s="44"/>
      <c r="AGC36" s="44"/>
      <c r="AGD36" s="44"/>
      <c r="AGE36" s="44"/>
      <c r="AGF36" s="44"/>
      <c r="AGG36" s="44"/>
      <c r="AGH36" s="44"/>
      <c r="AGI36" s="44"/>
      <c r="AGJ36" s="44"/>
      <c r="AGK36" s="44"/>
      <c r="AGL36" s="44"/>
      <c r="AGM36" s="44"/>
      <c r="AGN36" s="44"/>
      <c r="AGO36" s="44"/>
      <c r="AGP36" s="44"/>
      <c r="AGQ36" s="44"/>
      <c r="AGR36" s="44"/>
      <c r="AGS36" s="44"/>
      <c r="AGT36" s="44"/>
      <c r="AGU36" s="44"/>
      <c r="AGV36" s="44"/>
      <c r="AGW36" s="44"/>
      <c r="AGX36" s="44"/>
      <c r="AGY36" s="44"/>
      <c r="AGZ36" s="44"/>
      <c r="AHA36" s="44"/>
      <c r="AHB36" s="44"/>
      <c r="AHC36" s="44"/>
      <c r="AHD36" s="44"/>
      <c r="AHE36" s="44"/>
      <c r="AHF36" s="44"/>
      <c r="AHG36" s="44"/>
      <c r="AHH36" s="44"/>
      <c r="AHI36" s="44"/>
      <c r="AHJ36" s="44"/>
      <c r="AHK36" s="44"/>
      <c r="AHL36" s="44"/>
      <c r="AHM36" s="44"/>
      <c r="AHN36" s="44"/>
      <c r="AHO36" s="44"/>
      <c r="AHP36" s="44"/>
      <c r="AHQ36" s="44"/>
      <c r="AHR36" s="44"/>
      <c r="AHS36" s="44"/>
      <c r="AHT36" s="44"/>
      <c r="AHU36" s="44"/>
      <c r="AHV36" s="44"/>
      <c r="AHW36" s="44"/>
      <c r="AHX36" s="44"/>
      <c r="AHY36" s="44"/>
      <c r="AHZ36" s="44"/>
      <c r="AIA36" s="44"/>
      <c r="AIB36" s="44"/>
      <c r="AIC36" s="44"/>
      <c r="AID36" s="44"/>
      <c r="AIE36" s="44"/>
      <c r="AIF36" s="44"/>
      <c r="AIG36" s="44"/>
      <c r="AIH36" s="44"/>
      <c r="AII36" s="44"/>
      <c r="AIJ36" s="44"/>
      <c r="AIK36" s="44"/>
      <c r="AIL36" s="44"/>
      <c r="AIM36" s="44"/>
      <c r="AIN36" s="44"/>
      <c r="AIO36" s="44"/>
      <c r="AIP36" s="44"/>
      <c r="AIQ36" s="44"/>
      <c r="AIR36" s="44"/>
      <c r="AIS36" s="44"/>
      <c r="AIT36" s="44"/>
      <c r="AIU36" s="44"/>
      <c r="AIV36" s="44"/>
      <c r="AIW36" s="44"/>
      <c r="AIX36" s="44"/>
      <c r="AIY36" s="44"/>
      <c r="AIZ36" s="44"/>
      <c r="AJA36" s="44"/>
      <c r="AJB36" s="44"/>
      <c r="AJC36" s="44"/>
      <c r="AJD36" s="44"/>
      <c r="AJE36" s="44"/>
      <c r="AJF36" s="44"/>
      <c r="AJG36" s="44"/>
      <c r="AJH36" s="44"/>
      <c r="AJI36" s="44"/>
      <c r="AJJ36" s="44"/>
      <c r="AJK36" s="44"/>
      <c r="AJL36" s="44"/>
      <c r="AJM36" s="44"/>
      <c r="AJN36" s="44"/>
      <c r="AJO36" s="44"/>
      <c r="AJP36" s="44"/>
      <c r="AJQ36" s="44"/>
      <c r="AJR36" s="44"/>
      <c r="AJS36" s="44"/>
      <c r="AJT36" s="44"/>
      <c r="AJU36" s="44"/>
      <c r="AJV36" s="44"/>
      <c r="AJW36" s="44"/>
      <c r="AJX36" s="44"/>
      <c r="AJY36" s="44"/>
      <c r="AJZ36" s="44"/>
      <c r="AKA36" s="44"/>
      <c r="AKB36" s="44"/>
      <c r="AKC36" s="44"/>
      <c r="AKD36" s="44"/>
      <c r="AKE36" s="44"/>
      <c r="AKF36" s="44"/>
      <c r="AKG36" s="44"/>
      <c r="AKH36" s="44"/>
      <c r="AKI36" s="44"/>
      <c r="AKJ36" s="44"/>
      <c r="AKK36" s="44"/>
      <c r="AKL36" s="44"/>
      <c r="AKM36" s="44"/>
      <c r="AKN36" s="44"/>
      <c r="AKO36" s="44"/>
      <c r="AKP36" s="44"/>
      <c r="AKQ36" s="44"/>
      <c r="AKR36" s="44"/>
      <c r="AKS36" s="44"/>
      <c r="AKT36" s="44"/>
      <c r="AKU36" s="44"/>
      <c r="AKV36" s="44"/>
      <c r="AKW36" s="44"/>
      <c r="AKX36" s="44"/>
      <c r="AKY36" s="44"/>
      <c r="AKZ36" s="44"/>
      <c r="ALA36" s="44"/>
      <c r="ALB36" s="44"/>
      <c r="ALC36" s="44"/>
      <c r="ALD36" s="44"/>
      <c r="ALE36" s="44"/>
      <c r="ALF36" s="44"/>
      <c r="ALG36" s="44"/>
      <c r="ALH36" s="44"/>
      <c r="ALI36" s="44"/>
      <c r="ALJ36" s="44"/>
      <c r="ALK36" s="44"/>
      <c r="ALL36" s="44"/>
      <c r="ALM36" s="44"/>
      <c r="ALN36" s="44"/>
      <c r="ALO36" s="44"/>
      <c r="ALP36" s="44"/>
      <c r="ALQ36" s="44"/>
      <c r="ALR36" s="44"/>
      <c r="ALS36" s="44"/>
      <c r="ALT36" s="44"/>
      <c r="ALU36" s="44"/>
      <c r="ALV36" s="44"/>
      <c r="ALW36" s="44"/>
      <c r="ALX36" s="44"/>
      <c r="ALY36" s="44"/>
      <c r="ALZ36" s="44"/>
      <c r="AMA36" s="44"/>
      <c r="AMB36" s="44"/>
      <c r="AMC36" s="44"/>
      <c r="AMD36" s="44"/>
      <c r="AME36" s="44"/>
      <c r="AMF36" s="44"/>
      <c r="AMG36" s="44"/>
      <c r="AMH36" s="44"/>
      <c r="AMI36" s="44"/>
      <c r="AMJ36" s="44"/>
      <c r="AMK36" s="44"/>
      <c r="AML36" s="44"/>
      <c r="AMM36" s="44"/>
      <c r="AMN36" s="44"/>
      <c r="AMO36" s="44"/>
      <c r="AMP36" s="44"/>
      <c r="AMQ36" s="44"/>
      <c r="AMR36" s="44"/>
      <c r="AMS36" s="44"/>
      <c r="AMT36" s="44"/>
      <c r="AMU36" s="44"/>
      <c r="AMV36" s="44"/>
      <c r="AMW36" s="44"/>
      <c r="AMX36" s="44"/>
      <c r="AMY36" s="44"/>
      <c r="AMZ36" s="44"/>
      <c r="ANA36" s="44"/>
      <c r="ANB36" s="44"/>
      <c r="ANC36" s="44"/>
      <c r="AND36" s="44"/>
      <c r="ANE36" s="44"/>
      <c r="ANF36" s="44"/>
      <c r="ANG36" s="44"/>
      <c r="ANH36" s="44"/>
      <c r="ANI36" s="44"/>
      <c r="ANJ36" s="44"/>
      <c r="ANK36" s="44"/>
      <c r="ANL36" s="44"/>
      <c r="ANM36" s="44"/>
      <c r="ANN36" s="44"/>
      <c r="ANO36" s="44"/>
      <c r="ANP36" s="44"/>
      <c r="ANQ36" s="44"/>
      <c r="ANR36" s="44"/>
      <c r="ANS36" s="44"/>
      <c r="ANT36" s="44"/>
      <c r="ANU36" s="44"/>
      <c r="ANV36" s="44"/>
      <c r="ANW36" s="44"/>
      <c r="ANX36" s="44"/>
      <c r="ANY36" s="44"/>
      <c r="ANZ36" s="44"/>
      <c r="AOA36" s="44"/>
      <c r="AOB36" s="44"/>
      <c r="AOC36" s="44"/>
      <c r="AOD36" s="44"/>
      <c r="AOE36" s="44"/>
      <c r="AOF36" s="44"/>
      <c r="AOG36" s="44"/>
      <c r="AOH36" s="44"/>
      <c r="AOI36" s="44"/>
      <c r="AOJ36" s="44"/>
      <c r="AOK36" s="44"/>
      <c r="AOL36" s="44"/>
      <c r="AOM36" s="44"/>
      <c r="AON36" s="44"/>
      <c r="AOO36" s="44"/>
      <c r="AOP36" s="44"/>
      <c r="AOQ36" s="44"/>
      <c r="AOR36" s="44"/>
      <c r="AOS36" s="44"/>
      <c r="AOT36" s="44"/>
      <c r="AOU36" s="44"/>
      <c r="AOV36" s="44"/>
      <c r="AOW36" s="44"/>
      <c r="AOX36" s="44"/>
      <c r="AOY36" s="44"/>
      <c r="AOZ36" s="44"/>
      <c r="APA36" s="44"/>
      <c r="APB36" s="44"/>
      <c r="APC36" s="44"/>
      <c r="APD36" s="44"/>
      <c r="APE36" s="44"/>
      <c r="APF36" s="44"/>
      <c r="APG36" s="44"/>
      <c r="APH36" s="44"/>
      <c r="API36" s="44"/>
      <c r="APJ36" s="44"/>
      <c r="APK36" s="44"/>
      <c r="APL36" s="44"/>
      <c r="APM36" s="44"/>
      <c r="APN36" s="44"/>
      <c r="APO36" s="44"/>
      <c r="APP36" s="44"/>
      <c r="APQ36" s="44"/>
      <c r="APR36" s="44"/>
      <c r="APS36" s="44"/>
      <c r="APT36" s="44"/>
      <c r="APU36" s="44"/>
      <c r="APV36" s="44"/>
      <c r="APW36" s="44"/>
      <c r="APX36" s="44"/>
      <c r="APY36" s="44"/>
      <c r="APZ36" s="44"/>
      <c r="AQA36" s="44"/>
      <c r="AQB36" s="44"/>
      <c r="AQC36" s="44"/>
      <c r="AQD36" s="44"/>
      <c r="AQE36" s="44"/>
      <c r="AQF36" s="44"/>
      <c r="AQG36" s="44"/>
      <c r="AQH36" s="44"/>
      <c r="AQI36" s="44"/>
      <c r="AQJ36" s="44"/>
      <c r="AQK36" s="44"/>
      <c r="AQL36" s="44"/>
      <c r="AQM36" s="44"/>
      <c r="AQN36" s="44"/>
      <c r="AQO36" s="44"/>
      <c r="AQP36" s="44"/>
      <c r="AQQ36" s="44"/>
      <c r="AQR36" s="44"/>
      <c r="AQS36" s="44"/>
      <c r="AQT36" s="44"/>
      <c r="AQU36" s="44"/>
      <c r="AQV36" s="44"/>
      <c r="AQW36" s="44"/>
      <c r="AQX36" s="44"/>
      <c r="AQY36" s="44"/>
      <c r="AQZ36" s="44"/>
      <c r="ARA36" s="44"/>
      <c r="ARB36" s="44"/>
      <c r="ARC36" s="44"/>
      <c r="ARD36" s="44"/>
      <c r="ARE36" s="44"/>
      <c r="ARF36" s="44"/>
      <c r="ARG36" s="44"/>
      <c r="ARH36" s="44"/>
      <c r="ARI36" s="44"/>
      <c r="ARJ36" s="44"/>
      <c r="ARK36" s="44"/>
      <c r="ARL36" s="44"/>
      <c r="ARM36" s="44"/>
      <c r="ARN36" s="44"/>
      <c r="ARO36" s="44"/>
      <c r="ARP36" s="44"/>
      <c r="ARQ36" s="44"/>
      <c r="ARR36" s="44"/>
      <c r="ARS36" s="44"/>
      <c r="ART36" s="44"/>
      <c r="ARU36" s="44"/>
      <c r="ARV36" s="44"/>
      <c r="ARW36" s="44"/>
      <c r="ARX36" s="44"/>
      <c r="ARY36" s="44"/>
      <c r="ARZ36" s="44"/>
      <c r="ASA36" s="44"/>
      <c r="ASB36" s="44"/>
      <c r="ASC36" s="44"/>
      <c r="ASD36" s="44"/>
      <c r="ASE36" s="44"/>
      <c r="ASF36" s="44"/>
      <c r="ASG36" s="44"/>
      <c r="ASH36" s="44"/>
      <c r="ASI36" s="44"/>
      <c r="ASJ36" s="44"/>
      <c r="ASK36" s="44"/>
      <c r="ASL36" s="44"/>
      <c r="ASM36" s="44"/>
      <c r="ASN36" s="44"/>
      <c r="ASO36" s="44"/>
      <c r="ASP36" s="44"/>
      <c r="ASQ36" s="44"/>
      <c r="ASR36" s="44"/>
      <c r="ASS36" s="44"/>
      <c r="AST36" s="44"/>
      <c r="ASU36" s="44"/>
      <c r="ASV36" s="44"/>
      <c r="ASW36" s="44"/>
      <c r="ASX36" s="44"/>
      <c r="ASY36" s="44"/>
      <c r="ASZ36" s="44"/>
      <c r="ATA36" s="44"/>
      <c r="ATB36" s="44"/>
      <c r="ATC36" s="44"/>
      <c r="ATD36" s="44"/>
      <c r="ATE36" s="44"/>
      <c r="ATF36" s="44"/>
      <c r="ATG36" s="44"/>
      <c r="ATH36" s="44"/>
      <c r="ATI36" s="44"/>
      <c r="ATJ36" s="44"/>
      <c r="ATK36" s="44"/>
      <c r="ATL36" s="44"/>
      <c r="ATM36" s="44"/>
      <c r="ATN36" s="44"/>
      <c r="ATO36" s="44"/>
      <c r="ATP36" s="44"/>
      <c r="ATQ36" s="44"/>
      <c r="ATR36" s="44"/>
      <c r="ATS36" s="44"/>
      <c r="ATT36" s="44"/>
      <c r="ATU36" s="44"/>
      <c r="ATV36" s="44"/>
      <c r="ATW36" s="44"/>
      <c r="ATX36" s="44"/>
      <c r="ATY36" s="44"/>
      <c r="ATZ36" s="44"/>
      <c r="AUA36" s="44"/>
      <c r="AUB36" s="44"/>
      <c r="AUC36" s="44"/>
      <c r="AUD36" s="44"/>
      <c r="AUE36" s="44"/>
      <c r="AUF36" s="44"/>
      <c r="AUG36" s="44"/>
      <c r="AUH36" s="44"/>
      <c r="AUI36" s="44"/>
      <c r="AUJ36" s="44"/>
      <c r="AUK36" s="44"/>
      <c r="AUL36" s="44"/>
      <c r="AUM36" s="44"/>
      <c r="AUN36" s="44"/>
      <c r="AUO36" s="44"/>
      <c r="AUP36" s="44"/>
      <c r="AUQ36" s="44"/>
      <c r="AUR36" s="44"/>
      <c r="AUS36" s="44"/>
      <c r="AUT36" s="44"/>
      <c r="AUU36" s="44"/>
      <c r="AUV36" s="44"/>
      <c r="AUW36" s="44"/>
      <c r="AUX36" s="44"/>
      <c r="AUY36" s="44"/>
      <c r="AUZ36" s="44"/>
      <c r="AVA36" s="44"/>
      <c r="AVB36" s="44"/>
      <c r="AVC36" s="44"/>
      <c r="AVD36" s="44"/>
      <c r="AVE36" s="44"/>
      <c r="AVF36" s="44"/>
      <c r="AVG36" s="44"/>
      <c r="AVH36" s="44"/>
      <c r="AVI36" s="44"/>
      <c r="AVJ36" s="44"/>
      <c r="AVK36" s="44"/>
      <c r="AVL36" s="44"/>
      <c r="AVM36" s="44"/>
      <c r="AVN36" s="44"/>
      <c r="AVO36" s="44"/>
      <c r="AVP36" s="44"/>
      <c r="AVQ36" s="44"/>
      <c r="AVR36" s="44"/>
      <c r="AVS36" s="44"/>
      <c r="AVT36" s="44"/>
      <c r="AVU36" s="44"/>
      <c r="AVV36" s="44"/>
      <c r="AVW36" s="44"/>
      <c r="AVX36" s="44"/>
      <c r="AVY36" s="44"/>
      <c r="AVZ36" s="44"/>
      <c r="AWA36" s="44"/>
      <c r="AWB36" s="44"/>
      <c r="AWC36" s="44"/>
      <c r="AWD36" s="44"/>
      <c r="AWE36" s="44"/>
      <c r="AWF36" s="44"/>
      <c r="AWG36" s="44"/>
      <c r="AWH36" s="44"/>
      <c r="AWI36" s="44"/>
      <c r="AWJ36" s="44"/>
      <c r="AWK36" s="44"/>
      <c r="AWL36" s="44"/>
      <c r="AWM36" s="44"/>
      <c r="AWN36" s="44"/>
      <c r="AWO36" s="44"/>
      <c r="AWP36" s="44"/>
      <c r="AWQ36" s="44"/>
      <c r="AWR36" s="44"/>
      <c r="AWS36" s="44"/>
      <c r="AWT36" s="44"/>
      <c r="AWU36" s="44"/>
      <c r="AWV36" s="44"/>
      <c r="AWW36" s="44"/>
      <c r="AWX36" s="44"/>
      <c r="AWY36" s="44"/>
      <c r="AWZ36" s="44"/>
      <c r="AXA36" s="44"/>
      <c r="AXB36" s="44"/>
      <c r="AXC36" s="44"/>
      <c r="AXD36" s="44"/>
      <c r="AXE36" s="44"/>
      <c r="AXF36" s="44"/>
      <c r="AXG36" s="44"/>
      <c r="AXH36" s="44"/>
      <c r="AXI36" s="44"/>
      <c r="AXJ36" s="44"/>
      <c r="AXK36" s="44"/>
      <c r="AXL36" s="44"/>
      <c r="AXM36" s="44"/>
      <c r="AXN36" s="44"/>
      <c r="AXO36" s="44"/>
      <c r="AXP36" s="44"/>
      <c r="AXQ36" s="44"/>
      <c r="AXR36" s="44"/>
      <c r="AXS36" s="44"/>
      <c r="AXT36" s="44"/>
      <c r="AXU36" s="44"/>
      <c r="AXV36" s="44"/>
      <c r="AXW36" s="44"/>
      <c r="AXX36" s="44"/>
      <c r="AXY36" s="44"/>
      <c r="AXZ36" s="44"/>
      <c r="AYA36" s="44"/>
      <c r="AYB36" s="44"/>
      <c r="AYC36" s="44"/>
      <c r="AYD36" s="44"/>
      <c r="AYE36" s="44"/>
      <c r="AYF36" s="44"/>
      <c r="AYG36" s="44"/>
      <c r="AYH36" s="44"/>
      <c r="AYI36" s="44"/>
      <c r="AYJ36" s="44"/>
      <c r="AYK36" s="44"/>
      <c r="AYL36" s="44"/>
      <c r="AYM36" s="44"/>
      <c r="AYN36" s="44"/>
      <c r="AYO36" s="44"/>
      <c r="AYP36" s="44"/>
      <c r="AYQ36" s="44"/>
      <c r="AYR36" s="44"/>
      <c r="AYS36" s="44"/>
      <c r="AYT36" s="44"/>
      <c r="AYU36" s="44"/>
      <c r="AYV36" s="44"/>
      <c r="AYW36" s="44"/>
      <c r="AYX36" s="44"/>
      <c r="AYY36" s="44"/>
      <c r="AYZ36" s="44"/>
      <c r="AZA36" s="44"/>
      <c r="AZB36" s="44"/>
      <c r="AZC36" s="44"/>
      <c r="AZD36" s="44"/>
      <c r="AZE36" s="44"/>
      <c r="AZF36" s="44"/>
      <c r="AZG36" s="44"/>
      <c r="AZH36" s="44"/>
      <c r="AZI36" s="44"/>
      <c r="AZJ36" s="44"/>
      <c r="AZK36" s="44"/>
      <c r="AZL36" s="44"/>
      <c r="AZM36" s="44"/>
      <c r="AZN36" s="44"/>
      <c r="AZO36" s="44"/>
      <c r="AZP36" s="44"/>
      <c r="AZQ36" s="44"/>
      <c r="AZR36" s="44"/>
      <c r="AZS36" s="44"/>
      <c r="AZT36" s="44"/>
      <c r="AZU36" s="44"/>
      <c r="AZV36" s="44"/>
      <c r="AZW36" s="44"/>
      <c r="AZX36" s="44"/>
      <c r="AZY36" s="44"/>
      <c r="AZZ36" s="44"/>
      <c r="BAA36" s="44"/>
      <c r="BAB36" s="44"/>
      <c r="BAC36" s="44"/>
      <c r="BAD36" s="44"/>
      <c r="BAE36" s="44"/>
      <c r="BAF36" s="44"/>
      <c r="BAG36" s="44"/>
      <c r="BAH36" s="44"/>
      <c r="BAI36" s="44"/>
      <c r="BAJ36" s="44"/>
      <c r="BAK36" s="44"/>
      <c r="BAL36" s="44"/>
      <c r="BAM36" s="44"/>
      <c r="BAN36" s="44"/>
      <c r="BAO36" s="44"/>
      <c r="BAP36" s="44"/>
      <c r="BAQ36" s="44"/>
      <c r="BAR36" s="44"/>
      <c r="BAS36" s="44"/>
      <c r="BAT36" s="44"/>
      <c r="BAU36" s="44"/>
      <c r="BAV36" s="44"/>
      <c r="BAW36" s="44"/>
      <c r="BAX36" s="44"/>
      <c r="BAY36" s="44"/>
      <c r="BAZ36" s="44"/>
      <c r="BBA36" s="44"/>
      <c r="BBB36" s="44"/>
      <c r="BBC36" s="44"/>
      <c r="BBD36" s="44"/>
      <c r="BBE36" s="44"/>
      <c r="BBF36" s="44"/>
      <c r="BBG36" s="44"/>
      <c r="BBH36" s="44"/>
      <c r="BBI36" s="44"/>
      <c r="BBJ36" s="44"/>
      <c r="BBK36" s="44"/>
      <c r="BBL36" s="44"/>
      <c r="BBM36" s="44"/>
      <c r="BBN36" s="44"/>
      <c r="BBO36" s="44"/>
      <c r="BBP36" s="44"/>
      <c r="BBQ36" s="44"/>
      <c r="BBR36" s="44"/>
      <c r="BBS36" s="44"/>
      <c r="BBT36" s="44"/>
      <c r="BBU36" s="44"/>
      <c r="BBV36" s="44"/>
      <c r="BBW36" s="44"/>
      <c r="BBX36" s="44"/>
      <c r="BBY36" s="44"/>
      <c r="BBZ36" s="44"/>
      <c r="BCA36" s="44"/>
      <c r="BCB36" s="44"/>
      <c r="BCC36" s="44"/>
      <c r="BCD36" s="44"/>
      <c r="BCE36" s="44"/>
      <c r="BCF36" s="44"/>
      <c r="BCG36" s="44"/>
      <c r="BCH36" s="44"/>
      <c r="BCI36" s="44"/>
      <c r="BCJ36" s="44"/>
      <c r="BCK36" s="44"/>
      <c r="BCL36" s="44"/>
      <c r="BCM36" s="44"/>
      <c r="BCN36" s="44"/>
      <c r="BCO36" s="44"/>
      <c r="BCP36" s="44"/>
      <c r="BCQ36" s="44"/>
      <c r="BCR36" s="44"/>
      <c r="BCS36" s="44"/>
      <c r="BCT36" s="44"/>
      <c r="BCU36" s="44"/>
      <c r="BCV36" s="44"/>
      <c r="BCW36" s="44"/>
      <c r="BCX36" s="44"/>
      <c r="BCY36" s="44"/>
      <c r="BCZ36" s="44"/>
      <c r="BDA36" s="44"/>
      <c r="BDB36" s="44"/>
      <c r="BDC36" s="44"/>
      <c r="BDD36" s="44"/>
      <c r="BDE36" s="44"/>
      <c r="BDF36" s="44"/>
      <c r="BDG36" s="44"/>
      <c r="BDH36" s="44"/>
      <c r="BDI36" s="44"/>
      <c r="BDJ36" s="44"/>
      <c r="BDK36" s="44"/>
      <c r="BDL36" s="44"/>
      <c r="BDM36" s="44"/>
      <c r="BDN36" s="44"/>
      <c r="BDO36" s="44"/>
      <c r="BDP36" s="44"/>
      <c r="BDQ36" s="44"/>
      <c r="BDR36" s="44"/>
      <c r="BDS36" s="44"/>
      <c r="BDT36" s="44"/>
      <c r="BDU36" s="44"/>
      <c r="BDV36" s="44"/>
      <c r="BDW36" s="44"/>
      <c r="BDX36" s="44"/>
      <c r="BDY36" s="44"/>
      <c r="BDZ36" s="44"/>
      <c r="BEA36" s="44"/>
      <c r="BEB36" s="44"/>
      <c r="BEC36" s="44"/>
      <c r="BED36" s="44"/>
      <c r="BEE36" s="44"/>
      <c r="BEF36" s="44"/>
      <c r="BEG36" s="44"/>
      <c r="BEH36" s="44"/>
      <c r="BEI36" s="44"/>
      <c r="BEJ36" s="44"/>
      <c r="BEK36" s="44"/>
      <c r="BEL36" s="44"/>
      <c r="BEM36" s="44"/>
      <c r="BEN36" s="44"/>
      <c r="BEO36" s="44"/>
      <c r="BEP36" s="44"/>
      <c r="BEQ36" s="44"/>
      <c r="BER36" s="44"/>
      <c r="BES36" s="44"/>
      <c r="BET36" s="44"/>
      <c r="BEU36" s="44"/>
      <c r="BEV36" s="44"/>
      <c r="BEW36" s="44"/>
      <c r="BEX36" s="44"/>
      <c r="BEY36" s="44"/>
      <c r="BEZ36" s="44"/>
      <c r="BFA36" s="44"/>
      <c r="BFB36" s="44"/>
      <c r="BFC36" s="44"/>
      <c r="BFD36" s="44"/>
      <c r="BFE36" s="44"/>
      <c r="BFF36" s="44"/>
      <c r="BFG36" s="44"/>
      <c r="BFH36" s="44"/>
      <c r="BFI36" s="44"/>
      <c r="BFJ36" s="44"/>
      <c r="BFK36" s="44"/>
      <c r="BFL36" s="44"/>
      <c r="BFM36" s="44"/>
      <c r="BFN36" s="44"/>
      <c r="BFO36" s="44"/>
      <c r="BFP36" s="44"/>
      <c r="BFQ36" s="44"/>
      <c r="BFR36" s="44"/>
      <c r="BFS36" s="44"/>
      <c r="BFT36" s="44"/>
      <c r="BFU36" s="44"/>
      <c r="BFV36" s="44"/>
      <c r="BFW36" s="44"/>
      <c r="BFX36" s="44"/>
      <c r="BFY36" s="44"/>
      <c r="BFZ36" s="44"/>
      <c r="BGA36" s="44"/>
      <c r="BGB36" s="44"/>
      <c r="BGC36" s="44"/>
      <c r="BGD36" s="44"/>
      <c r="BGE36" s="44"/>
      <c r="BGF36" s="44"/>
      <c r="BGG36" s="44"/>
      <c r="BGH36" s="44"/>
      <c r="BGI36" s="44"/>
      <c r="BGJ36" s="44"/>
      <c r="BGK36" s="44"/>
      <c r="BGL36" s="44"/>
      <c r="BGM36" s="44"/>
      <c r="BGN36" s="44"/>
      <c r="BGO36" s="44"/>
      <c r="BGP36" s="44"/>
      <c r="BGQ36" s="44"/>
      <c r="BGR36" s="44"/>
      <c r="BGS36" s="44"/>
      <c r="BGT36" s="44"/>
      <c r="BGU36" s="44"/>
      <c r="BGV36" s="44"/>
      <c r="BGW36" s="44"/>
      <c r="BGX36" s="44"/>
      <c r="BGY36" s="44"/>
      <c r="BGZ36" s="44"/>
      <c r="BHA36" s="44"/>
      <c r="BHB36" s="44"/>
      <c r="BHC36" s="44"/>
      <c r="BHD36" s="44"/>
      <c r="BHE36" s="44"/>
      <c r="BHF36" s="44"/>
      <c r="BHG36" s="44"/>
      <c r="BHH36" s="44"/>
      <c r="BHI36" s="44"/>
      <c r="BHJ36" s="44"/>
      <c r="BHK36" s="44"/>
      <c r="BHL36" s="44"/>
      <c r="BHM36" s="44"/>
      <c r="BHN36" s="44"/>
      <c r="BHO36" s="44"/>
      <c r="BHP36" s="44"/>
      <c r="BHQ36" s="44"/>
      <c r="BHR36" s="44"/>
      <c r="BHS36" s="44"/>
      <c r="BHT36" s="44"/>
      <c r="BHU36" s="44"/>
      <c r="BHV36" s="44"/>
      <c r="BHW36" s="44"/>
      <c r="BHX36" s="44"/>
      <c r="BHY36" s="44"/>
      <c r="BHZ36" s="44"/>
      <c r="BIA36" s="44"/>
      <c r="BIB36" s="44"/>
      <c r="BIC36" s="44"/>
      <c r="BID36" s="44"/>
      <c r="BIE36" s="44"/>
      <c r="BIF36" s="44"/>
      <c r="BIG36" s="44"/>
      <c r="BIH36" s="44"/>
      <c r="BII36" s="44"/>
      <c r="BIJ36" s="44"/>
      <c r="BIK36" s="44"/>
      <c r="BIL36" s="44"/>
      <c r="BIM36" s="44"/>
      <c r="BIN36" s="44"/>
      <c r="BIO36" s="44"/>
      <c r="BIP36" s="44"/>
      <c r="BIQ36" s="44"/>
      <c r="BIR36" s="44"/>
      <c r="BIS36" s="44"/>
      <c r="BIT36" s="44"/>
      <c r="BIU36" s="44"/>
      <c r="BIV36" s="44"/>
      <c r="BIW36" s="44"/>
      <c r="BIX36" s="44"/>
      <c r="BIY36" s="44"/>
      <c r="BIZ36" s="44"/>
      <c r="BJA36" s="44"/>
      <c r="BJB36" s="44"/>
      <c r="BJC36" s="44"/>
      <c r="BJD36" s="44"/>
      <c r="BJE36" s="44"/>
      <c r="BJF36" s="44"/>
      <c r="BJG36" s="44"/>
      <c r="BJH36" s="44"/>
      <c r="BJI36" s="44"/>
      <c r="BJJ36" s="44"/>
      <c r="BJK36" s="44"/>
      <c r="BJL36" s="44"/>
      <c r="BJM36" s="44"/>
      <c r="BJN36" s="44"/>
      <c r="BJO36" s="44"/>
      <c r="BJP36" s="44"/>
      <c r="BJQ36" s="44"/>
      <c r="BJR36" s="44"/>
      <c r="BJS36" s="44"/>
      <c r="BJT36" s="44"/>
      <c r="BJU36" s="44"/>
      <c r="BJV36" s="44"/>
      <c r="BJW36" s="44"/>
      <c r="BJX36" s="44"/>
      <c r="BJY36" s="44"/>
      <c r="BJZ36" s="44"/>
      <c r="BKA36" s="44"/>
      <c r="BKB36" s="44"/>
      <c r="BKC36" s="44"/>
      <c r="BKD36" s="44"/>
      <c r="BKE36" s="44"/>
      <c r="BKF36" s="44"/>
      <c r="BKG36" s="44"/>
      <c r="BKH36" s="44"/>
      <c r="BKI36" s="44"/>
      <c r="BKJ36" s="44"/>
      <c r="BKK36" s="44"/>
      <c r="BKL36" s="44"/>
      <c r="BKM36" s="44"/>
      <c r="BKN36" s="44"/>
      <c r="BKO36" s="44"/>
      <c r="BKP36" s="44"/>
      <c r="BKQ36" s="44"/>
      <c r="BKR36" s="44"/>
      <c r="BKS36" s="44"/>
      <c r="BKT36" s="44"/>
      <c r="BKU36" s="44"/>
      <c r="BKV36" s="44"/>
      <c r="BKW36" s="44"/>
      <c r="BKX36" s="44"/>
      <c r="BKY36" s="44"/>
      <c r="BKZ36" s="44"/>
      <c r="BLA36" s="44"/>
      <c r="BLB36" s="44"/>
      <c r="BLC36" s="44"/>
      <c r="BLD36" s="44"/>
      <c r="BLE36" s="44"/>
      <c r="BLF36" s="44"/>
      <c r="BLG36" s="44"/>
      <c r="BLH36" s="44"/>
      <c r="BLI36" s="44"/>
      <c r="BLJ36" s="44"/>
      <c r="BLK36" s="44"/>
      <c r="BLL36" s="44"/>
      <c r="BLM36" s="44"/>
      <c r="BLN36" s="44"/>
      <c r="BLO36" s="44"/>
      <c r="BLP36" s="44"/>
      <c r="BLQ36" s="44"/>
      <c r="BLR36" s="44"/>
      <c r="BLS36" s="44"/>
      <c r="BLT36" s="44"/>
      <c r="BLU36" s="44"/>
      <c r="BLV36" s="44"/>
      <c r="BLW36" s="44"/>
      <c r="BLX36" s="44"/>
      <c r="BLY36" s="44"/>
      <c r="BLZ36" s="44"/>
      <c r="BMA36" s="44"/>
      <c r="BMB36" s="44"/>
      <c r="BMC36" s="44"/>
      <c r="BMD36" s="44"/>
      <c r="BME36" s="44"/>
      <c r="BMF36" s="44"/>
      <c r="BMG36" s="44"/>
      <c r="BMH36" s="44"/>
      <c r="BMI36" s="44"/>
      <c r="BMJ36" s="44"/>
      <c r="BMK36" s="44"/>
      <c r="BML36" s="44"/>
      <c r="BMM36" s="44"/>
      <c r="BMN36" s="44"/>
      <c r="BMO36" s="44"/>
      <c r="BMP36" s="44"/>
      <c r="BMQ36" s="44"/>
      <c r="BMR36" s="44"/>
      <c r="BMS36" s="44"/>
      <c r="BMT36" s="44"/>
      <c r="BMU36" s="44"/>
      <c r="BMV36" s="44"/>
      <c r="BMW36" s="44"/>
      <c r="BMX36" s="44"/>
      <c r="BMY36" s="44"/>
      <c r="BMZ36" s="44"/>
      <c r="BNA36" s="44"/>
      <c r="BNB36" s="44"/>
      <c r="BNC36" s="44"/>
      <c r="BND36" s="44"/>
      <c r="BNE36" s="44"/>
      <c r="BNF36" s="44"/>
      <c r="BNG36" s="44"/>
      <c r="BNH36" s="44"/>
      <c r="BNI36" s="44"/>
      <c r="BNJ36" s="44"/>
      <c r="BNK36" s="44"/>
      <c r="BNL36" s="44"/>
      <c r="BNM36" s="44"/>
      <c r="BNN36" s="44"/>
      <c r="BNO36" s="44"/>
      <c r="BNP36" s="44"/>
      <c r="BNQ36" s="44"/>
      <c r="BNR36" s="44"/>
      <c r="BNS36" s="44"/>
      <c r="BNT36" s="44"/>
      <c r="BNU36" s="44"/>
      <c r="BNV36" s="44"/>
      <c r="BNW36" s="44"/>
      <c r="BNX36" s="44"/>
      <c r="BNY36" s="44"/>
      <c r="BNZ36" s="44"/>
      <c r="BOA36" s="44"/>
      <c r="BOB36" s="44"/>
      <c r="BOC36" s="44"/>
      <c r="BOD36" s="44"/>
      <c r="BOE36" s="44"/>
      <c r="BOF36" s="44"/>
      <c r="BOG36" s="44"/>
      <c r="BOH36" s="44"/>
      <c r="BOI36" s="44"/>
      <c r="BOJ36" s="44"/>
      <c r="BOK36" s="44"/>
      <c r="BOL36" s="44"/>
      <c r="BOM36" s="44"/>
      <c r="BON36" s="44"/>
      <c r="BOO36" s="44"/>
      <c r="BOP36" s="44"/>
      <c r="BOQ36" s="44"/>
      <c r="BOR36" s="44"/>
      <c r="BOS36" s="44"/>
      <c r="BOT36" s="44"/>
      <c r="BOU36" s="44"/>
      <c r="BOV36" s="44"/>
      <c r="BOW36" s="44"/>
      <c r="BOX36" s="44"/>
      <c r="BOY36" s="44"/>
      <c r="BOZ36" s="44"/>
      <c r="BPA36" s="44"/>
      <c r="BPB36" s="44"/>
      <c r="BPC36" s="44"/>
      <c r="BPD36" s="44"/>
      <c r="BPE36" s="44"/>
      <c r="BPF36" s="44"/>
      <c r="BPG36" s="44"/>
      <c r="BPH36" s="44"/>
      <c r="BPI36" s="44"/>
      <c r="BPJ36" s="44"/>
      <c r="BPK36" s="44"/>
      <c r="BPL36" s="44"/>
      <c r="BPM36" s="44"/>
      <c r="BPN36" s="44"/>
      <c r="BPO36" s="44"/>
      <c r="BPP36" s="44"/>
      <c r="BPQ36" s="44"/>
      <c r="BPR36" s="44"/>
      <c r="BPS36" s="44"/>
      <c r="BPT36" s="44"/>
      <c r="BPU36" s="44"/>
      <c r="BPV36" s="44"/>
      <c r="BPW36" s="44"/>
      <c r="BPX36" s="44"/>
      <c r="BPY36" s="44"/>
      <c r="BPZ36" s="44"/>
      <c r="BQA36" s="44"/>
      <c r="BQB36" s="44"/>
      <c r="BQC36" s="44"/>
      <c r="BQD36" s="44"/>
      <c r="BQE36" s="44"/>
      <c r="BQF36" s="44"/>
      <c r="BQG36" s="44"/>
      <c r="BQH36" s="44"/>
      <c r="BQI36" s="44"/>
      <c r="BQJ36" s="44"/>
      <c r="BQK36" s="44"/>
      <c r="BQL36" s="44"/>
      <c r="BQM36" s="44"/>
      <c r="BQN36" s="44"/>
      <c r="BQO36" s="44"/>
      <c r="BQP36" s="44"/>
      <c r="BQQ36" s="44"/>
      <c r="BQR36" s="44"/>
      <c r="BQS36" s="44"/>
      <c r="BQT36" s="44"/>
      <c r="BQU36" s="44"/>
      <c r="BQV36" s="44"/>
      <c r="BQW36" s="44"/>
      <c r="BQX36" s="44"/>
      <c r="BQY36" s="44"/>
      <c r="BQZ36" s="44"/>
      <c r="BRA36" s="44"/>
      <c r="BRB36" s="44"/>
      <c r="BRC36" s="44"/>
      <c r="BRD36" s="44"/>
      <c r="BRE36" s="44"/>
      <c r="BRF36" s="44"/>
      <c r="BRG36" s="44"/>
      <c r="BRH36" s="44"/>
      <c r="BRI36" s="44"/>
      <c r="BRJ36" s="44"/>
      <c r="BRK36" s="44"/>
      <c r="BRL36" s="44"/>
      <c r="BRM36" s="44"/>
      <c r="BRN36" s="44"/>
      <c r="BRO36" s="44"/>
      <c r="BRP36" s="44"/>
      <c r="BRQ36" s="44"/>
      <c r="BRR36" s="44"/>
      <c r="BRS36" s="44"/>
      <c r="BRT36" s="44"/>
      <c r="BRU36" s="44"/>
      <c r="BRV36" s="44"/>
      <c r="BRW36" s="44"/>
      <c r="BRX36" s="44"/>
      <c r="BRY36" s="44"/>
      <c r="BRZ36" s="44"/>
      <c r="BSA36" s="44"/>
      <c r="BSB36" s="44"/>
      <c r="BSC36" s="44"/>
      <c r="BSD36" s="44"/>
      <c r="BSE36" s="44"/>
      <c r="BSF36" s="44"/>
      <c r="BSG36" s="44"/>
      <c r="BSH36" s="44"/>
      <c r="BSI36" s="44"/>
      <c r="BSJ36" s="44"/>
      <c r="BSK36" s="44"/>
      <c r="BSL36" s="44"/>
      <c r="BSM36" s="44"/>
      <c r="BSN36" s="44"/>
      <c r="BSO36" s="44"/>
      <c r="BSP36" s="44"/>
      <c r="BSQ36" s="44"/>
      <c r="BSR36" s="44"/>
      <c r="BSS36" s="44"/>
      <c r="BST36" s="44"/>
      <c r="BSU36" s="44"/>
      <c r="BSV36" s="44"/>
      <c r="BSW36" s="44"/>
      <c r="BSX36" s="44"/>
      <c r="BSY36" s="44"/>
      <c r="BSZ36" s="44"/>
      <c r="BTA36" s="44"/>
      <c r="BTB36" s="44"/>
      <c r="BTC36" s="44"/>
      <c r="BTD36" s="44"/>
      <c r="BTE36" s="44"/>
      <c r="BTF36" s="44"/>
      <c r="BTG36" s="44"/>
      <c r="BTH36" s="44"/>
      <c r="BTI36" s="44"/>
      <c r="BTJ36" s="44"/>
      <c r="BTK36" s="44"/>
      <c r="BTL36" s="44"/>
      <c r="BTM36" s="44"/>
      <c r="BTN36" s="44"/>
      <c r="BTO36" s="44"/>
      <c r="BTP36" s="44"/>
      <c r="BTQ36" s="44"/>
      <c r="BTR36" s="44"/>
      <c r="BTS36" s="44"/>
      <c r="BTT36" s="44"/>
      <c r="BTU36" s="44"/>
      <c r="BTV36" s="44"/>
      <c r="BTW36" s="44"/>
      <c r="BTX36" s="44"/>
      <c r="BTY36" s="44"/>
      <c r="BTZ36" s="44"/>
      <c r="BUA36" s="44"/>
      <c r="BUB36" s="44"/>
      <c r="BUC36" s="44"/>
      <c r="BUD36" s="44"/>
      <c r="BUE36" s="44"/>
      <c r="BUF36" s="44"/>
      <c r="BUG36" s="44"/>
      <c r="BUH36" s="44"/>
      <c r="BUI36" s="44"/>
      <c r="BUJ36" s="44"/>
      <c r="BUK36" s="44"/>
      <c r="BUL36" s="44"/>
      <c r="BUM36" s="44"/>
      <c r="BUN36" s="44"/>
      <c r="BUO36" s="44"/>
      <c r="BUP36" s="44"/>
      <c r="BUQ36" s="44"/>
      <c r="BUR36" s="44"/>
      <c r="BUS36" s="44"/>
      <c r="BUT36" s="44"/>
      <c r="BUU36" s="44"/>
      <c r="BUV36" s="44"/>
      <c r="BUW36" s="44"/>
      <c r="BUX36" s="44"/>
      <c r="BUY36" s="44"/>
      <c r="BUZ36" s="44"/>
      <c r="BVA36" s="44"/>
      <c r="BVB36" s="44"/>
      <c r="BVC36" s="44"/>
      <c r="BVD36" s="44"/>
      <c r="BVE36" s="44"/>
      <c r="BVF36" s="44"/>
      <c r="BVG36" s="44"/>
      <c r="BVH36" s="44"/>
      <c r="BVI36" s="44"/>
      <c r="BVJ36" s="44"/>
      <c r="BVK36" s="44"/>
      <c r="BVL36" s="44"/>
      <c r="BVM36" s="44"/>
      <c r="BVN36" s="44"/>
      <c r="BVO36" s="44"/>
      <c r="BVP36" s="44"/>
      <c r="BVQ36" s="44"/>
      <c r="BVR36" s="44"/>
      <c r="BVS36" s="44"/>
      <c r="BVT36" s="44"/>
      <c r="BVU36" s="44"/>
      <c r="BVV36" s="44"/>
      <c r="BVW36" s="44"/>
      <c r="BVX36" s="44"/>
      <c r="BVY36" s="44"/>
      <c r="BVZ36" s="44"/>
      <c r="BWA36" s="44"/>
      <c r="BWB36" s="44"/>
      <c r="BWC36" s="44"/>
      <c r="BWD36" s="44"/>
      <c r="BWE36" s="44"/>
      <c r="BWF36" s="44"/>
      <c r="BWG36" s="44"/>
      <c r="BWH36" s="44"/>
      <c r="BWI36" s="44"/>
      <c r="BWJ36" s="44"/>
      <c r="BWK36" s="44"/>
      <c r="BWL36" s="44"/>
      <c r="BWM36" s="44"/>
      <c r="BWN36" s="44"/>
      <c r="BWO36" s="44"/>
      <c r="BWP36" s="44"/>
      <c r="BWQ36" s="44"/>
      <c r="BWR36" s="44"/>
      <c r="BWS36" s="44"/>
      <c r="BWT36" s="44"/>
      <c r="BWU36" s="44"/>
      <c r="BWV36" s="44"/>
      <c r="BWW36" s="44"/>
      <c r="BWX36" s="44"/>
      <c r="BWY36" s="44"/>
      <c r="BWZ36" s="44"/>
      <c r="BXA36" s="44"/>
      <c r="BXB36" s="44"/>
      <c r="BXC36" s="44"/>
      <c r="BXD36" s="44"/>
      <c r="BXE36" s="44"/>
      <c r="BXF36" s="44"/>
      <c r="BXG36" s="44"/>
      <c r="BXH36" s="44"/>
      <c r="BXI36" s="44"/>
      <c r="BXJ36" s="44"/>
      <c r="BXK36" s="44"/>
      <c r="BXL36" s="44"/>
      <c r="BXM36" s="44"/>
      <c r="BXN36" s="44"/>
      <c r="BXO36" s="44"/>
      <c r="BXP36" s="44"/>
      <c r="BXQ36" s="44"/>
      <c r="BXR36" s="44"/>
      <c r="BXS36" s="44"/>
      <c r="BXT36" s="44"/>
      <c r="BXU36" s="44"/>
      <c r="BXV36" s="44"/>
      <c r="BXW36" s="44"/>
      <c r="BXX36" s="44"/>
      <c r="BXY36" s="44"/>
      <c r="BXZ36" s="44"/>
      <c r="BYA36" s="44"/>
      <c r="BYB36" s="44"/>
      <c r="BYC36" s="44"/>
      <c r="BYD36" s="44"/>
      <c r="BYE36" s="44"/>
      <c r="BYF36" s="44"/>
      <c r="BYG36" s="44"/>
      <c r="BYH36" s="44"/>
      <c r="BYI36" s="44"/>
      <c r="BYJ36" s="44"/>
      <c r="BYK36" s="44"/>
      <c r="BYL36" s="44"/>
      <c r="BYM36" s="44"/>
      <c r="BYN36" s="44"/>
      <c r="BYO36" s="44"/>
      <c r="BYP36" s="44"/>
      <c r="BYQ36" s="44"/>
      <c r="BYR36" s="44"/>
      <c r="BYS36" s="44"/>
      <c r="BYT36" s="44"/>
      <c r="BYU36" s="44"/>
      <c r="BYV36" s="44"/>
      <c r="BYW36" s="44"/>
      <c r="BYX36" s="44"/>
      <c r="BYY36" s="44"/>
      <c r="BYZ36" s="44"/>
      <c r="BZA36" s="44"/>
      <c r="BZB36" s="44"/>
      <c r="BZC36" s="44"/>
      <c r="BZD36" s="44"/>
      <c r="BZE36" s="44"/>
      <c r="BZF36" s="44"/>
      <c r="BZG36" s="44"/>
      <c r="BZH36" s="44"/>
      <c r="BZI36" s="44"/>
      <c r="BZJ36" s="44"/>
      <c r="BZK36" s="44"/>
      <c r="BZL36" s="44"/>
      <c r="BZM36" s="44"/>
      <c r="BZN36" s="44"/>
      <c r="BZO36" s="44"/>
      <c r="BZP36" s="44"/>
      <c r="BZQ36" s="44"/>
      <c r="BZR36" s="44"/>
      <c r="BZS36" s="44"/>
      <c r="BZT36" s="44"/>
      <c r="BZU36" s="44"/>
      <c r="BZV36" s="44"/>
      <c r="BZW36" s="44"/>
      <c r="BZX36" s="44"/>
      <c r="BZY36" s="44"/>
      <c r="BZZ36" s="44"/>
      <c r="CAA36" s="44"/>
      <c r="CAB36" s="44"/>
      <c r="CAC36" s="44"/>
      <c r="CAD36" s="44"/>
      <c r="CAE36" s="44"/>
      <c r="CAF36" s="44"/>
      <c r="CAG36" s="44"/>
      <c r="CAH36" s="44"/>
      <c r="CAI36" s="44"/>
      <c r="CAJ36" s="44"/>
      <c r="CAK36" s="44"/>
      <c r="CAL36" s="44"/>
      <c r="CAM36" s="44"/>
      <c r="CAN36" s="44"/>
      <c r="CAO36" s="44"/>
      <c r="CAP36" s="44"/>
      <c r="CAQ36" s="44"/>
      <c r="CAR36" s="44"/>
      <c r="CAS36" s="44"/>
      <c r="CAT36" s="44"/>
      <c r="CAU36" s="44"/>
      <c r="CAV36" s="44"/>
      <c r="CAW36" s="44"/>
      <c r="CAX36" s="44"/>
      <c r="CAY36" s="44"/>
      <c r="CAZ36" s="44"/>
      <c r="CBA36" s="44"/>
      <c r="CBB36" s="44"/>
      <c r="CBC36" s="44"/>
      <c r="CBD36" s="44"/>
      <c r="CBE36" s="44"/>
      <c r="CBF36" s="44"/>
      <c r="CBG36" s="44"/>
      <c r="CBH36" s="44"/>
      <c r="CBI36" s="44"/>
      <c r="CBJ36" s="44"/>
      <c r="CBK36" s="44"/>
      <c r="CBL36" s="44"/>
      <c r="CBM36" s="44"/>
      <c r="CBN36" s="44"/>
      <c r="CBO36" s="44"/>
      <c r="CBP36" s="44"/>
      <c r="CBQ36" s="44"/>
      <c r="CBR36" s="44"/>
      <c r="CBS36" s="44"/>
      <c r="CBT36" s="44"/>
      <c r="CBU36" s="44"/>
      <c r="CBV36" s="44"/>
      <c r="CBW36" s="44"/>
      <c r="CBX36" s="44"/>
      <c r="CBY36" s="44"/>
      <c r="CBZ36" s="44"/>
      <c r="CCA36" s="44"/>
      <c r="CCB36" s="44"/>
      <c r="CCC36" s="44"/>
      <c r="CCD36" s="44"/>
      <c r="CCE36" s="44"/>
      <c r="CCF36" s="44"/>
      <c r="CCG36" s="44"/>
      <c r="CCH36" s="44"/>
      <c r="CCI36" s="44"/>
      <c r="CCJ36" s="44"/>
      <c r="CCK36" s="44"/>
      <c r="CCL36" s="44"/>
      <c r="CCM36" s="44"/>
      <c r="CCN36" s="44"/>
      <c r="CCO36" s="44"/>
      <c r="CCP36" s="44"/>
      <c r="CCQ36" s="44"/>
      <c r="CCR36" s="44"/>
      <c r="CCS36" s="44"/>
      <c r="CCT36" s="44"/>
      <c r="CCU36" s="44"/>
      <c r="CCV36" s="44"/>
      <c r="CCW36" s="44"/>
      <c r="CCX36" s="44"/>
      <c r="CCY36" s="44"/>
      <c r="CCZ36" s="44"/>
      <c r="CDA36" s="44"/>
      <c r="CDB36" s="44"/>
      <c r="CDC36" s="44"/>
      <c r="CDD36" s="44"/>
      <c r="CDE36" s="44"/>
      <c r="CDF36" s="44"/>
      <c r="CDG36" s="44"/>
      <c r="CDH36" s="44"/>
      <c r="CDI36" s="44"/>
      <c r="CDJ36" s="44"/>
      <c r="CDK36" s="44"/>
      <c r="CDL36" s="44"/>
      <c r="CDM36" s="44"/>
      <c r="CDN36" s="44"/>
      <c r="CDO36" s="44"/>
      <c r="CDP36" s="44"/>
      <c r="CDQ36" s="44"/>
      <c r="CDR36" s="44"/>
      <c r="CDS36" s="44"/>
      <c r="CDT36" s="44"/>
      <c r="CDU36" s="44"/>
      <c r="CDV36" s="44"/>
      <c r="CDW36" s="44"/>
      <c r="CDX36" s="44"/>
      <c r="CDY36" s="44"/>
      <c r="CDZ36" s="44"/>
      <c r="CEA36" s="44"/>
      <c r="CEB36" s="44"/>
      <c r="CEC36" s="44"/>
      <c r="CED36" s="44"/>
      <c r="CEE36" s="44"/>
      <c r="CEF36" s="44"/>
      <c r="CEG36" s="44"/>
      <c r="CEH36" s="44"/>
      <c r="CEI36" s="44"/>
      <c r="CEJ36" s="44"/>
      <c r="CEK36" s="44"/>
      <c r="CEL36" s="44"/>
      <c r="CEM36" s="44"/>
      <c r="CEN36" s="44"/>
      <c r="CEO36" s="44"/>
      <c r="CEP36" s="44"/>
      <c r="CEQ36" s="44"/>
      <c r="CER36" s="44"/>
      <c r="CES36" s="44"/>
      <c r="CET36" s="44"/>
      <c r="CEU36" s="44"/>
      <c r="CEV36" s="44"/>
      <c r="CEW36" s="44"/>
      <c r="CEX36" s="44"/>
      <c r="CEY36" s="44"/>
      <c r="CEZ36" s="44"/>
      <c r="CFA36" s="44"/>
      <c r="CFB36" s="44"/>
      <c r="CFC36" s="44"/>
      <c r="CFD36" s="44"/>
      <c r="CFE36" s="44"/>
      <c r="CFF36" s="44"/>
      <c r="CFG36" s="44"/>
      <c r="CFH36" s="44"/>
      <c r="CFI36" s="44"/>
      <c r="CFJ36" s="44"/>
      <c r="CFK36" s="44"/>
      <c r="CFL36" s="44"/>
      <c r="CFM36" s="44"/>
      <c r="CFN36" s="44"/>
      <c r="CFO36" s="44"/>
      <c r="CFP36" s="44"/>
      <c r="CFQ36" s="44"/>
      <c r="CFR36" s="44"/>
      <c r="CFS36" s="44"/>
      <c r="CFT36" s="44"/>
      <c r="CFU36" s="44"/>
      <c r="CFV36" s="44"/>
      <c r="CFW36" s="44"/>
      <c r="CFX36" s="44"/>
      <c r="CFY36" s="44"/>
      <c r="CFZ36" s="44"/>
      <c r="CGA36" s="44"/>
      <c r="CGB36" s="44"/>
      <c r="CGC36" s="44"/>
      <c r="CGD36" s="44"/>
      <c r="CGE36" s="44"/>
      <c r="CGF36" s="44"/>
      <c r="CGG36" s="44"/>
      <c r="CGH36" s="44"/>
      <c r="CGI36" s="44"/>
      <c r="CGJ36" s="44"/>
      <c r="CGK36" s="44"/>
      <c r="CGL36" s="44"/>
      <c r="CGM36" s="44"/>
      <c r="CGN36" s="44"/>
      <c r="CGO36" s="44"/>
      <c r="CGP36" s="44"/>
      <c r="CGQ36" s="44"/>
      <c r="CGR36" s="44"/>
      <c r="CGS36" s="44"/>
      <c r="CGT36" s="44"/>
      <c r="CGU36" s="44"/>
      <c r="CGV36" s="44"/>
      <c r="CGW36" s="44"/>
      <c r="CGX36" s="44"/>
      <c r="CGY36" s="44"/>
      <c r="CGZ36" s="44"/>
      <c r="CHA36" s="44"/>
      <c r="CHB36" s="44"/>
      <c r="CHC36" s="44"/>
      <c r="CHD36" s="44"/>
      <c r="CHE36" s="44"/>
      <c r="CHF36" s="44"/>
      <c r="CHG36" s="44"/>
      <c r="CHH36" s="44"/>
      <c r="CHI36" s="44"/>
      <c r="CHJ36" s="44"/>
      <c r="CHK36" s="44"/>
      <c r="CHL36" s="44"/>
      <c r="CHM36" s="44"/>
      <c r="CHN36" s="44"/>
      <c r="CHO36" s="44"/>
      <c r="CHP36" s="44"/>
      <c r="CHQ36" s="44"/>
      <c r="CHR36" s="44"/>
      <c r="CHS36" s="44"/>
      <c r="CHT36" s="44"/>
      <c r="CHU36" s="44"/>
      <c r="CHV36" s="44"/>
      <c r="CHW36" s="44"/>
      <c r="CHX36" s="44"/>
      <c r="CHY36" s="44"/>
      <c r="CHZ36" s="44"/>
      <c r="CIA36" s="44"/>
      <c r="CIB36" s="44"/>
      <c r="CIC36" s="44"/>
      <c r="CID36" s="44"/>
      <c r="CIE36" s="44"/>
      <c r="CIF36" s="44"/>
      <c r="CIG36" s="44"/>
      <c r="CIH36" s="44"/>
      <c r="CII36" s="44"/>
      <c r="CIJ36" s="44"/>
      <c r="CIK36" s="44"/>
      <c r="CIL36" s="44"/>
      <c r="CIM36" s="44"/>
      <c r="CIN36" s="44"/>
      <c r="CIO36" s="44"/>
      <c r="CIP36" s="44"/>
      <c r="CIQ36" s="44"/>
      <c r="CIR36" s="44"/>
      <c r="CIS36" s="44"/>
      <c r="CIT36" s="44"/>
      <c r="CIU36" s="44"/>
      <c r="CIV36" s="44"/>
      <c r="CIW36" s="44"/>
      <c r="CIX36" s="44"/>
      <c r="CIY36" s="44"/>
      <c r="CIZ36" s="44"/>
      <c r="CJA36" s="44"/>
      <c r="CJB36" s="44"/>
      <c r="CJC36" s="44"/>
      <c r="CJD36" s="44"/>
      <c r="CJE36" s="44"/>
      <c r="CJF36" s="44"/>
      <c r="CJG36" s="44"/>
      <c r="CJH36" s="44"/>
      <c r="CJI36" s="44"/>
      <c r="CJJ36" s="44"/>
      <c r="CJK36" s="44"/>
      <c r="CJL36" s="44"/>
      <c r="CJM36" s="44"/>
      <c r="CJN36" s="44"/>
      <c r="CJO36" s="44"/>
      <c r="CJP36" s="44"/>
      <c r="CJQ36" s="44"/>
      <c r="CJR36" s="44"/>
      <c r="CJS36" s="44"/>
      <c r="CJT36" s="44"/>
      <c r="CJU36" s="44"/>
      <c r="CJV36" s="44"/>
      <c r="CJW36" s="44"/>
      <c r="CJX36" s="44"/>
      <c r="CJY36" s="44"/>
      <c r="CJZ36" s="44"/>
      <c r="CKA36" s="44"/>
      <c r="CKB36" s="44"/>
      <c r="CKC36" s="44"/>
      <c r="CKD36" s="44"/>
      <c r="CKE36" s="44"/>
      <c r="CKF36" s="44"/>
      <c r="CKG36" s="44"/>
      <c r="CKH36" s="44"/>
      <c r="CKI36" s="44"/>
      <c r="CKJ36" s="44"/>
      <c r="CKK36" s="44"/>
      <c r="CKL36" s="44"/>
      <c r="CKM36" s="44"/>
      <c r="CKN36" s="44"/>
      <c r="CKO36" s="44"/>
      <c r="CKP36" s="44"/>
      <c r="CKQ36" s="44"/>
      <c r="CKR36" s="44"/>
      <c r="CKS36" s="44"/>
      <c r="CKT36" s="44"/>
      <c r="CKU36" s="44"/>
      <c r="CKV36" s="44"/>
      <c r="CKW36" s="44"/>
      <c r="CKX36" s="44"/>
      <c r="CKY36" s="44"/>
      <c r="CKZ36" s="44"/>
      <c r="CLA36" s="44"/>
      <c r="CLB36" s="44"/>
      <c r="CLC36" s="44"/>
      <c r="CLD36" s="44"/>
      <c r="CLE36" s="44"/>
      <c r="CLF36" s="44"/>
      <c r="CLG36" s="44"/>
      <c r="CLH36" s="44"/>
      <c r="CLI36" s="44"/>
      <c r="CLJ36" s="44"/>
      <c r="CLK36" s="44"/>
      <c r="CLL36" s="44"/>
      <c r="CLM36" s="44"/>
      <c r="CLN36" s="44"/>
      <c r="CLO36" s="44"/>
      <c r="CLP36" s="44"/>
      <c r="CLQ36" s="44"/>
      <c r="CLR36" s="44"/>
      <c r="CLS36" s="44"/>
      <c r="CLT36" s="44"/>
      <c r="CLU36" s="44"/>
      <c r="CLV36" s="44"/>
      <c r="CLW36" s="44"/>
      <c r="CLX36" s="44"/>
      <c r="CLY36" s="44"/>
      <c r="CLZ36" s="44"/>
      <c r="CMA36" s="44"/>
      <c r="CMB36" s="44"/>
      <c r="CMC36" s="44"/>
      <c r="CMD36" s="44"/>
      <c r="CME36" s="44"/>
      <c r="CMF36" s="44"/>
      <c r="CMG36" s="44"/>
      <c r="CMH36" s="44"/>
      <c r="CMI36" s="44"/>
      <c r="CMJ36" s="44"/>
      <c r="CMK36" s="44"/>
      <c r="CML36" s="44"/>
      <c r="CMM36" s="44"/>
      <c r="CMN36" s="44"/>
      <c r="CMO36" s="44"/>
      <c r="CMP36" s="44"/>
      <c r="CMQ36" s="44"/>
      <c r="CMR36" s="44"/>
      <c r="CMS36" s="44"/>
      <c r="CMT36" s="44"/>
      <c r="CMU36" s="44"/>
      <c r="CMV36" s="44"/>
      <c r="CMW36" s="44"/>
      <c r="CMX36" s="44"/>
      <c r="CMY36" s="44"/>
      <c r="CMZ36" s="44"/>
      <c r="CNA36" s="44"/>
      <c r="CNB36" s="44"/>
      <c r="CNC36" s="44"/>
      <c r="CND36" s="44"/>
      <c r="CNE36" s="44"/>
      <c r="CNF36" s="44"/>
      <c r="CNG36" s="44"/>
      <c r="CNH36" s="44"/>
      <c r="CNI36" s="44"/>
      <c r="CNJ36" s="44"/>
      <c r="CNK36" s="44"/>
      <c r="CNL36" s="44"/>
      <c r="CNM36" s="44"/>
      <c r="CNN36" s="44"/>
      <c r="CNO36" s="44"/>
      <c r="CNP36" s="44"/>
      <c r="CNQ36" s="44"/>
      <c r="CNR36" s="44"/>
      <c r="CNS36" s="44"/>
      <c r="CNT36" s="44"/>
      <c r="CNU36" s="44"/>
      <c r="CNV36" s="44"/>
      <c r="CNW36" s="44"/>
      <c r="CNX36" s="44"/>
      <c r="CNY36" s="44"/>
      <c r="CNZ36" s="44"/>
      <c r="COA36" s="44"/>
      <c r="COB36" s="44"/>
      <c r="COC36" s="44"/>
      <c r="COD36" s="44"/>
      <c r="COE36" s="44"/>
      <c r="COF36" s="44"/>
      <c r="COG36" s="44"/>
      <c r="COH36" s="44"/>
      <c r="COI36" s="44"/>
      <c r="COJ36" s="44"/>
      <c r="COK36" s="44"/>
      <c r="COL36" s="44"/>
      <c r="COM36" s="44"/>
      <c r="CON36" s="44"/>
      <c r="COO36" s="44"/>
      <c r="COP36" s="44"/>
      <c r="COQ36" s="44"/>
      <c r="COR36" s="44"/>
      <c r="COS36" s="44"/>
      <c r="COT36" s="44"/>
      <c r="COU36" s="44"/>
      <c r="COV36" s="44"/>
      <c r="COW36" s="44"/>
      <c r="COX36" s="44"/>
      <c r="COY36" s="44"/>
      <c r="COZ36" s="44"/>
      <c r="CPA36" s="44"/>
      <c r="CPB36" s="44"/>
      <c r="CPC36" s="44"/>
      <c r="CPD36" s="44"/>
      <c r="CPE36" s="44"/>
      <c r="CPF36" s="44"/>
      <c r="CPG36" s="44"/>
      <c r="CPH36" s="44"/>
      <c r="CPI36" s="44"/>
      <c r="CPJ36" s="44"/>
      <c r="CPK36" s="44"/>
      <c r="CPL36" s="44"/>
      <c r="CPM36" s="44"/>
      <c r="CPN36" s="44"/>
      <c r="CPO36" s="44"/>
      <c r="CPP36" s="44"/>
      <c r="CPQ36" s="44"/>
      <c r="CPR36" s="44"/>
      <c r="CPS36" s="44"/>
      <c r="CPT36" s="44"/>
      <c r="CPU36" s="44"/>
      <c r="CPV36" s="44"/>
      <c r="CPW36" s="44"/>
      <c r="CPX36" s="44"/>
      <c r="CPY36" s="44"/>
      <c r="CPZ36" s="44"/>
      <c r="CQA36" s="44"/>
      <c r="CQB36" s="44"/>
      <c r="CQC36" s="44"/>
      <c r="CQD36" s="44"/>
      <c r="CQE36" s="44"/>
      <c r="CQF36" s="44"/>
      <c r="CQG36" s="44"/>
      <c r="CQH36" s="44"/>
      <c r="CQI36" s="44"/>
      <c r="CQJ36" s="44"/>
      <c r="CQK36" s="44"/>
      <c r="CQL36" s="44"/>
      <c r="CQM36" s="44"/>
      <c r="CQN36" s="44"/>
      <c r="CQO36" s="44"/>
      <c r="CQP36" s="44"/>
      <c r="CQQ36" s="44"/>
      <c r="CQR36" s="44"/>
      <c r="CQS36" s="44"/>
      <c r="CQT36" s="44"/>
      <c r="CQU36" s="44"/>
      <c r="CQV36" s="44"/>
      <c r="CQW36" s="44"/>
      <c r="CQX36" s="44"/>
      <c r="CQY36" s="44"/>
      <c r="CQZ36" s="44"/>
      <c r="CRA36" s="44"/>
      <c r="CRB36" s="44"/>
      <c r="CRC36" s="44"/>
      <c r="CRD36" s="44"/>
      <c r="CRE36" s="44"/>
      <c r="CRF36" s="44"/>
      <c r="CRG36" s="44"/>
      <c r="CRH36" s="44"/>
      <c r="CRI36" s="44"/>
      <c r="CRJ36" s="44"/>
      <c r="CRK36" s="44"/>
      <c r="CRL36" s="44"/>
      <c r="CRM36" s="44"/>
      <c r="CRN36" s="44"/>
      <c r="CRO36" s="44"/>
      <c r="CRP36" s="44"/>
      <c r="CRQ36" s="44"/>
      <c r="CRR36" s="44"/>
      <c r="CRS36" s="44"/>
      <c r="CRT36" s="44"/>
      <c r="CRU36" s="44"/>
      <c r="CRV36" s="44"/>
      <c r="CRW36" s="44"/>
      <c r="CRX36" s="44"/>
      <c r="CRY36" s="44"/>
      <c r="CRZ36" s="44"/>
      <c r="CSA36" s="44"/>
      <c r="CSB36" s="44"/>
      <c r="CSC36" s="44"/>
      <c r="CSD36" s="44"/>
      <c r="CSE36" s="44"/>
      <c r="CSF36" s="44"/>
      <c r="CSG36" s="44"/>
      <c r="CSH36" s="44"/>
      <c r="CSI36" s="44"/>
      <c r="CSJ36" s="44"/>
      <c r="CSK36" s="44"/>
      <c r="CSL36" s="44"/>
      <c r="CSM36" s="44"/>
      <c r="CSN36" s="44"/>
      <c r="CSO36" s="44"/>
      <c r="CSP36" s="44"/>
      <c r="CSQ36" s="44"/>
      <c r="CSR36" s="44"/>
      <c r="CSS36" s="44"/>
      <c r="CST36" s="44"/>
      <c r="CSU36" s="44"/>
      <c r="CSV36" s="44"/>
      <c r="CSW36" s="44"/>
      <c r="CSX36" s="44"/>
      <c r="CSY36" s="44"/>
      <c r="CSZ36" s="44"/>
      <c r="CTA36" s="44"/>
      <c r="CTB36" s="44"/>
      <c r="CTC36" s="44"/>
      <c r="CTD36" s="44"/>
      <c r="CTE36" s="44"/>
      <c r="CTF36" s="44"/>
      <c r="CTG36" s="44"/>
      <c r="CTH36" s="44"/>
      <c r="CTI36" s="44"/>
      <c r="CTJ36" s="44"/>
      <c r="CTK36" s="44"/>
      <c r="CTL36" s="44"/>
      <c r="CTM36" s="44"/>
      <c r="CTN36" s="44"/>
      <c r="CTO36" s="44"/>
      <c r="CTP36" s="44"/>
      <c r="CTQ36" s="44"/>
      <c r="CTR36" s="44"/>
      <c r="CTS36" s="44"/>
      <c r="CTT36" s="44"/>
      <c r="CTU36" s="44"/>
      <c r="CTV36" s="44"/>
      <c r="CTW36" s="44"/>
      <c r="CTX36" s="44"/>
      <c r="CTY36" s="44"/>
      <c r="CTZ36" s="44"/>
      <c r="CUA36" s="44"/>
      <c r="CUB36" s="44"/>
      <c r="CUC36" s="44"/>
      <c r="CUD36" s="44"/>
      <c r="CUE36" s="44"/>
      <c r="CUF36" s="44"/>
      <c r="CUG36" s="44"/>
      <c r="CUH36" s="44"/>
      <c r="CUI36" s="44"/>
      <c r="CUJ36" s="44"/>
      <c r="CUK36" s="44"/>
      <c r="CUL36" s="44"/>
      <c r="CUM36" s="44"/>
      <c r="CUN36" s="44"/>
      <c r="CUO36" s="44"/>
      <c r="CUP36" s="44"/>
      <c r="CUQ36" s="44"/>
      <c r="CUR36" s="44"/>
      <c r="CUS36" s="44"/>
      <c r="CUT36" s="44"/>
      <c r="CUU36" s="44"/>
      <c r="CUV36" s="44"/>
      <c r="CUW36" s="44"/>
      <c r="CUX36" s="44"/>
      <c r="CUY36" s="44"/>
      <c r="CUZ36" s="44"/>
      <c r="CVA36" s="44"/>
      <c r="CVB36" s="44"/>
      <c r="CVC36" s="44"/>
      <c r="CVD36" s="44"/>
      <c r="CVE36" s="44"/>
      <c r="CVF36" s="44"/>
      <c r="CVG36" s="44"/>
      <c r="CVH36" s="44"/>
      <c r="CVI36" s="44"/>
      <c r="CVJ36" s="44"/>
      <c r="CVK36" s="44"/>
      <c r="CVL36" s="44"/>
      <c r="CVM36" s="44"/>
      <c r="CVN36" s="44"/>
      <c r="CVO36" s="44"/>
      <c r="CVP36" s="44"/>
      <c r="CVQ36" s="44"/>
      <c r="CVR36" s="44"/>
      <c r="CVS36" s="44"/>
      <c r="CVT36" s="44"/>
      <c r="CVU36" s="44"/>
      <c r="CVV36" s="44"/>
      <c r="CVW36" s="44"/>
      <c r="CVX36" s="44"/>
      <c r="CVY36" s="44"/>
      <c r="CVZ36" s="44"/>
      <c r="CWA36" s="44"/>
      <c r="CWB36" s="44"/>
      <c r="CWC36" s="44"/>
      <c r="CWD36" s="44"/>
      <c r="CWE36" s="44"/>
      <c r="CWF36" s="44"/>
      <c r="CWG36" s="44"/>
      <c r="CWH36" s="44"/>
      <c r="CWI36" s="44"/>
      <c r="CWJ36" s="44"/>
      <c r="CWK36" s="44"/>
      <c r="CWL36" s="44"/>
      <c r="CWM36" s="44"/>
      <c r="CWN36" s="44"/>
      <c r="CWO36" s="44"/>
      <c r="CWP36" s="44"/>
      <c r="CWQ36" s="44"/>
      <c r="CWR36" s="44"/>
      <c r="CWS36" s="44"/>
      <c r="CWT36" s="44"/>
      <c r="CWU36" s="44"/>
      <c r="CWV36" s="44"/>
      <c r="CWW36" s="44"/>
      <c r="CWX36" s="44"/>
      <c r="CWY36" s="44"/>
      <c r="CWZ36" s="44"/>
      <c r="CXA36" s="44"/>
      <c r="CXB36" s="44"/>
      <c r="CXC36" s="44"/>
      <c r="CXD36" s="44"/>
      <c r="CXE36" s="44"/>
      <c r="CXF36" s="44"/>
      <c r="CXG36" s="44"/>
      <c r="CXH36" s="44"/>
      <c r="CXI36" s="44"/>
      <c r="CXJ36" s="44"/>
      <c r="CXK36" s="44"/>
      <c r="CXL36" s="44"/>
      <c r="CXM36" s="44"/>
      <c r="CXN36" s="44"/>
      <c r="CXO36" s="44"/>
      <c r="CXP36" s="44"/>
      <c r="CXQ36" s="44"/>
      <c r="CXR36" s="44"/>
      <c r="CXS36" s="44"/>
      <c r="CXT36" s="44"/>
      <c r="CXU36" s="44"/>
      <c r="CXV36" s="44"/>
      <c r="CXW36" s="44"/>
      <c r="CXX36" s="44"/>
      <c r="CXY36" s="44"/>
      <c r="CXZ36" s="44"/>
      <c r="CYA36" s="44"/>
      <c r="CYB36" s="44"/>
      <c r="CYC36" s="44"/>
      <c r="CYD36" s="44"/>
      <c r="CYE36" s="44"/>
      <c r="CYF36" s="44"/>
      <c r="CYG36" s="44"/>
      <c r="CYH36" s="44"/>
      <c r="CYI36" s="44"/>
      <c r="CYJ36" s="44"/>
      <c r="CYK36" s="44"/>
      <c r="CYL36" s="44"/>
      <c r="CYM36" s="44"/>
      <c r="CYN36" s="44"/>
      <c r="CYO36" s="44"/>
      <c r="CYP36" s="44"/>
      <c r="CYQ36" s="44"/>
      <c r="CYR36" s="44"/>
      <c r="CYS36" s="44"/>
      <c r="CYT36" s="44"/>
      <c r="CYU36" s="44"/>
      <c r="CYV36" s="44"/>
      <c r="CYW36" s="44"/>
      <c r="CYX36" s="44"/>
      <c r="CYY36" s="44"/>
      <c r="CYZ36" s="44"/>
      <c r="CZA36" s="44"/>
      <c r="CZB36" s="44"/>
      <c r="CZC36" s="44"/>
      <c r="CZD36" s="44"/>
      <c r="CZE36" s="44"/>
      <c r="CZF36" s="44"/>
      <c r="CZG36" s="44"/>
      <c r="CZH36" s="44"/>
      <c r="CZI36" s="44"/>
      <c r="CZJ36" s="44"/>
      <c r="CZK36" s="44"/>
      <c r="CZL36" s="44"/>
      <c r="CZM36" s="44"/>
      <c r="CZN36" s="44"/>
      <c r="CZO36" s="44"/>
      <c r="CZP36" s="44"/>
      <c r="CZQ36" s="44"/>
      <c r="CZR36" s="44"/>
      <c r="CZS36" s="44"/>
      <c r="CZT36" s="44"/>
      <c r="CZU36" s="44"/>
      <c r="CZV36" s="44"/>
      <c r="CZW36" s="44"/>
      <c r="CZX36" s="44"/>
      <c r="CZY36" s="44"/>
      <c r="CZZ36" s="44"/>
      <c r="DAA36" s="44"/>
      <c r="DAB36" s="44"/>
      <c r="DAC36" s="44"/>
      <c r="DAD36" s="44"/>
      <c r="DAE36" s="44"/>
      <c r="DAF36" s="44"/>
      <c r="DAG36" s="44"/>
      <c r="DAH36" s="44"/>
      <c r="DAI36" s="44"/>
      <c r="DAJ36" s="44"/>
      <c r="DAK36" s="44"/>
      <c r="DAL36" s="44"/>
      <c r="DAM36" s="44"/>
      <c r="DAN36" s="44"/>
      <c r="DAO36" s="44"/>
      <c r="DAP36" s="44"/>
      <c r="DAQ36" s="44"/>
      <c r="DAR36" s="44"/>
      <c r="DAS36" s="44"/>
      <c r="DAT36" s="44"/>
      <c r="DAU36" s="44"/>
      <c r="DAV36" s="44"/>
      <c r="DAW36" s="44"/>
      <c r="DAX36" s="44"/>
      <c r="DAY36" s="44"/>
      <c r="DAZ36" s="44"/>
      <c r="DBA36" s="44"/>
      <c r="DBB36" s="44"/>
      <c r="DBC36" s="44"/>
      <c r="DBD36" s="44"/>
      <c r="DBE36" s="44"/>
      <c r="DBF36" s="44"/>
      <c r="DBG36" s="44"/>
      <c r="DBH36" s="44"/>
      <c r="DBI36" s="44"/>
      <c r="DBJ36" s="44"/>
      <c r="DBK36" s="44"/>
      <c r="DBL36" s="44"/>
      <c r="DBM36" s="44"/>
      <c r="DBN36" s="44"/>
      <c r="DBO36" s="44"/>
      <c r="DBP36" s="44"/>
      <c r="DBQ36" s="44"/>
      <c r="DBR36" s="44"/>
      <c r="DBS36" s="44"/>
      <c r="DBT36" s="44"/>
      <c r="DBU36" s="44"/>
      <c r="DBV36" s="44"/>
      <c r="DBW36" s="44"/>
      <c r="DBX36" s="44"/>
      <c r="DBY36" s="44"/>
      <c r="DBZ36" s="44"/>
      <c r="DCA36" s="44"/>
      <c r="DCB36" s="44"/>
      <c r="DCC36" s="44"/>
      <c r="DCD36" s="44"/>
      <c r="DCE36" s="44"/>
      <c r="DCF36" s="44"/>
      <c r="DCG36" s="44"/>
      <c r="DCH36" s="44"/>
      <c r="DCI36" s="44"/>
      <c r="DCJ36" s="44"/>
      <c r="DCK36" s="44"/>
      <c r="DCL36" s="44"/>
      <c r="DCM36" s="44"/>
      <c r="DCN36" s="44"/>
      <c r="DCO36" s="44"/>
      <c r="DCP36" s="44"/>
      <c r="DCQ36" s="44"/>
      <c r="DCR36" s="44"/>
      <c r="DCS36" s="44"/>
      <c r="DCT36" s="44"/>
      <c r="DCU36" s="44"/>
      <c r="DCV36" s="44"/>
      <c r="DCW36" s="44"/>
      <c r="DCX36" s="44"/>
      <c r="DCY36" s="44"/>
      <c r="DCZ36" s="44"/>
      <c r="DDA36" s="44"/>
      <c r="DDB36" s="44"/>
      <c r="DDC36" s="44"/>
      <c r="DDD36" s="44"/>
      <c r="DDE36" s="44"/>
      <c r="DDF36" s="44"/>
      <c r="DDG36" s="44"/>
      <c r="DDH36" s="44"/>
      <c r="DDI36" s="44"/>
      <c r="DDJ36" s="44"/>
      <c r="DDK36" s="44"/>
      <c r="DDL36" s="44"/>
      <c r="DDM36" s="44"/>
      <c r="DDN36" s="44"/>
      <c r="DDO36" s="44"/>
      <c r="DDP36" s="44"/>
      <c r="DDQ36" s="44"/>
      <c r="DDR36" s="44"/>
      <c r="DDS36" s="44"/>
      <c r="DDT36" s="44"/>
      <c r="DDU36" s="44"/>
      <c r="DDV36" s="44"/>
      <c r="DDW36" s="44"/>
      <c r="DDX36" s="44"/>
      <c r="DDY36" s="44"/>
      <c r="DDZ36" s="44"/>
      <c r="DEA36" s="44"/>
      <c r="DEB36" s="44"/>
      <c r="DEC36" s="44"/>
      <c r="DED36" s="44"/>
      <c r="DEE36" s="44"/>
      <c r="DEF36" s="44"/>
      <c r="DEG36" s="44"/>
      <c r="DEH36" s="44"/>
      <c r="DEI36" s="44"/>
      <c r="DEJ36" s="44"/>
      <c r="DEK36" s="44"/>
      <c r="DEL36" s="44"/>
      <c r="DEM36" s="44"/>
      <c r="DEN36" s="44"/>
      <c r="DEO36" s="44"/>
      <c r="DEP36" s="44"/>
      <c r="DEQ36" s="44"/>
      <c r="DER36" s="44"/>
      <c r="DES36" s="44"/>
      <c r="DET36" s="44"/>
      <c r="DEU36" s="44"/>
      <c r="DEV36" s="44"/>
      <c r="DEW36" s="44"/>
      <c r="DEX36" s="44"/>
      <c r="DEY36" s="44"/>
      <c r="DEZ36" s="44"/>
      <c r="DFA36" s="44"/>
      <c r="DFB36" s="44"/>
      <c r="DFC36" s="44"/>
      <c r="DFD36" s="44"/>
      <c r="DFE36" s="44"/>
      <c r="DFF36" s="44"/>
      <c r="DFG36" s="44"/>
      <c r="DFH36" s="44"/>
      <c r="DFI36" s="44"/>
      <c r="DFJ36" s="44"/>
      <c r="DFK36" s="44"/>
      <c r="DFL36" s="44"/>
      <c r="DFM36" s="44"/>
      <c r="DFN36" s="44"/>
      <c r="DFO36" s="44"/>
      <c r="DFP36" s="44"/>
      <c r="DFQ36" s="44"/>
      <c r="DFR36" s="44"/>
      <c r="DFS36" s="44"/>
      <c r="DFT36" s="44"/>
      <c r="DFU36" s="44"/>
      <c r="DFV36" s="44"/>
      <c r="DFW36" s="44"/>
      <c r="DFX36" s="44"/>
      <c r="DFY36" s="44"/>
      <c r="DFZ36" s="44"/>
      <c r="DGA36" s="44"/>
      <c r="DGB36" s="44"/>
      <c r="DGC36" s="44"/>
      <c r="DGD36" s="44"/>
      <c r="DGE36" s="44"/>
      <c r="DGF36" s="44"/>
      <c r="DGG36" s="44"/>
      <c r="DGH36" s="44"/>
      <c r="DGI36" s="44"/>
      <c r="DGJ36" s="44"/>
      <c r="DGK36" s="44"/>
      <c r="DGL36" s="44"/>
      <c r="DGM36" s="44"/>
      <c r="DGN36" s="44"/>
      <c r="DGO36" s="44"/>
      <c r="DGP36" s="44"/>
      <c r="DGQ36" s="44"/>
      <c r="DGR36" s="44"/>
      <c r="DGS36" s="44"/>
      <c r="DGT36" s="44"/>
      <c r="DGU36" s="44"/>
      <c r="DGV36" s="44"/>
      <c r="DGW36" s="44"/>
      <c r="DGX36" s="44"/>
      <c r="DGY36" s="44"/>
      <c r="DGZ36" s="44"/>
      <c r="DHA36" s="44"/>
      <c r="DHB36" s="44"/>
      <c r="DHC36" s="44"/>
      <c r="DHD36" s="44"/>
      <c r="DHE36" s="44"/>
      <c r="DHF36" s="44"/>
      <c r="DHG36" s="44"/>
      <c r="DHH36" s="44"/>
      <c r="DHI36" s="44"/>
      <c r="DHJ36" s="44"/>
      <c r="DHK36" s="44"/>
      <c r="DHL36" s="44"/>
      <c r="DHM36" s="44"/>
      <c r="DHN36" s="44"/>
      <c r="DHO36" s="44"/>
      <c r="DHP36" s="44"/>
      <c r="DHQ36" s="44"/>
      <c r="DHR36" s="44"/>
      <c r="DHS36" s="44"/>
      <c r="DHT36" s="44"/>
      <c r="DHU36" s="44"/>
      <c r="DHV36" s="44"/>
      <c r="DHW36" s="44"/>
      <c r="DHX36" s="44"/>
      <c r="DHY36" s="44"/>
      <c r="DHZ36" s="44"/>
      <c r="DIA36" s="44"/>
      <c r="DIB36" s="44"/>
      <c r="DIC36" s="44"/>
      <c r="DID36" s="44"/>
      <c r="DIE36" s="44"/>
      <c r="DIF36" s="44"/>
      <c r="DIG36" s="44"/>
      <c r="DIH36" s="44"/>
      <c r="DII36" s="44"/>
      <c r="DIJ36" s="44"/>
      <c r="DIK36" s="44"/>
      <c r="DIL36" s="44"/>
      <c r="DIM36" s="44"/>
      <c r="DIN36" s="44"/>
      <c r="DIO36" s="44"/>
      <c r="DIP36" s="44"/>
      <c r="DIQ36" s="44"/>
      <c r="DIR36" s="44"/>
      <c r="DIS36" s="44"/>
      <c r="DIT36" s="44"/>
      <c r="DIU36" s="44"/>
      <c r="DIV36" s="44"/>
      <c r="DIW36" s="44"/>
      <c r="DIX36" s="44"/>
      <c r="DIY36" s="44"/>
      <c r="DIZ36" s="44"/>
      <c r="DJA36" s="44"/>
      <c r="DJB36" s="44"/>
      <c r="DJC36" s="44"/>
      <c r="DJD36" s="44"/>
      <c r="DJE36" s="44"/>
      <c r="DJF36" s="44"/>
      <c r="DJG36" s="44"/>
      <c r="DJH36" s="44"/>
      <c r="DJI36" s="44"/>
      <c r="DJJ36" s="44"/>
      <c r="DJK36" s="44"/>
      <c r="DJL36" s="44"/>
      <c r="DJM36" s="44"/>
      <c r="DJN36" s="44"/>
      <c r="DJO36" s="44"/>
      <c r="DJP36" s="44"/>
      <c r="DJQ36" s="44"/>
      <c r="DJR36" s="44"/>
      <c r="DJS36" s="44"/>
      <c r="DJT36" s="44"/>
      <c r="DJU36" s="44"/>
      <c r="DJV36" s="44"/>
      <c r="DJW36" s="44"/>
      <c r="DJX36" s="44"/>
      <c r="DJY36" s="44"/>
      <c r="DJZ36" s="44"/>
      <c r="DKA36" s="44"/>
      <c r="DKB36" s="44"/>
      <c r="DKC36" s="44"/>
      <c r="DKD36" s="44"/>
      <c r="DKE36" s="44"/>
      <c r="DKF36" s="44"/>
      <c r="DKG36" s="44"/>
      <c r="DKH36" s="44"/>
      <c r="DKI36" s="44"/>
      <c r="DKJ36" s="44"/>
      <c r="DKK36" s="44"/>
      <c r="DKL36" s="44"/>
      <c r="DKM36" s="44"/>
      <c r="DKN36" s="44"/>
      <c r="DKO36" s="44"/>
      <c r="DKP36" s="44"/>
      <c r="DKQ36" s="44"/>
      <c r="DKR36" s="44"/>
      <c r="DKS36" s="44"/>
      <c r="DKT36" s="44"/>
      <c r="DKU36" s="44"/>
      <c r="DKV36" s="44"/>
      <c r="DKW36" s="44"/>
      <c r="DKX36" s="44"/>
      <c r="DKY36" s="44"/>
      <c r="DKZ36" s="44"/>
      <c r="DLA36" s="44"/>
      <c r="DLB36" s="44"/>
      <c r="DLC36" s="44"/>
      <c r="DLD36" s="44"/>
      <c r="DLE36" s="44"/>
      <c r="DLF36" s="44"/>
      <c r="DLG36" s="44"/>
      <c r="DLH36" s="44"/>
      <c r="DLI36" s="44"/>
      <c r="DLJ36" s="44"/>
      <c r="DLK36" s="44"/>
      <c r="DLL36" s="44"/>
      <c r="DLM36" s="44"/>
      <c r="DLN36" s="44"/>
      <c r="DLO36" s="44"/>
      <c r="DLP36" s="44"/>
      <c r="DLQ36" s="44"/>
      <c r="DLR36" s="44"/>
      <c r="DLS36" s="44"/>
      <c r="DLT36" s="44"/>
      <c r="DLU36" s="44"/>
      <c r="DLV36" s="44"/>
      <c r="DLW36" s="44"/>
      <c r="DLX36" s="44"/>
      <c r="DLY36" s="44"/>
      <c r="DLZ36" s="44"/>
      <c r="DMA36" s="44"/>
      <c r="DMB36" s="44"/>
      <c r="DMC36" s="44"/>
      <c r="DMD36" s="44"/>
      <c r="DME36" s="44"/>
      <c r="DMF36" s="44"/>
      <c r="DMG36" s="44"/>
      <c r="DMH36" s="44"/>
      <c r="DMI36" s="44"/>
      <c r="DMJ36" s="44"/>
      <c r="DMK36" s="44"/>
      <c r="DML36" s="44"/>
      <c r="DMM36" s="44"/>
      <c r="DMN36" s="44"/>
      <c r="DMO36" s="44"/>
      <c r="DMP36" s="44"/>
      <c r="DMQ36" s="44"/>
      <c r="DMR36" s="44"/>
      <c r="DMS36" s="44"/>
      <c r="DMT36" s="44"/>
      <c r="DMU36" s="44"/>
      <c r="DMV36" s="44"/>
      <c r="DMW36" s="44"/>
      <c r="DMX36" s="44"/>
      <c r="DMY36" s="44"/>
      <c r="DMZ36" s="44"/>
      <c r="DNA36" s="44"/>
      <c r="DNB36" s="44"/>
      <c r="DNC36" s="44"/>
      <c r="DND36" s="44"/>
      <c r="DNE36" s="44"/>
      <c r="DNF36" s="44"/>
      <c r="DNG36" s="44"/>
      <c r="DNH36" s="44"/>
      <c r="DNI36" s="44"/>
      <c r="DNJ36" s="44"/>
      <c r="DNK36" s="44"/>
      <c r="DNL36" s="44"/>
      <c r="DNM36" s="44"/>
      <c r="DNN36" s="44"/>
      <c r="DNO36" s="44"/>
      <c r="DNP36" s="44"/>
      <c r="DNQ36" s="44"/>
      <c r="DNR36" s="44"/>
      <c r="DNS36" s="44"/>
      <c r="DNT36" s="44"/>
      <c r="DNU36" s="44"/>
      <c r="DNV36" s="44"/>
      <c r="DNW36" s="44"/>
      <c r="DNX36" s="44"/>
      <c r="DNY36" s="44"/>
      <c r="DNZ36" s="44"/>
      <c r="DOA36" s="44"/>
      <c r="DOB36" s="44"/>
      <c r="DOC36" s="44"/>
      <c r="DOD36" s="44"/>
      <c r="DOE36" s="44"/>
      <c r="DOF36" s="44"/>
      <c r="DOG36" s="44"/>
      <c r="DOH36" s="44"/>
      <c r="DOI36" s="44"/>
      <c r="DOJ36" s="44"/>
      <c r="DOK36" s="44"/>
      <c r="DOL36" s="44"/>
      <c r="DOM36" s="44"/>
      <c r="DON36" s="44"/>
      <c r="DOO36" s="44"/>
      <c r="DOP36" s="44"/>
      <c r="DOQ36" s="44"/>
      <c r="DOR36" s="44"/>
      <c r="DOS36" s="44"/>
      <c r="DOT36" s="44"/>
      <c r="DOU36" s="44"/>
      <c r="DOV36" s="44"/>
      <c r="DOW36" s="44"/>
      <c r="DOX36" s="44"/>
      <c r="DOY36" s="44"/>
      <c r="DOZ36" s="44"/>
      <c r="DPA36" s="44"/>
      <c r="DPB36" s="44"/>
      <c r="DPC36" s="44"/>
      <c r="DPD36" s="44"/>
      <c r="DPE36" s="44"/>
      <c r="DPF36" s="44"/>
      <c r="DPG36" s="44"/>
      <c r="DPH36" s="44"/>
      <c r="DPI36" s="44"/>
      <c r="DPJ36" s="44"/>
      <c r="DPK36" s="44"/>
      <c r="DPL36" s="44"/>
      <c r="DPM36" s="44"/>
      <c r="DPN36" s="44"/>
      <c r="DPO36" s="44"/>
      <c r="DPP36" s="44"/>
      <c r="DPQ36" s="44"/>
      <c r="DPR36" s="44"/>
      <c r="DPS36" s="44"/>
      <c r="DPT36" s="44"/>
      <c r="DPU36" s="44"/>
      <c r="DPV36" s="44"/>
      <c r="DPW36" s="44"/>
      <c r="DPX36" s="44"/>
      <c r="DPY36" s="44"/>
      <c r="DPZ36" s="44"/>
      <c r="DQA36" s="44"/>
      <c r="DQB36" s="44"/>
      <c r="DQC36" s="44"/>
      <c r="DQD36" s="44"/>
      <c r="DQE36" s="44"/>
      <c r="DQF36" s="44"/>
      <c r="DQG36" s="44"/>
      <c r="DQH36" s="44"/>
      <c r="DQI36" s="44"/>
      <c r="DQJ36" s="44"/>
      <c r="DQK36" s="44"/>
      <c r="DQL36" s="44"/>
      <c r="DQM36" s="44"/>
      <c r="DQN36" s="44"/>
      <c r="DQO36" s="44"/>
      <c r="DQP36" s="44"/>
      <c r="DQQ36" s="44"/>
      <c r="DQR36" s="44"/>
      <c r="DQS36" s="44"/>
      <c r="DQT36" s="44"/>
      <c r="DQU36" s="44"/>
      <c r="DQV36" s="44"/>
      <c r="DQW36" s="44"/>
      <c r="DQX36" s="44"/>
      <c r="DQY36" s="44"/>
      <c r="DQZ36" s="44"/>
      <c r="DRA36" s="44"/>
      <c r="DRB36" s="44"/>
      <c r="DRC36" s="44"/>
      <c r="DRD36" s="44"/>
      <c r="DRE36" s="44"/>
      <c r="DRF36" s="44"/>
      <c r="DRG36" s="44"/>
      <c r="DRH36" s="44"/>
      <c r="DRI36" s="44"/>
      <c r="DRJ36" s="44"/>
      <c r="DRK36" s="44"/>
      <c r="DRL36" s="44"/>
      <c r="DRM36" s="44"/>
      <c r="DRN36" s="44"/>
      <c r="DRO36" s="44"/>
      <c r="DRP36" s="44"/>
      <c r="DRQ36" s="44"/>
      <c r="DRR36" s="44"/>
      <c r="DRS36" s="44"/>
      <c r="DRT36" s="44"/>
      <c r="DRU36" s="44"/>
      <c r="DRV36" s="44"/>
      <c r="DRW36" s="44"/>
      <c r="DRX36" s="44"/>
      <c r="DRY36" s="44"/>
      <c r="DRZ36" s="44"/>
      <c r="DSA36" s="44"/>
      <c r="DSB36" s="44"/>
      <c r="DSC36" s="44"/>
      <c r="DSD36" s="44"/>
      <c r="DSE36" s="44"/>
      <c r="DSF36" s="44"/>
      <c r="DSG36" s="44"/>
      <c r="DSH36" s="44"/>
      <c r="DSI36" s="44"/>
      <c r="DSJ36" s="44"/>
      <c r="DSK36" s="44"/>
      <c r="DSL36" s="44"/>
      <c r="DSM36" s="44"/>
      <c r="DSN36" s="44"/>
      <c r="DSO36" s="44"/>
      <c r="DSP36" s="44"/>
      <c r="DSQ36" s="44"/>
      <c r="DSR36" s="44"/>
      <c r="DSS36" s="44"/>
      <c r="DST36" s="44"/>
      <c r="DSU36" s="44"/>
      <c r="DSV36" s="44"/>
      <c r="DSW36" s="44"/>
      <c r="DSX36" s="44"/>
      <c r="DSY36" s="44"/>
      <c r="DSZ36" s="44"/>
      <c r="DTA36" s="44"/>
      <c r="DTB36" s="44"/>
      <c r="DTC36" s="44"/>
      <c r="DTD36" s="44"/>
      <c r="DTE36" s="44"/>
      <c r="DTF36" s="44"/>
      <c r="DTG36" s="44"/>
      <c r="DTH36" s="44"/>
      <c r="DTI36" s="44"/>
      <c r="DTJ36" s="44"/>
      <c r="DTK36" s="44"/>
      <c r="DTL36" s="44"/>
      <c r="DTM36" s="44"/>
      <c r="DTN36" s="44"/>
      <c r="DTO36" s="44"/>
      <c r="DTP36" s="44"/>
      <c r="DTQ36" s="44"/>
      <c r="DTR36" s="44"/>
      <c r="DTS36" s="44"/>
      <c r="DTT36" s="44"/>
      <c r="DTU36" s="44"/>
      <c r="DTV36" s="44"/>
      <c r="DTW36" s="44"/>
      <c r="DTX36" s="44"/>
      <c r="DTY36" s="44"/>
      <c r="DTZ36" s="44"/>
      <c r="DUA36" s="44"/>
      <c r="DUB36" s="44"/>
      <c r="DUC36" s="44"/>
      <c r="DUD36" s="44"/>
      <c r="DUE36" s="44"/>
      <c r="DUF36" s="44"/>
      <c r="DUG36" s="44"/>
      <c r="DUH36" s="44"/>
      <c r="DUI36" s="44"/>
      <c r="DUJ36" s="44"/>
      <c r="DUK36" s="44"/>
      <c r="DUL36" s="44"/>
      <c r="DUM36" s="44"/>
      <c r="DUN36" s="44"/>
      <c r="DUO36" s="44"/>
      <c r="DUP36" s="44"/>
      <c r="DUQ36" s="44"/>
      <c r="DUR36" s="44"/>
      <c r="DUS36" s="44"/>
      <c r="DUT36" s="44"/>
      <c r="DUU36" s="44"/>
      <c r="DUV36" s="44"/>
      <c r="DUW36" s="44"/>
      <c r="DUX36" s="44"/>
      <c r="DUY36" s="44"/>
      <c r="DUZ36" s="44"/>
      <c r="DVA36" s="44"/>
      <c r="DVB36" s="44"/>
      <c r="DVC36" s="44"/>
      <c r="DVD36" s="44"/>
      <c r="DVE36" s="44"/>
      <c r="DVF36" s="44"/>
      <c r="DVG36" s="44"/>
      <c r="DVH36" s="44"/>
      <c r="DVI36" s="44"/>
      <c r="DVJ36" s="44"/>
      <c r="DVK36" s="44"/>
      <c r="DVL36" s="44"/>
      <c r="DVM36" s="44"/>
      <c r="DVN36" s="44"/>
      <c r="DVO36" s="44"/>
      <c r="DVP36" s="44"/>
      <c r="DVQ36" s="44"/>
      <c r="DVR36" s="44"/>
      <c r="DVS36" s="44"/>
      <c r="DVT36" s="44"/>
      <c r="DVU36" s="44"/>
      <c r="DVV36" s="44"/>
      <c r="DVW36" s="44"/>
      <c r="DVX36" s="44"/>
      <c r="DVY36" s="44"/>
      <c r="DVZ36" s="44"/>
      <c r="DWA36" s="44"/>
      <c r="DWB36" s="44"/>
      <c r="DWC36" s="44"/>
      <c r="DWD36" s="44"/>
      <c r="DWE36" s="44"/>
      <c r="DWF36" s="44"/>
      <c r="DWG36" s="44"/>
      <c r="DWH36" s="44"/>
      <c r="DWI36" s="44"/>
      <c r="DWJ36" s="44"/>
      <c r="DWK36" s="44"/>
      <c r="DWL36" s="44"/>
      <c r="DWM36" s="44"/>
      <c r="DWN36" s="44"/>
      <c r="DWO36" s="44"/>
      <c r="DWP36" s="44"/>
      <c r="DWQ36" s="44"/>
      <c r="DWR36" s="44"/>
      <c r="DWS36" s="44"/>
      <c r="DWT36" s="44"/>
      <c r="DWU36" s="44"/>
      <c r="DWV36" s="44"/>
      <c r="DWW36" s="44"/>
      <c r="DWX36" s="44"/>
      <c r="DWY36" s="44"/>
      <c r="DWZ36" s="44"/>
      <c r="DXA36" s="44"/>
      <c r="DXB36" s="44"/>
      <c r="DXC36" s="44"/>
      <c r="DXD36" s="44"/>
      <c r="DXE36" s="44"/>
      <c r="DXF36" s="44"/>
      <c r="DXG36" s="44"/>
      <c r="DXH36" s="44"/>
      <c r="DXI36" s="44"/>
      <c r="DXJ36" s="44"/>
      <c r="DXK36" s="44"/>
      <c r="DXL36" s="44"/>
      <c r="DXM36" s="44"/>
      <c r="DXN36" s="44"/>
      <c r="DXO36" s="44"/>
      <c r="DXP36" s="44"/>
      <c r="DXQ36" s="44"/>
      <c r="DXR36" s="44"/>
      <c r="DXS36" s="44"/>
      <c r="DXT36" s="44"/>
      <c r="DXU36" s="44"/>
      <c r="DXV36" s="44"/>
      <c r="DXW36" s="44"/>
      <c r="DXX36" s="44"/>
      <c r="DXY36" s="44"/>
      <c r="DXZ36" s="44"/>
      <c r="DYA36" s="44"/>
      <c r="DYB36" s="44"/>
      <c r="DYC36" s="44"/>
      <c r="DYD36" s="44"/>
      <c r="DYE36" s="44"/>
      <c r="DYF36" s="44"/>
      <c r="DYG36" s="44"/>
      <c r="DYH36" s="44"/>
      <c r="DYI36" s="44"/>
      <c r="DYJ36" s="44"/>
      <c r="DYK36" s="44"/>
      <c r="DYL36" s="44"/>
      <c r="DYM36" s="44"/>
      <c r="DYN36" s="44"/>
      <c r="DYO36" s="44"/>
      <c r="DYP36" s="44"/>
      <c r="DYQ36" s="44"/>
      <c r="DYR36" s="44"/>
      <c r="DYS36" s="44"/>
      <c r="DYT36" s="44"/>
      <c r="DYU36" s="44"/>
      <c r="DYV36" s="44"/>
      <c r="DYW36" s="44"/>
      <c r="DYX36" s="44"/>
      <c r="DYY36" s="44"/>
      <c r="DYZ36" s="44"/>
      <c r="DZA36" s="44"/>
      <c r="DZB36" s="44"/>
      <c r="DZC36" s="44"/>
      <c r="DZD36" s="44"/>
      <c r="DZE36" s="44"/>
      <c r="DZF36" s="44"/>
      <c r="DZG36" s="44"/>
      <c r="DZH36" s="44"/>
      <c r="DZI36" s="44"/>
      <c r="DZJ36" s="44"/>
      <c r="DZK36" s="44"/>
      <c r="DZL36" s="44"/>
      <c r="DZM36" s="44"/>
      <c r="DZN36" s="44"/>
      <c r="DZO36" s="44"/>
      <c r="DZP36" s="44"/>
      <c r="DZQ36" s="44"/>
      <c r="DZR36" s="44"/>
      <c r="DZS36" s="44"/>
      <c r="DZT36" s="44"/>
      <c r="DZU36" s="44"/>
      <c r="DZV36" s="44"/>
      <c r="DZW36" s="44"/>
      <c r="DZX36" s="44"/>
      <c r="DZY36" s="44"/>
      <c r="DZZ36" s="44"/>
      <c r="EAA36" s="44"/>
      <c r="EAB36" s="44"/>
      <c r="EAC36" s="44"/>
      <c r="EAD36" s="44"/>
      <c r="EAE36" s="44"/>
      <c r="EAF36" s="44"/>
      <c r="EAG36" s="44"/>
      <c r="EAH36" s="44"/>
      <c r="EAI36" s="44"/>
      <c r="EAJ36" s="44"/>
      <c r="EAK36" s="44"/>
      <c r="EAL36" s="44"/>
      <c r="EAM36" s="44"/>
      <c r="EAN36" s="44"/>
      <c r="EAO36" s="44"/>
      <c r="EAP36" s="44"/>
      <c r="EAQ36" s="44"/>
      <c r="EAR36" s="44"/>
      <c r="EAS36" s="44"/>
      <c r="EAT36" s="44"/>
      <c r="EAU36" s="44"/>
      <c r="EAV36" s="44"/>
      <c r="EAW36" s="44"/>
      <c r="EAX36" s="44"/>
      <c r="EAY36" s="44"/>
      <c r="EAZ36" s="44"/>
      <c r="EBA36" s="44"/>
      <c r="EBB36" s="44"/>
      <c r="EBC36" s="44"/>
      <c r="EBD36" s="44"/>
      <c r="EBE36" s="44"/>
      <c r="EBF36" s="44"/>
      <c r="EBG36" s="44"/>
      <c r="EBH36" s="44"/>
      <c r="EBI36" s="44"/>
      <c r="EBJ36" s="44"/>
      <c r="EBK36" s="44"/>
      <c r="EBL36" s="44"/>
      <c r="EBM36" s="44"/>
      <c r="EBN36" s="44"/>
      <c r="EBO36" s="44"/>
      <c r="EBP36" s="44"/>
      <c r="EBQ36" s="44"/>
      <c r="EBR36" s="44"/>
      <c r="EBS36" s="44"/>
      <c r="EBT36" s="44"/>
      <c r="EBU36" s="44"/>
      <c r="EBV36" s="44"/>
      <c r="EBW36" s="44"/>
      <c r="EBX36" s="44"/>
      <c r="EBY36" s="44"/>
      <c r="EBZ36" s="44"/>
      <c r="ECA36" s="44"/>
      <c r="ECB36" s="44"/>
      <c r="ECC36" s="44"/>
      <c r="ECD36" s="44"/>
      <c r="ECE36" s="44"/>
      <c r="ECF36" s="44"/>
      <c r="ECG36" s="44"/>
      <c r="ECH36" s="44"/>
      <c r="ECI36" s="44"/>
      <c r="ECJ36" s="44"/>
      <c r="ECK36" s="44"/>
      <c r="ECL36" s="44"/>
      <c r="ECM36" s="44"/>
      <c r="ECN36" s="44"/>
      <c r="ECO36" s="44"/>
      <c r="ECP36" s="44"/>
      <c r="ECQ36" s="44"/>
      <c r="ECR36" s="44"/>
      <c r="ECS36" s="44"/>
      <c r="ECT36" s="44"/>
      <c r="ECU36" s="44"/>
      <c r="ECV36" s="44"/>
      <c r="ECW36" s="44"/>
      <c r="ECX36" s="44"/>
      <c r="ECY36" s="44"/>
      <c r="ECZ36" s="44"/>
      <c r="EDA36" s="44"/>
      <c r="EDB36" s="44"/>
      <c r="EDC36" s="44"/>
      <c r="EDD36" s="44"/>
      <c r="EDE36" s="44"/>
      <c r="EDF36" s="44"/>
      <c r="EDG36" s="44"/>
      <c r="EDH36" s="44"/>
      <c r="EDI36" s="44"/>
      <c r="EDJ36" s="44"/>
      <c r="EDK36" s="44"/>
      <c r="EDL36" s="44"/>
      <c r="EDM36" s="44"/>
      <c r="EDN36" s="44"/>
      <c r="EDO36" s="44"/>
      <c r="EDP36" s="44"/>
      <c r="EDQ36" s="44"/>
      <c r="EDR36" s="44"/>
      <c r="EDS36" s="44"/>
      <c r="EDT36" s="44"/>
      <c r="EDU36" s="44"/>
      <c r="EDV36" s="44"/>
      <c r="EDW36" s="44"/>
      <c r="EDX36" s="44"/>
      <c r="EDY36" s="44"/>
      <c r="EDZ36" s="44"/>
      <c r="EEA36" s="44"/>
      <c r="EEB36" s="44"/>
      <c r="EEC36" s="44"/>
      <c r="EED36" s="44"/>
      <c r="EEE36" s="44"/>
      <c r="EEF36" s="44"/>
      <c r="EEG36" s="44"/>
      <c r="EEH36" s="44"/>
      <c r="EEI36" s="44"/>
      <c r="EEJ36" s="44"/>
      <c r="EEK36" s="44"/>
      <c r="EEL36" s="44"/>
      <c r="EEM36" s="44"/>
      <c r="EEN36" s="44"/>
      <c r="EEO36" s="44"/>
      <c r="EEP36" s="44"/>
      <c r="EEQ36" s="44"/>
      <c r="EER36" s="44"/>
      <c r="EES36" s="44"/>
      <c r="EET36" s="44"/>
      <c r="EEU36" s="44"/>
      <c r="EEV36" s="44"/>
      <c r="EEW36" s="44"/>
      <c r="EEX36" s="44"/>
      <c r="EEY36" s="44"/>
      <c r="EEZ36" s="44"/>
      <c r="EFA36" s="44"/>
      <c r="EFB36" s="44"/>
      <c r="EFC36" s="44"/>
      <c r="EFD36" s="44"/>
      <c r="EFE36" s="44"/>
      <c r="EFF36" s="44"/>
      <c r="EFG36" s="44"/>
      <c r="EFH36" s="44"/>
      <c r="EFI36" s="44"/>
      <c r="EFJ36" s="44"/>
      <c r="EFK36" s="44"/>
      <c r="EFL36" s="44"/>
      <c r="EFM36" s="44"/>
      <c r="EFN36" s="44"/>
      <c r="EFO36" s="44"/>
      <c r="EFP36" s="44"/>
      <c r="EFQ36" s="44"/>
      <c r="EFR36" s="44"/>
      <c r="EFS36" s="44"/>
      <c r="EFT36" s="44"/>
      <c r="EFU36" s="44"/>
      <c r="EFV36" s="44"/>
      <c r="EFW36" s="44"/>
      <c r="EFX36" s="44"/>
      <c r="EFY36" s="44"/>
      <c r="EFZ36" s="44"/>
      <c r="EGA36" s="44"/>
      <c r="EGB36" s="44"/>
      <c r="EGC36" s="44"/>
      <c r="EGD36" s="44"/>
      <c r="EGE36" s="44"/>
      <c r="EGF36" s="44"/>
      <c r="EGG36" s="44"/>
      <c r="EGH36" s="44"/>
      <c r="EGI36" s="44"/>
      <c r="EGJ36" s="44"/>
      <c r="EGK36" s="44"/>
      <c r="EGL36" s="44"/>
      <c r="EGM36" s="44"/>
      <c r="EGN36" s="44"/>
      <c r="EGO36" s="44"/>
      <c r="EGP36" s="44"/>
      <c r="EGQ36" s="44"/>
      <c r="EGR36" s="44"/>
      <c r="EGS36" s="44"/>
      <c r="EGT36" s="44"/>
      <c r="EGU36" s="44"/>
      <c r="EGV36" s="44"/>
      <c r="EGW36" s="44"/>
      <c r="EGX36" s="44"/>
      <c r="EGY36" s="44"/>
      <c r="EGZ36" s="44"/>
      <c r="EHA36" s="44"/>
      <c r="EHB36" s="44"/>
      <c r="EHC36" s="44"/>
      <c r="EHD36" s="44"/>
      <c r="EHE36" s="44"/>
      <c r="EHF36" s="44"/>
      <c r="EHG36" s="44"/>
      <c r="EHH36" s="44"/>
      <c r="EHI36" s="44"/>
      <c r="EHJ36" s="44"/>
      <c r="EHK36" s="44"/>
      <c r="EHL36" s="44"/>
      <c r="EHM36" s="44"/>
      <c r="EHN36" s="44"/>
      <c r="EHO36" s="44"/>
      <c r="EHP36" s="44"/>
      <c r="EHQ36" s="44"/>
      <c r="EHR36" s="44"/>
      <c r="EHS36" s="44"/>
      <c r="EHT36" s="44"/>
      <c r="EHU36" s="44"/>
      <c r="EHV36" s="44"/>
      <c r="EHW36" s="44"/>
      <c r="EHX36" s="44"/>
      <c r="EHY36" s="44"/>
      <c r="EHZ36" s="44"/>
      <c r="EIA36" s="44"/>
      <c r="EIB36" s="44"/>
      <c r="EIC36" s="44"/>
      <c r="EID36" s="44"/>
      <c r="EIE36" s="44"/>
      <c r="EIF36" s="44"/>
      <c r="EIG36" s="44"/>
      <c r="EIH36" s="44"/>
      <c r="EII36" s="44"/>
      <c r="EIJ36" s="44"/>
      <c r="EIK36" s="44"/>
      <c r="EIL36" s="44"/>
      <c r="EIM36" s="44"/>
      <c r="EIN36" s="44"/>
      <c r="EIO36" s="44"/>
      <c r="EIP36" s="44"/>
      <c r="EIQ36" s="44"/>
      <c r="EIR36" s="44"/>
      <c r="EIS36" s="44"/>
      <c r="EIT36" s="44"/>
      <c r="EIU36" s="44"/>
      <c r="EIV36" s="44"/>
      <c r="EIW36" s="44"/>
      <c r="EIX36" s="44"/>
      <c r="EIY36" s="44"/>
      <c r="EIZ36" s="44"/>
      <c r="EJA36" s="44"/>
      <c r="EJB36" s="44"/>
      <c r="EJC36" s="44"/>
      <c r="EJD36" s="44"/>
      <c r="EJE36" s="44"/>
      <c r="EJF36" s="44"/>
      <c r="EJG36" s="44"/>
      <c r="EJH36" s="44"/>
      <c r="EJI36" s="44"/>
      <c r="EJJ36" s="44"/>
      <c r="EJK36" s="44"/>
      <c r="EJL36" s="44"/>
      <c r="EJM36" s="44"/>
      <c r="EJN36" s="44"/>
      <c r="EJO36" s="44"/>
      <c r="EJP36" s="44"/>
      <c r="EJQ36" s="44"/>
      <c r="EJR36" s="44"/>
      <c r="EJS36" s="44"/>
      <c r="EJT36" s="44"/>
      <c r="EJU36" s="44"/>
      <c r="EJV36" s="44"/>
      <c r="EJW36" s="44"/>
      <c r="EJX36" s="44"/>
      <c r="EJY36" s="44"/>
      <c r="EJZ36" s="44"/>
      <c r="EKA36" s="44"/>
      <c r="EKB36" s="44"/>
      <c r="EKC36" s="44"/>
      <c r="EKD36" s="44"/>
      <c r="EKE36" s="44"/>
      <c r="EKF36" s="44"/>
      <c r="EKG36" s="44"/>
      <c r="EKH36" s="44"/>
      <c r="EKI36" s="44"/>
      <c r="EKJ36" s="44"/>
      <c r="EKK36" s="44"/>
      <c r="EKL36" s="44"/>
      <c r="EKM36" s="44"/>
      <c r="EKN36" s="44"/>
      <c r="EKO36" s="44"/>
      <c r="EKP36" s="44"/>
      <c r="EKQ36" s="44"/>
      <c r="EKR36" s="44"/>
      <c r="EKS36" s="44"/>
      <c r="EKT36" s="44"/>
      <c r="EKU36" s="44"/>
      <c r="EKV36" s="44"/>
      <c r="EKW36" s="44"/>
      <c r="EKX36" s="44"/>
      <c r="EKY36" s="44"/>
      <c r="EKZ36" s="44"/>
      <c r="ELA36" s="44"/>
      <c r="ELB36" s="44"/>
      <c r="ELC36" s="44"/>
      <c r="ELD36" s="44"/>
      <c r="ELE36" s="44"/>
      <c r="ELF36" s="44"/>
      <c r="ELG36" s="44"/>
      <c r="ELH36" s="44"/>
      <c r="ELI36" s="44"/>
      <c r="ELJ36" s="44"/>
      <c r="ELK36" s="44"/>
      <c r="ELL36" s="44"/>
      <c r="ELM36" s="44"/>
      <c r="ELN36" s="44"/>
      <c r="ELO36" s="44"/>
      <c r="ELP36" s="44"/>
      <c r="ELQ36" s="44"/>
      <c r="ELR36" s="44"/>
      <c r="ELS36" s="44"/>
      <c r="ELT36" s="44"/>
      <c r="ELU36" s="44"/>
      <c r="ELV36" s="44"/>
      <c r="ELW36" s="44"/>
      <c r="ELX36" s="44"/>
      <c r="ELY36" s="44"/>
      <c r="ELZ36" s="44"/>
      <c r="EMA36" s="44"/>
      <c r="EMB36" s="44"/>
      <c r="EMC36" s="44"/>
      <c r="EMD36" s="44"/>
      <c r="EME36" s="44"/>
      <c r="EMF36" s="44"/>
      <c r="EMG36" s="44"/>
      <c r="EMH36" s="44"/>
      <c r="EMI36" s="44"/>
      <c r="EMJ36" s="44"/>
      <c r="EMK36" s="44"/>
      <c r="EML36" s="44"/>
      <c r="EMM36" s="44"/>
      <c r="EMN36" s="44"/>
      <c r="EMO36" s="44"/>
      <c r="EMP36" s="44"/>
      <c r="EMQ36" s="44"/>
      <c r="EMR36" s="44"/>
      <c r="EMS36" s="44"/>
      <c r="EMT36" s="44"/>
      <c r="EMU36" s="44"/>
      <c r="EMV36" s="44"/>
      <c r="EMW36" s="44"/>
      <c r="EMX36" s="44"/>
      <c r="EMY36" s="44"/>
      <c r="EMZ36" s="44"/>
      <c r="ENA36" s="44"/>
      <c r="ENB36" s="44"/>
      <c r="ENC36" s="44"/>
      <c r="END36" s="44"/>
      <c r="ENE36" s="44"/>
      <c r="ENF36" s="44"/>
      <c r="ENG36" s="44"/>
      <c r="ENH36" s="44"/>
      <c r="ENI36" s="44"/>
      <c r="ENJ36" s="44"/>
      <c r="ENK36" s="44"/>
      <c r="ENL36" s="44"/>
      <c r="ENM36" s="44"/>
      <c r="ENN36" s="44"/>
      <c r="ENO36" s="44"/>
      <c r="ENP36" s="44"/>
      <c r="ENQ36" s="44"/>
      <c r="ENR36" s="44"/>
      <c r="ENS36" s="44"/>
      <c r="ENT36" s="44"/>
      <c r="ENU36" s="44"/>
      <c r="ENV36" s="44"/>
      <c r="ENW36" s="44"/>
      <c r="ENX36" s="44"/>
      <c r="ENY36" s="44"/>
      <c r="ENZ36" s="44"/>
      <c r="EOA36" s="44"/>
      <c r="EOB36" s="44"/>
      <c r="EOC36" s="44"/>
      <c r="EOD36" s="44"/>
      <c r="EOE36" s="44"/>
      <c r="EOF36" s="44"/>
      <c r="EOG36" s="44"/>
      <c r="EOH36" s="44"/>
      <c r="EOI36" s="44"/>
      <c r="EOJ36" s="44"/>
      <c r="EOK36" s="44"/>
      <c r="EOL36" s="44"/>
      <c r="EOM36" s="44"/>
      <c r="EON36" s="44"/>
      <c r="EOO36" s="44"/>
      <c r="EOP36" s="44"/>
      <c r="EOQ36" s="44"/>
      <c r="EOR36" s="44"/>
      <c r="EOS36" s="44"/>
      <c r="EOT36" s="44"/>
      <c r="EOU36" s="44"/>
      <c r="EOV36" s="44"/>
      <c r="EOW36" s="44"/>
      <c r="EOX36" s="44"/>
      <c r="EOY36" s="44"/>
      <c r="EOZ36" s="44"/>
      <c r="EPA36" s="44"/>
      <c r="EPB36" s="44"/>
      <c r="EPC36" s="44"/>
      <c r="EPD36" s="44"/>
      <c r="EPE36" s="44"/>
      <c r="EPF36" s="44"/>
      <c r="EPG36" s="44"/>
      <c r="EPH36" s="44"/>
      <c r="EPI36" s="44"/>
      <c r="EPJ36" s="44"/>
      <c r="EPK36" s="44"/>
      <c r="EPL36" s="44"/>
      <c r="EPM36" s="44"/>
      <c r="EPN36" s="44"/>
      <c r="EPO36" s="44"/>
      <c r="EPP36" s="44"/>
      <c r="EPQ36" s="44"/>
      <c r="EPR36" s="44"/>
      <c r="EPS36" s="44"/>
      <c r="EPT36" s="44"/>
      <c r="EPU36" s="44"/>
      <c r="EPV36" s="44"/>
      <c r="EPW36" s="44"/>
      <c r="EPX36" s="44"/>
      <c r="EPY36" s="44"/>
      <c r="EPZ36" s="44"/>
      <c r="EQA36" s="44"/>
      <c r="EQB36" s="44"/>
      <c r="EQC36" s="44"/>
      <c r="EQD36" s="44"/>
      <c r="EQE36" s="44"/>
      <c r="EQF36" s="44"/>
      <c r="EQG36" s="44"/>
      <c r="EQH36" s="44"/>
      <c r="EQI36" s="44"/>
      <c r="EQJ36" s="44"/>
      <c r="EQK36" s="44"/>
      <c r="EQL36" s="44"/>
      <c r="EQM36" s="44"/>
      <c r="EQN36" s="44"/>
      <c r="EQO36" s="44"/>
      <c r="EQP36" s="44"/>
      <c r="EQQ36" s="44"/>
      <c r="EQR36" s="44"/>
      <c r="EQS36" s="44"/>
      <c r="EQT36" s="44"/>
      <c r="EQU36" s="44"/>
      <c r="EQV36" s="44"/>
      <c r="EQW36" s="44"/>
      <c r="EQX36" s="44"/>
      <c r="EQY36" s="44"/>
      <c r="EQZ36" s="44"/>
      <c r="ERA36" s="44"/>
      <c r="ERB36" s="44"/>
      <c r="ERC36" s="44"/>
      <c r="ERD36" s="44"/>
      <c r="ERE36" s="44"/>
      <c r="ERF36" s="44"/>
      <c r="ERG36" s="44"/>
      <c r="ERH36" s="44"/>
      <c r="ERI36" s="44"/>
      <c r="ERJ36" s="44"/>
      <c r="ERK36" s="44"/>
      <c r="ERL36" s="44"/>
      <c r="ERM36" s="44"/>
      <c r="ERN36" s="44"/>
      <c r="ERO36" s="44"/>
      <c r="ERP36" s="44"/>
      <c r="ERQ36" s="44"/>
      <c r="ERR36" s="44"/>
      <c r="ERS36" s="44"/>
      <c r="ERT36" s="44"/>
      <c r="ERU36" s="44"/>
      <c r="ERV36" s="44"/>
      <c r="ERW36" s="44"/>
      <c r="ERX36" s="44"/>
      <c r="ERY36" s="44"/>
      <c r="ERZ36" s="44"/>
      <c r="ESA36" s="44"/>
      <c r="ESB36" s="44"/>
      <c r="ESC36" s="44"/>
      <c r="ESD36" s="44"/>
      <c r="ESE36" s="44"/>
      <c r="ESF36" s="44"/>
      <c r="ESG36" s="44"/>
      <c r="ESH36" s="44"/>
      <c r="ESI36" s="44"/>
      <c r="ESJ36" s="44"/>
      <c r="ESK36" s="44"/>
      <c r="ESL36" s="44"/>
      <c r="ESM36" s="44"/>
      <c r="ESN36" s="44"/>
      <c r="ESO36" s="44"/>
      <c r="ESP36" s="44"/>
      <c r="ESQ36" s="44"/>
      <c r="ESR36" s="44"/>
      <c r="ESS36" s="44"/>
      <c r="EST36" s="44"/>
      <c r="ESU36" s="44"/>
      <c r="ESV36" s="44"/>
      <c r="ESW36" s="44"/>
      <c r="ESX36" s="44"/>
      <c r="ESY36" s="44"/>
      <c r="ESZ36" s="44"/>
      <c r="ETA36" s="44"/>
      <c r="ETB36" s="44"/>
      <c r="ETC36" s="44"/>
      <c r="ETD36" s="44"/>
      <c r="ETE36" s="44"/>
      <c r="ETF36" s="44"/>
      <c r="ETG36" s="44"/>
      <c r="ETH36" s="44"/>
      <c r="ETI36" s="44"/>
      <c r="ETJ36" s="44"/>
      <c r="ETK36" s="44"/>
      <c r="ETL36" s="44"/>
      <c r="ETM36" s="44"/>
      <c r="ETN36" s="44"/>
      <c r="ETO36" s="44"/>
      <c r="ETP36" s="44"/>
      <c r="ETQ36" s="44"/>
      <c r="ETR36" s="44"/>
      <c r="ETS36" s="44"/>
      <c r="ETT36" s="44"/>
      <c r="ETU36" s="44"/>
      <c r="ETV36" s="44"/>
      <c r="ETW36" s="44"/>
      <c r="ETX36" s="44"/>
      <c r="ETY36" s="44"/>
      <c r="ETZ36" s="44"/>
      <c r="EUA36" s="44"/>
      <c r="EUB36" s="44"/>
      <c r="EUC36" s="44"/>
      <c r="EUD36" s="44"/>
      <c r="EUE36" s="44"/>
      <c r="EUF36" s="44"/>
      <c r="EUG36" s="44"/>
      <c r="EUH36" s="44"/>
      <c r="EUI36" s="44"/>
      <c r="EUJ36" s="44"/>
      <c r="EUK36" s="44"/>
      <c r="EUL36" s="44"/>
      <c r="EUM36" s="44"/>
      <c r="EUN36" s="44"/>
      <c r="EUO36" s="44"/>
      <c r="EUP36" s="44"/>
      <c r="EUQ36" s="44"/>
      <c r="EUR36" s="44"/>
      <c r="EUS36" s="44"/>
      <c r="EUT36" s="44"/>
      <c r="EUU36" s="44"/>
      <c r="EUV36" s="44"/>
      <c r="EUW36" s="44"/>
      <c r="EUX36" s="44"/>
      <c r="EUY36" s="44"/>
      <c r="EUZ36" s="44"/>
      <c r="EVA36" s="44"/>
      <c r="EVB36" s="44"/>
      <c r="EVC36" s="44"/>
      <c r="EVD36" s="44"/>
      <c r="EVE36" s="44"/>
      <c r="EVF36" s="44"/>
      <c r="EVG36" s="44"/>
      <c r="EVH36" s="44"/>
      <c r="EVI36" s="44"/>
      <c r="EVJ36" s="44"/>
      <c r="EVK36" s="44"/>
      <c r="EVL36" s="44"/>
      <c r="EVM36" s="44"/>
      <c r="EVN36" s="44"/>
      <c r="EVO36" s="44"/>
      <c r="EVP36" s="44"/>
      <c r="EVQ36" s="44"/>
      <c r="EVR36" s="44"/>
      <c r="EVS36" s="44"/>
      <c r="EVT36" s="44"/>
      <c r="EVU36" s="44"/>
      <c r="EVV36" s="44"/>
      <c r="EVW36" s="44"/>
      <c r="EVX36" s="44"/>
      <c r="EVY36" s="44"/>
      <c r="EVZ36" s="44"/>
      <c r="EWA36" s="44"/>
      <c r="EWB36" s="44"/>
      <c r="EWC36" s="44"/>
      <c r="EWD36" s="44"/>
      <c r="EWE36" s="44"/>
      <c r="EWF36" s="44"/>
      <c r="EWG36" s="44"/>
      <c r="EWH36" s="44"/>
      <c r="EWI36" s="44"/>
      <c r="EWJ36" s="44"/>
      <c r="EWK36" s="44"/>
      <c r="EWL36" s="44"/>
      <c r="EWM36" s="44"/>
      <c r="EWN36" s="44"/>
      <c r="EWO36" s="44"/>
      <c r="EWP36" s="44"/>
      <c r="EWQ36" s="44"/>
      <c r="EWR36" s="44"/>
      <c r="EWS36" s="44"/>
      <c r="EWT36" s="44"/>
      <c r="EWU36" s="44"/>
      <c r="EWV36" s="44"/>
      <c r="EWW36" s="44"/>
      <c r="EWX36" s="44"/>
      <c r="EWY36" s="44"/>
      <c r="EWZ36" s="44"/>
      <c r="EXA36" s="44"/>
      <c r="EXB36" s="44"/>
      <c r="EXC36" s="44"/>
      <c r="EXD36" s="44"/>
      <c r="EXE36" s="44"/>
      <c r="EXF36" s="44"/>
      <c r="EXG36" s="44"/>
      <c r="EXH36" s="44"/>
      <c r="EXI36" s="44"/>
      <c r="EXJ36" s="44"/>
      <c r="EXK36" s="44"/>
      <c r="EXL36" s="44"/>
      <c r="EXM36" s="44"/>
      <c r="EXN36" s="44"/>
      <c r="EXO36" s="44"/>
      <c r="EXP36" s="44"/>
      <c r="EXQ36" s="44"/>
      <c r="EXR36" s="44"/>
      <c r="EXS36" s="44"/>
      <c r="EXT36" s="44"/>
      <c r="EXU36" s="44"/>
      <c r="EXV36" s="44"/>
      <c r="EXW36" s="44"/>
      <c r="EXX36" s="44"/>
      <c r="EXY36" s="44"/>
      <c r="EXZ36" s="44"/>
      <c r="EYA36" s="44"/>
      <c r="EYB36" s="44"/>
      <c r="EYC36" s="44"/>
      <c r="EYD36" s="44"/>
      <c r="EYE36" s="44"/>
      <c r="EYF36" s="44"/>
      <c r="EYG36" s="44"/>
      <c r="EYH36" s="44"/>
      <c r="EYI36" s="44"/>
      <c r="EYJ36" s="44"/>
      <c r="EYK36" s="44"/>
      <c r="EYL36" s="44"/>
      <c r="EYM36" s="44"/>
      <c r="EYN36" s="44"/>
      <c r="EYO36" s="44"/>
      <c r="EYP36" s="44"/>
      <c r="EYQ36" s="44"/>
      <c r="EYR36" s="44"/>
      <c r="EYS36" s="44"/>
      <c r="EYT36" s="44"/>
      <c r="EYU36" s="44"/>
      <c r="EYV36" s="44"/>
      <c r="EYW36" s="44"/>
      <c r="EYX36" s="44"/>
      <c r="EYY36" s="44"/>
      <c r="EYZ36" s="44"/>
      <c r="EZA36" s="44"/>
      <c r="EZB36" s="44"/>
      <c r="EZC36" s="44"/>
      <c r="EZD36" s="44"/>
      <c r="EZE36" s="44"/>
      <c r="EZF36" s="44"/>
      <c r="EZG36" s="44"/>
      <c r="EZH36" s="44"/>
      <c r="EZI36" s="44"/>
      <c r="EZJ36" s="44"/>
      <c r="EZK36" s="44"/>
      <c r="EZL36" s="44"/>
      <c r="EZM36" s="44"/>
      <c r="EZN36" s="44"/>
      <c r="EZO36" s="44"/>
      <c r="EZP36" s="44"/>
      <c r="EZQ36" s="44"/>
      <c r="EZR36" s="44"/>
      <c r="EZS36" s="44"/>
      <c r="EZT36" s="44"/>
      <c r="EZU36" s="44"/>
      <c r="EZV36" s="44"/>
      <c r="EZW36" s="44"/>
      <c r="EZX36" s="44"/>
      <c r="EZY36" s="44"/>
      <c r="EZZ36" s="44"/>
      <c r="FAA36" s="44"/>
      <c r="FAB36" s="44"/>
      <c r="FAC36" s="44"/>
      <c r="FAD36" s="44"/>
      <c r="FAE36" s="44"/>
      <c r="FAF36" s="44"/>
      <c r="FAG36" s="44"/>
      <c r="FAH36" s="44"/>
      <c r="FAI36" s="44"/>
      <c r="FAJ36" s="44"/>
      <c r="FAK36" s="44"/>
      <c r="FAL36" s="44"/>
      <c r="FAM36" s="44"/>
      <c r="FAN36" s="44"/>
      <c r="FAO36" s="44"/>
      <c r="FAP36" s="44"/>
      <c r="FAQ36" s="44"/>
      <c r="FAR36" s="44"/>
      <c r="FAS36" s="44"/>
      <c r="FAT36" s="44"/>
      <c r="FAU36" s="44"/>
      <c r="FAV36" s="44"/>
      <c r="FAW36" s="44"/>
      <c r="FAX36" s="44"/>
      <c r="FAY36" s="44"/>
      <c r="FAZ36" s="44"/>
      <c r="FBA36" s="44"/>
      <c r="FBB36" s="44"/>
      <c r="FBC36" s="44"/>
      <c r="FBD36" s="44"/>
      <c r="FBE36" s="44"/>
      <c r="FBF36" s="44"/>
      <c r="FBG36" s="44"/>
      <c r="FBH36" s="44"/>
      <c r="FBI36" s="44"/>
      <c r="FBJ36" s="44"/>
      <c r="FBK36" s="44"/>
      <c r="FBL36" s="44"/>
      <c r="FBM36" s="44"/>
      <c r="FBN36" s="44"/>
      <c r="FBO36" s="44"/>
      <c r="FBP36" s="44"/>
      <c r="FBQ36" s="44"/>
      <c r="FBR36" s="44"/>
      <c r="FBS36" s="44"/>
      <c r="FBT36" s="44"/>
      <c r="FBU36" s="44"/>
      <c r="FBV36" s="44"/>
      <c r="FBW36" s="44"/>
      <c r="FBX36" s="44"/>
      <c r="FBY36" s="44"/>
      <c r="FBZ36" s="44"/>
      <c r="FCA36" s="44"/>
      <c r="FCB36" s="44"/>
      <c r="FCC36" s="44"/>
      <c r="FCD36" s="44"/>
      <c r="FCE36" s="44"/>
      <c r="FCF36" s="44"/>
      <c r="FCG36" s="44"/>
      <c r="FCH36" s="44"/>
      <c r="FCI36" s="44"/>
      <c r="FCJ36" s="44"/>
      <c r="FCK36" s="44"/>
      <c r="FCL36" s="44"/>
      <c r="FCM36" s="44"/>
      <c r="FCN36" s="44"/>
      <c r="FCO36" s="44"/>
      <c r="FCP36" s="44"/>
      <c r="FCQ36" s="44"/>
      <c r="FCR36" s="44"/>
      <c r="FCS36" s="44"/>
      <c r="FCT36" s="44"/>
      <c r="FCU36" s="44"/>
      <c r="FCV36" s="44"/>
      <c r="FCW36" s="44"/>
      <c r="FCX36" s="44"/>
      <c r="FCY36" s="44"/>
      <c r="FCZ36" s="44"/>
      <c r="FDA36" s="44"/>
      <c r="FDB36" s="44"/>
      <c r="FDC36" s="44"/>
      <c r="FDD36" s="44"/>
      <c r="FDE36" s="44"/>
      <c r="FDF36" s="44"/>
      <c r="FDG36" s="44"/>
      <c r="FDH36" s="44"/>
      <c r="FDI36" s="44"/>
      <c r="FDJ36" s="44"/>
      <c r="FDK36" s="44"/>
      <c r="FDL36" s="44"/>
      <c r="FDM36" s="44"/>
      <c r="FDN36" s="44"/>
      <c r="FDO36" s="44"/>
      <c r="FDP36" s="44"/>
      <c r="FDQ36" s="44"/>
      <c r="FDR36" s="44"/>
      <c r="FDS36" s="44"/>
      <c r="FDT36" s="44"/>
      <c r="FDU36" s="44"/>
      <c r="FDV36" s="44"/>
      <c r="FDW36" s="44"/>
      <c r="FDX36" s="44"/>
      <c r="FDY36" s="44"/>
      <c r="FDZ36" s="44"/>
      <c r="FEA36" s="44"/>
      <c r="FEB36" s="44"/>
      <c r="FEC36" s="44"/>
      <c r="FED36" s="44"/>
      <c r="FEE36" s="44"/>
      <c r="FEF36" s="44"/>
      <c r="FEG36" s="44"/>
      <c r="FEH36" s="44"/>
      <c r="FEI36" s="44"/>
      <c r="FEJ36" s="44"/>
      <c r="FEK36" s="44"/>
      <c r="FEL36" s="44"/>
      <c r="FEM36" s="44"/>
      <c r="FEN36" s="44"/>
      <c r="FEO36" s="44"/>
      <c r="FEP36" s="44"/>
      <c r="FEQ36" s="44"/>
      <c r="FER36" s="44"/>
      <c r="FES36" s="44"/>
      <c r="FET36" s="44"/>
      <c r="FEU36" s="44"/>
      <c r="FEV36" s="44"/>
      <c r="FEW36" s="44"/>
      <c r="FEX36" s="44"/>
      <c r="FEY36" s="44"/>
      <c r="FEZ36" s="44"/>
      <c r="FFA36" s="44"/>
      <c r="FFB36" s="44"/>
      <c r="FFC36" s="44"/>
      <c r="FFD36" s="44"/>
      <c r="FFE36" s="44"/>
      <c r="FFF36" s="44"/>
      <c r="FFG36" s="44"/>
      <c r="FFH36" s="44"/>
      <c r="FFI36" s="44"/>
      <c r="FFJ36" s="44"/>
      <c r="FFK36" s="44"/>
      <c r="FFL36" s="44"/>
      <c r="FFM36" s="44"/>
      <c r="FFN36" s="44"/>
      <c r="FFO36" s="44"/>
      <c r="FFP36" s="44"/>
      <c r="FFQ36" s="44"/>
      <c r="FFR36" s="44"/>
      <c r="FFS36" s="44"/>
      <c r="FFT36" s="44"/>
      <c r="FFU36" s="44"/>
      <c r="FFV36" s="44"/>
      <c r="FFW36" s="44"/>
      <c r="FFX36" s="44"/>
      <c r="FFY36" s="44"/>
      <c r="FFZ36" s="44"/>
      <c r="FGA36" s="44"/>
      <c r="FGB36" s="44"/>
      <c r="FGC36" s="44"/>
      <c r="FGD36" s="44"/>
      <c r="FGE36" s="44"/>
      <c r="FGF36" s="44"/>
      <c r="FGG36" s="44"/>
      <c r="FGH36" s="44"/>
      <c r="FGI36" s="44"/>
      <c r="FGJ36" s="44"/>
      <c r="FGK36" s="44"/>
      <c r="FGL36" s="44"/>
      <c r="FGM36" s="44"/>
      <c r="FGN36" s="44"/>
      <c r="FGO36" s="44"/>
      <c r="FGP36" s="44"/>
      <c r="FGQ36" s="44"/>
      <c r="FGR36" s="44"/>
      <c r="FGS36" s="44"/>
      <c r="FGT36" s="44"/>
      <c r="FGU36" s="44"/>
      <c r="FGV36" s="44"/>
      <c r="FGW36" s="44"/>
      <c r="FGX36" s="44"/>
      <c r="FGY36" s="44"/>
      <c r="FGZ36" s="44"/>
      <c r="FHA36" s="44"/>
      <c r="FHB36" s="44"/>
      <c r="FHC36" s="44"/>
      <c r="FHD36" s="44"/>
      <c r="FHE36" s="44"/>
      <c r="FHF36" s="44"/>
      <c r="FHG36" s="44"/>
      <c r="FHH36" s="44"/>
      <c r="FHI36" s="44"/>
      <c r="FHJ36" s="44"/>
      <c r="FHK36" s="44"/>
      <c r="FHL36" s="44"/>
      <c r="FHM36" s="44"/>
      <c r="FHN36" s="44"/>
      <c r="FHO36" s="44"/>
      <c r="FHP36" s="44"/>
      <c r="FHQ36" s="44"/>
      <c r="FHR36" s="44"/>
      <c r="FHS36" s="44"/>
      <c r="FHT36" s="44"/>
      <c r="FHU36" s="44"/>
      <c r="FHV36" s="44"/>
      <c r="FHW36" s="44"/>
      <c r="FHX36" s="44"/>
      <c r="FHY36" s="44"/>
      <c r="FHZ36" s="44"/>
      <c r="FIA36" s="44"/>
      <c r="FIB36" s="44"/>
      <c r="FIC36" s="44"/>
      <c r="FID36" s="44"/>
      <c r="FIE36" s="44"/>
      <c r="FIF36" s="44"/>
      <c r="FIG36" s="44"/>
      <c r="FIH36" s="44"/>
      <c r="FII36" s="44"/>
      <c r="FIJ36" s="44"/>
      <c r="FIK36" s="44"/>
      <c r="FIL36" s="44"/>
      <c r="FIM36" s="44"/>
      <c r="FIN36" s="44"/>
      <c r="FIO36" s="44"/>
      <c r="FIP36" s="44"/>
      <c r="FIQ36" s="44"/>
      <c r="FIR36" s="44"/>
      <c r="FIS36" s="44"/>
      <c r="FIT36" s="44"/>
      <c r="FIU36" s="44"/>
      <c r="FIV36" s="44"/>
      <c r="FIW36" s="44"/>
      <c r="FIX36" s="44"/>
      <c r="FIY36" s="44"/>
      <c r="FIZ36" s="44"/>
      <c r="FJA36" s="44"/>
      <c r="FJB36" s="44"/>
      <c r="FJC36" s="44"/>
      <c r="FJD36" s="44"/>
      <c r="FJE36" s="44"/>
      <c r="FJF36" s="44"/>
      <c r="FJG36" s="44"/>
      <c r="FJH36" s="44"/>
      <c r="FJI36" s="44"/>
      <c r="FJJ36" s="44"/>
      <c r="FJK36" s="44"/>
      <c r="FJL36" s="44"/>
      <c r="FJM36" s="44"/>
      <c r="FJN36" s="44"/>
      <c r="FJO36" s="44"/>
      <c r="FJP36" s="44"/>
      <c r="FJQ36" s="44"/>
      <c r="FJR36" s="44"/>
      <c r="FJS36" s="44"/>
      <c r="FJT36" s="44"/>
      <c r="FJU36" s="44"/>
      <c r="FJV36" s="44"/>
      <c r="FJW36" s="44"/>
      <c r="FJX36" s="44"/>
      <c r="FJY36" s="44"/>
      <c r="FJZ36" s="44"/>
      <c r="FKA36" s="44"/>
      <c r="FKB36" s="44"/>
      <c r="FKC36" s="44"/>
      <c r="FKD36" s="44"/>
      <c r="FKE36" s="44"/>
      <c r="FKF36" s="44"/>
      <c r="FKG36" s="44"/>
      <c r="FKH36" s="44"/>
      <c r="FKI36" s="44"/>
      <c r="FKJ36" s="44"/>
      <c r="FKK36" s="44"/>
      <c r="FKL36" s="44"/>
      <c r="FKM36" s="44"/>
      <c r="FKN36" s="44"/>
      <c r="FKO36" s="44"/>
      <c r="FKP36" s="44"/>
      <c r="FKQ36" s="44"/>
      <c r="FKR36" s="44"/>
      <c r="FKS36" s="44"/>
      <c r="FKT36" s="44"/>
      <c r="FKU36" s="44"/>
      <c r="FKV36" s="44"/>
      <c r="FKW36" s="44"/>
      <c r="FKX36" s="44"/>
      <c r="FKY36" s="44"/>
      <c r="FKZ36" s="44"/>
      <c r="FLA36" s="44"/>
      <c r="FLB36" s="44"/>
      <c r="FLC36" s="44"/>
      <c r="FLD36" s="44"/>
      <c r="FLE36" s="44"/>
      <c r="FLF36" s="44"/>
      <c r="FLG36" s="44"/>
      <c r="FLH36" s="44"/>
      <c r="FLI36" s="44"/>
      <c r="FLJ36" s="44"/>
      <c r="FLK36" s="44"/>
      <c r="FLL36" s="44"/>
      <c r="FLM36" s="44"/>
      <c r="FLN36" s="44"/>
      <c r="FLO36" s="44"/>
      <c r="FLP36" s="44"/>
      <c r="FLQ36" s="44"/>
      <c r="FLR36" s="44"/>
      <c r="FLS36" s="44"/>
      <c r="FLT36" s="44"/>
      <c r="FLU36" s="44"/>
      <c r="FLV36" s="44"/>
      <c r="FLW36" s="44"/>
      <c r="FLX36" s="44"/>
      <c r="FLY36" s="44"/>
      <c r="FLZ36" s="44"/>
      <c r="FMA36" s="44"/>
      <c r="FMB36" s="44"/>
      <c r="FMC36" s="44"/>
      <c r="FMD36" s="44"/>
      <c r="FME36" s="44"/>
      <c r="FMF36" s="44"/>
      <c r="FMG36" s="44"/>
      <c r="FMH36" s="44"/>
      <c r="FMI36" s="44"/>
      <c r="FMJ36" s="44"/>
      <c r="FMK36" s="44"/>
      <c r="FML36" s="44"/>
      <c r="FMM36" s="44"/>
      <c r="FMN36" s="44"/>
      <c r="FMO36" s="44"/>
      <c r="FMP36" s="44"/>
      <c r="FMQ36" s="44"/>
      <c r="FMR36" s="44"/>
      <c r="FMS36" s="44"/>
      <c r="FMT36" s="44"/>
      <c r="FMU36" s="44"/>
      <c r="FMV36" s="44"/>
      <c r="FMW36" s="44"/>
      <c r="FMX36" s="44"/>
      <c r="FMY36" s="44"/>
      <c r="FMZ36" s="44"/>
      <c r="FNA36" s="44"/>
      <c r="FNB36" s="44"/>
      <c r="FNC36" s="44"/>
      <c r="FND36" s="44"/>
      <c r="FNE36" s="44"/>
      <c r="FNF36" s="44"/>
      <c r="FNG36" s="44"/>
      <c r="FNH36" s="44"/>
      <c r="FNI36" s="44"/>
      <c r="FNJ36" s="44"/>
      <c r="FNK36" s="44"/>
      <c r="FNL36" s="44"/>
      <c r="FNM36" s="44"/>
      <c r="FNN36" s="44"/>
      <c r="FNO36" s="44"/>
      <c r="FNP36" s="44"/>
      <c r="FNQ36" s="44"/>
      <c r="FNR36" s="44"/>
      <c r="FNS36" s="44"/>
      <c r="FNT36" s="44"/>
      <c r="FNU36" s="44"/>
      <c r="FNV36" s="44"/>
      <c r="FNW36" s="44"/>
      <c r="FNX36" s="44"/>
      <c r="FNY36" s="44"/>
      <c r="FNZ36" s="44"/>
      <c r="FOA36" s="44"/>
      <c r="FOB36" s="44"/>
      <c r="FOC36" s="44"/>
      <c r="FOD36" s="44"/>
      <c r="FOE36" s="44"/>
      <c r="FOF36" s="44"/>
      <c r="FOG36" s="44"/>
      <c r="FOH36" s="44"/>
      <c r="FOI36" s="44"/>
      <c r="FOJ36" s="44"/>
      <c r="FOK36" s="44"/>
      <c r="FOL36" s="44"/>
      <c r="FOM36" s="44"/>
      <c r="FON36" s="44"/>
      <c r="FOO36" s="44"/>
      <c r="FOP36" s="44"/>
      <c r="FOQ36" s="44"/>
      <c r="FOR36" s="44"/>
      <c r="FOS36" s="44"/>
      <c r="FOT36" s="44"/>
      <c r="FOU36" s="44"/>
      <c r="FOV36" s="44"/>
      <c r="FOW36" s="44"/>
      <c r="FOX36" s="44"/>
      <c r="FOY36" s="44"/>
      <c r="FOZ36" s="44"/>
      <c r="FPA36" s="44"/>
      <c r="FPB36" s="44"/>
      <c r="FPC36" s="44"/>
      <c r="FPD36" s="44"/>
      <c r="FPE36" s="44"/>
      <c r="FPF36" s="44"/>
      <c r="FPG36" s="44"/>
      <c r="FPH36" s="44"/>
      <c r="FPI36" s="44"/>
      <c r="FPJ36" s="44"/>
      <c r="FPK36" s="44"/>
      <c r="FPL36" s="44"/>
      <c r="FPM36" s="44"/>
      <c r="FPN36" s="44"/>
      <c r="FPO36" s="44"/>
      <c r="FPP36" s="44"/>
      <c r="FPQ36" s="44"/>
      <c r="FPR36" s="44"/>
      <c r="FPS36" s="44"/>
      <c r="FPT36" s="44"/>
      <c r="FPU36" s="44"/>
      <c r="FPV36" s="44"/>
      <c r="FPW36" s="44"/>
      <c r="FPX36" s="44"/>
      <c r="FPY36" s="44"/>
      <c r="FPZ36" s="44"/>
      <c r="FQA36" s="44"/>
      <c r="FQB36" s="44"/>
      <c r="FQC36" s="44"/>
      <c r="FQD36" s="44"/>
      <c r="FQE36" s="44"/>
      <c r="FQF36" s="44"/>
      <c r="FQG36" s="44"/>
      <c r="FQH36" s="44"/>
      <c r="FQI36" s="44"/>
      <c r="FQJ36" s="44"/>
      <c r="FQK36" s="44"/>
      <c r="FQL36" s="44"/>
      <c r="FQM36" s="44"/>
      <c r="FQN36" s="44"/>
      <c r="FQO36" s="44"/>
      <c r="FQP36" s="44"/>
      <c r="FQQ36" s="44"/>
      <c r="FQR36" s="44"/>
      <c r="FQS36" s="44"/>
      <c r="FQT36" s="44"/>
      <c r="FQU36" s="44"/>
      <c r="FQV36" s="44"/>
      <c r="FQW36" s="44"/>
      <c r="FQX36" s="44"/>
      <c r="FQY36" s="44"/>
      <c r="FQZ36" s="44"/>
      <c r="FRA36" s="44"/>
      <c r="FRB36" s="44"/>
      <c r="FRC36" s="44"/>
      <c r="FRD36" s="44"/>
      <c r="FRE36" s="44"/>
      <c r="FRF36" s="44"/>
      <c r="FRG36" s="44"/>
      <c r="FRH36" s="44"/>
      <c r="FRI36" s="44"/>
      <c r="FRJ36" s="44"/>
      <c r="FRK36" s="44"/>
      <c r="FRL36" s="44"/>
      <c r="FRM36" s="44"/>
      <c r="FRN36" s="44"/>
      <c r="FRO36" s="44"/>
      <c r="FRP36" s="44"/>
      <c r="FRQ36" s="44"/>
      <c r="FRR36" s="44"/>
      <c r="FRS36" s="44"/>
      <c r="FRT36" s="44"/>
      <c r="FRU36" s="44"/>
      <c r="FRV36" s="44"/>
      <c r="FRW36" s="44"/>
      <c r="FRX36" s="44"/>
      <c r="FRY36" s="44"/>
      <c r="FRZ36" s="44"/>
      <c r="FSA36" s="44"/>
      <c r="FSB36" s="44"/>
      <c r="FSC36" s="44"/>
      <c r="FSD36" s="44"/>
      <c r="FSE36" s="44"/>
      <c r="FSF36" s="44"/>
      <c r="FSG36" s="44"/>
      <c r="FSH36" s="44"/>
      <c r="FSI36" s="44"/>
      <c r="FSJ36" s="44"/>
      <c r="FSK36" s="44"/>
      <c r="FSL36" s="44"/>
      <c r="FSM36" s="44"/>
      <c r="FSN36" s="44"/>
      <c r="FSO36" s="44"/>
      <c r="FSP36" s="44"/>
      <c r="FSQ36" s="44"/>
      <c r="FSR36" s="44"/>
      <c r="FSS36" s="44"/>
      <c r="FST36" s="44"/>
      <c r="FSU36" s="44"/>
      <c r="FSV36" s="44"/>
      <c r="FSW36" s="44"/>
      <c r="FSX36" s="44"/>
      <c r="FSY36" s="44"/>
      <c r="FSZ36" s="44"/>
      <c r="FTA36" s="44"/>
      <c r="FTB36" s="44"/>
      <c r="FTC36" s="44"/>
      <c r="FTD36" s="44"/>
      <c r="FTE36" s="44"/>
      <c r="FTF36" s="44"/>
      <c r="FTG36" s="44"/>
      <c r="FTH36" s="44"/>
      <c r="FTI36" s="44"/>
      <c r="FTJ36" s="44"/>
      <c r="FTK36" s="44"/>
      <c r="FTL36" s="44"/>
      <c r="FTM36" s="44"/>
      <c r="FTN36" s="44"/>
      <c r="FTO36" s="44"/>
      <c r="FTP36" s="44"/>
      <c r="FTQ36" s="44"/>
      <c r="FTR36" s="44"/>
      <c r="FTS36" s="44"/>
      <c r="FTT36" s="44"/>
      <c r="FTU36" s="44"/>
      <c r="FTV36" s="44"/>
      <c r="FTW36" s="44"/>
      <c r="FTX36" s="44"/>
      <c r="FTY36" s="44"/>
      <c r="FTZ36" s="44"/>
      <c r="FUA36" s="44"/>
      <c r="FUB36" s="44"/>
      <c r="FUC36" s="44"/>
      <c r="FUD36" s="44"/>
      <c r="FUE36" s="44"/>
      <c r="FUF36" s="44"/>
      <c r="FUG36" s="44"/>
      <c r="FUH36" s="44"/>
      <c r="FUI36" s="44"/>
      <c r="FUJ36" s="44"/>
      <c r="FUK36" s="44"/>
      <c r="FUL36" s="44"/>
      <c r="FUM36" s="44"/>
      <c r="FUN36" s="44"/>
      <c r="FUO36" s="44"/>
      <c r="FUP36" s="44"/>
      <c r="FUQ36" s="44"/>
      <c r="FUR36" s="44"/>
      <c r="FUS36" s="44"/>
      <c r="FUT36" s="44"/>
      <c r="FUU36" s="44"/>
      <c r="FUV36" s="44"/>
      <c r="FUW36" s="44"/>
      <c r="FUX36" s="44"/>
      <c r="FUY36" s="44"/>
      <c r="FUZ36" s="44"/>
      <c r="FVA36" s="44"/>
      <c r="FVB36" s="44"/>
      <c r="FVC36" s="44"/>
      <c r="FVD36" s="44"/>
      <c r="FVE36" s="44"/>
      <c r="FVF36" s="44"/>
      <c r="FVG36" s="44"/>
      <c r="FVH36" s="44"/>
      <c r="FVI36" s="44"/>
      <c r="FVJ36" s="44"/>
      <c r="FVK36" s="44"/>
      <c r="FVL36" s="44"/>
      <c r="FVM36" s="44"/>
      <c r="FVN36" s="44"/>
      <c r="FVO36" s="44"/>
      <c r="FVP36" s="44"/>
      <c r="FVQ36" s="44"/>
      <c r="FVR36" s="44"/>
      <c r="FVS36" s="44"/>
      <c r="FVT36" s="44"/>
      <c r="FVU36" s="44"/>
      <c r="FVV36" s="44"/>
      <c r="FVW36" s="44"/>
      <c r="FVX36" s="44"/>
      <c r="FVY36" s="44"/>
      <c r="FVZ36" s="44"/>
      <c r="FWA36" s="44"/>
      <c r="FWB36" s="44"/>
      <c r="FWC36" s="44"/>
      <c r="FWD36" s="44"/>
      <c r="FWE36" s="44"/>
      <c r="FWF36" s="44"/>
      <c r="FWG36" s="44"/>
      <c r="FWH36" s="44"/>
      <c r="FWI36" s="44"/>
      <c r="FWJ36" s="44"/>
      <c r="FWK36" s="44"/>
      <c r="FWL36" s="44"/>
      <c r="FWM36" s="44"/>
      <c r="FWN36" s="44"/>
      <c r="FWO36" s="44"/>
      <c r="FWP36" s="44"/>
      <c r="FWQ36" s="44"/>
      <c r="FWR36" s="44"/>
      <c r="FWS36" s="44"/>
      <c r="FWT36" s="44"/>
      <c r="FWU36" s="44"/>
      <c r="FWV36" s="44"/>
      <c r="FWW36" s="44"/>
      <c r="FWX36" s="44"/>
      <c r="FWY36" s="44"/>
      <c r="FWZ36" s="44"/>
      <c r="FXA36" s="44"/>
      <c r="FXB36" s="44"/>
      <c r="FXC36" s="44"/>
      <c r="FXD36" s="44"/>
      <c r="FXE36" s="44"/>
      <c r="FXF36" s="44"/>
      <c r="FXG36" s="44"/>
      <c r="FXH36" s="44"/>
      <c r="FXI36" s="44"/>
      <c r="FXJ36" s="44"/>
      <c r="FXK36" s="44"/>
      <c r="FXL36" s="44"/>
      <c r="FXM36" s="44"/>
      <c r="FXN36" s="44"/>
      <c r="FXO36" s="44"/>
      <c r="FXP36" s="44"/>
      <c r="FXQ36" s="44"/>
      <c r="FXR36" s="44"/>
      <c r="FXS36" s="44"/>
      <c r="FXT36" s="44"/>
      <c r="FXU36" s="44"/>
      <c r="FXV36" s="44"/>
      <c r="FXW36" s="44"/>
      <c r="FXX36" s="44"/>
      <c r="FXY36" s="44"/>
      <c r="FXZ36" s="44"/>
      <c r="FYA36" s="44"/>
      <c r="FYB36" s="44"/>
      <c r="FYC36" s="44"/>
      <c r="FYD36" s="44"/>
      <c r="FYE36" s="44"/>
      <c r="FYF36" s="44"/>
      <c r="FYG36" s="44"/>
      <c r="FYH36" s="44"/>
      <c r="FYI36" s="44"/>
      <c r="FYJ36" s="44"/>
      <c r="FYK36" s="44"/>
      <c r="FYL36" s="44"/>
      <c r="FYM36" s="44"/>
      <c r="FYN36" s="44"/>
      <c r="FYO36" s="44"/>
      <c r="FYP36" s="44"/>
      <c r="FYQ36" s="44"/>
      <c r="FYR36" s="44"/>
      <c r="FYS36" s="44"/>
      <c r="FYT36" s="44"/>
      <c r="FYU36" s="44"/>
      <c r="FYV36" s="44"/>
      <c r="FYW36" s="44"/>
      <c r="FYX36" s="44"/>
      <c r="FYY36" s="44"/>
      <c r="FYZ36" s="44"/>
      <c r="FZA36" s="44"/>
      <c r="FZB36" s="44"/>
      <c r="FZC36" s="44"/>
      <c r="FZD36" s="44"/>
      <c r="FZE36" s="44"/>
      <c r="FZF36" s="44"/>
      <c r="FZG36" s="44"/>
      <c r="FZH36" s="44"/>
      <c r="FZI36" s="44"/>
      <c r="FZJ36" s="44"/>
      <c r="FZK36" s="44"/>
      <c r="FZL36" s="44"/>
      <c r="FZM36" s="44"/>
      <c r="FZN36" s="44"/>
      <c r="FZO36" s="44"/>
      <c r="FZP36" s="44"/>
      <c r="FZQ36" s="44"/>
      <c r="FZR36" s="44"/>
      <c r="FZS36" s="44"/>
      <c r="FZT36" s="44"/>
      <c r="FZU36" s="44"/>
      <c r="FZV36" s="44"/>
      <c r="FZW36" s="44"/>
      <c r="FZX36" s="44"/>
      <c r="FZY36" s="44"/>
      <c r="FZZ36" s="44"/>
      <c r="GAA36" s="44"/>
      <c r="GAB36" s="44"/>
      <c r="GAC36" s="44"/>
      <c r="GAD36" s="44"/>
      <c r="GAE36" s="44"/>
      <c r="GAF36" s="44"/>
      <c r="GAG36" s="44"/>
      <c r="GAH36" s="44"/>
      <c r="GAI36" s="44"/>
      <c r="GAJ36" s="44"/>
      <c r="GAK36" s="44"/>
      <c r="GAL36" s="44"/>
      <c r="GAM36" s="44"/>
      <c r="GAN36" s="44"/>
      <c r="GAO36" s="44"/>
      <c r="GAP36" s="44"/>
      <c r="GAQ36" s="44"/>
      <c r="GAR36" s="44"/>
      <c r="GAS36" s="44"/>
      <c r="GAT36" s="44"/>
      <c r="GAU36" s="44"/>
      <c r="GAV36" s="44"/>
      <c r="GAW36" s="44"/>
      <c r="GAX36" s="44"/>
      <c r="GAY36" s="44"/>
      <c r="GAZ36" s="44"/>
      <c r="GBA36" s="44"/>
      <c r="GBB36" s="44"/>
      <c r="GBC36" s="44"/>
      <c r="GBD36" s="44"/>
      <c r="GBE36" s="44"/>
      <c r="GBF36" s="44"/>
      <c r="GBG36" s="44"/>
      <c r="GBH36" s="44"/>
      <c r="GBI36" s="44"/>
      <c r="GBJ36" s="44"/>
      <c r="GBK36" s="44"/>
      <c r="GBL36" s="44"/>
      <c r="GBM36" s="44"/>
      <c r="GBN36" s="44"/>
      <c r="GBO36" s="44"/>
      <c r="GBP36" s="44"/>
      <c r="GBQ36" s="44"/>
      <c r="GBR36" s="44"/>
      <c r="GBS36" s="44"/>
      <c r="GBT36" s="44"/>
      <c r="GBU36" s="44"/>
      <c r="GBV36" s="44"/>
      <c r="GBW36" s="44"/>
      <c r="GBX36" s="44"/>
      <c r="GBY36" s="44"/>
      <c r="GBZ36" s="44"/>
      <c r="GCA36" s="44"/>
      <c r="GCB36" s="44"/>
      <c r="GCC36" s="44"/>
      <c r="GCD36" s="44"/>
      <c r="GCE36" s="44"/>
      <c r="GCF36" s="44"/>
      <c r="GCG36" s="44"/>
      <c r="GCH36" s="44"/>
      <c r="GCI36" s="44"/>
      <c r="GCJ36" s="44"/>
      <c r="GCK36" s="44"/>
      <c r="GCL36" s="44"/>
      <c r="GCM36" s="44"/>
      <c r="GCN36" s="44"/>
      <c r="GCO36" s="44"/>
      <c r="GCP36" s="44"/>
      <c r="GCQ36" s="44"/>
      <c r="GCR36" s="44"/>
      <c r="GCS36" s="44"/>
      <c r="GCT36" s="44"/>
      <c r="GCU36" s="44"/>
      <c r="GCV36" s="44"/>
      <c r="GCW36" s="44"/>
      <c r="GCX36" s="44"/>
      <c r="GCY36" s="44"/>
      <c r="GCZ36" s="44"/>
      <c r="GDA36" s="44"/>
      <c r="GDB36" s="44"/>
      <c r="GDC36" s="44"/>
      <c r="GDD36" s="44"/>
      <c r="GDE36" s="44"/>
      <c r="GDF36" s="44"/>
      <c r="GDG36" s="44"/>
      <c r="GDH36" s="44"/>
      <c r="GDI36" s="44"/>
      <c r="GDJ36" s="44"/>
      <c r="GDK36" s="44"/>
      <c r="GDL36" s="44"/>
      <c r="GDM36" s="44"/>
      <c r="GDN36" s="44"/>
      <c r="GDO36" s="44"/>
      <c r="GDP36" s="44"/>
      <c r="GDQ36" s="44"/>
      <c r="GDR36" s="44"/>
      <c r="GDS36" s="44"/>
      <c r="GDT36" s="44"/>
      <c r="GDU36" s="44"/>
      <c r="GDV36" s="44"/>
      <c r="GDW36" s="44"/>
      <c r="GDX36" s="44"/>
      <c r="GDY36" s="44"/>
      <c r="GDZ36" s="44"/>
      <c r="GEA36" s="44"/>
      <c r="GEB36" s="44"/>
      <c r="GEC36" s="44"/>
      <c r="GED36" s="44"/>
      <c r="GEE36" s="44"/>
      <c r="GEF36" s="44"/>
      <c r="GEG36" s="44"/>
      <c r="GEH36" s="44"/>
      <c r="GEI36" s="44"/>
      <c r="GEJ36" s="44"/>
      <c r="GEK36" s="44"/>
      <c r="GEL36" s="44"/>
      <c r="GEM36" s="44"/>
      <c r="GEN36" s="44"/>
      <c r="GEO36" s="44"/>
      <c r="GEP36" s="44"/>
      <c r="GEQ36" s="44"/>
      <c r="GER36" s="44"/>
      <c r="GES36" s="44"/>
      <c r="GET36" s="44"/>
      <c r="GEU36" s="44"/>
      <c r="GEV36" s="44"/>
      <c r="GEW36" s="44"/>
      <c r="GEX36" s="44"/>
      <c r="GEY36" s="44"/>
      <c r="GEZ36" s="44"/>
      <c r="GFA36" s="44"/>
      <c r="GFB36" s="44"/>
      <c r="GFC36" s="44"/>
      <c r="GFD36" s="44"/>
      <c r="GFE36" s="44"/>
      <c r="GFF36" s="44"/>
      <c r="GFG36" s="44"/>
      <c r="GFH36" s="44"/>
      <c r="GFI36" s="44"/>
      <c r="GFJ36" s="44"/>
      <c r="GFK36" s="44"/>
      <c r="GFL36" s="44"/>
      <c r="GFM36" s="44"/>
      <c r="GFN36" s="44"/>
      <c r="GFO36" s="44"/>
      <c r="GFP36" s="44"/>
      <c r="GFQ36" s="44"/>
      <c r="GFR36" s="44"/>
      <c r="GFS36" s="44"/>
      <c r="GFT36" s="44"/>
      <c r="GFU36" s="44"/>
      <c r="GFV36" s="44"/>
      <c r="GFW36" s="44"/>
      <c r="GFX36" s="44"/>
      <c r="GFY36" s="44"/>
      <c r="GFZ36" s="44"/>
      <c r="GGA36" s="44"/>
      <c r="GGB36" s="44"/>
      <c r="GGC36" s="44"/>
      <c r="GGD36" s="44"/>
      <c r="GGE36" s="44"/>
      <c r="GGF36" s="44"/>
      <c r="GGG36" s="44"/>
      <c r="GGH36" s="44"/>
      <c r="GGI36" s="44"/>
      <c r="GGJ36" s="44"/>
      <c r="GGK36" s="44"/>
      <c r="GGL36" s="44"/>
      <c r="GGM36" s="44"/>
      <c r="GGN36" s="44"/>
      <c r="GGO36" s="44"/>
      <c r="GGP36" s="44"/>
      <c r="GGQ36" s="44"/>
      <c r="GGR36" s="44"/>
      <c r="GGS36" s="44"/>
      <c r="GGT36" s="44"/>
      <c r="GGU36" s="44"/>
      <c r="GGV36" s="44"/>
      <c r="GGW36" s="44"/>
      <c r="GGX36" s="44"/>
      <c r="GGY36" s="44"/>
      <c r="GGZ36" s="44"/>
      <c r="GHA36" s="44"/>
      <c r="GHB36" s="44"/>
      <c r="GHC36" s="44"/>
      <c r="GHD36" s="44"/>
      <c r="GHE36" s="44"/>
      <c r="GHF36" s="44"/>
      <c r="GHG36" s="44"/>
      <c r="GHH36" s="44"/>
      <c r="GHI36" s="44"/>
      <c r="GHJ36" s="44"/>
      <c r="GHK36" s="44"/>
      <c r="GHL36" s="44"/>
      <c r="GHM36" s="44"/>
      <c r="GHN36" s="44"/>
      <c r="GHO36" s="44"/>
      <c r="GHP36" s="44"/>
      <c r="GHQ36" s="44"/>
      <c r="GHR36" s="44"/>
      <c r="GHS36" s="44"/>
      <c r="GHT36" s="44"/>
      <c r="GHU36" s="44"/>
      <c r="GHV36" s="44"/>
      <c r="GHW36" s="44"/>
      <c r="GHX36" s="44"/>
      <c r="GHY36" s="44"/>
      <c r="GHZ36" s="44"/>
      <c r="GIA36" s="44"/>
      <c r="GIB36" s="44"/>
      <c r="GIC36" s="44"/>
      <c r="GID36" s="44"/>
      <c r="GIE36" s="44"/>
      <c r="GIF36" s="44"/>
      <c r="GIG36" s="44"/>
      <c r="GIH36" s="44"/>
      <c r="GII36" s="44"/>
      <c r="GIJ36" s="44"/>
      <c r="GIK36" s="44"/>
      <c r="GIL36" s="44"/>
      <c r="GIM36" s="44"/>
      <c r="GIN36" s="44"/>
      <c r="GIO36" s="44"/>
      <c r="GIP36" s="44"/>
      <c r="GIQ36" s="44"/>
      <c r="GIR36" s="44"/>
      <c r="GIS36" s="44"/>
      <c r="GIT36" s="44"/>
      <c r="GIU36" s="44"/>
      <c r="GIV36" s="44"/>
      <c r="GIW36" s="44"/>
      <c r="GIX36" s="44"/>
      <c r="GIY36" s="44"/>
      <c r="GIZ36" s="44"/>
      <c r="GJA36" s="44"/>
      <c r="GJB36" s="44"/>
      <c r="GJC36" s="44"/>
      <c r="GJD36" s="44"/>
      <c r="GJE36" s="44"/>
      <c r="GJF36" s="44"/>
      <c r="GJG36" s="44"/>
      <c r="GJH36" s="44"/>
      <c r="GJI36" s="44"/>
      <c r="GJJ36" s="44"/>
      <c r="GJK36" s="44"/>
      <c r="GJL36" s="44"/>
      <c r="GJM36" s="44"/>
      <c r="GJN36" s="44"/>
      <c r="GJO36" s="44"/>
      <c r="GJP36" s="44"/>
      <c r="GJQ36" s="44"/>
      <c r="GJR36" s="44"/>
      <c r="GJS36" s="44"/>
      <c r="GJT36" s="44"/>
      <c r="GJU36" s="44"/>
      <c r="GJV36" s="44"/>
      <c r="GJW36" s="44"/>
      <c r="GJX36" s="44"/>
      <c r="GJY36" s="44"/>
      <c r="GJZ36" s="44"/>
      <c r="GKA36" s="44"/>
      <c r="GKB36" s="44"/>
      <c r="GKC36" s="44"/>
      <c r="GKD36" s="44"/>
      <c r="GKE36" s="44"/>
      <c r="GKF36" s="44"/>
      <c r="GKG36" s="44"/>
      <c r="GKH36" s="44"/>
      <c r="GKI36" s="44"/>
      <c r="GKJ36" s="44"/>
      <c r="GKK36" s="44"/>
      <c r="GKL36" s="44"/>
      <c r="GKM36" s="44"/>
      <c r="GKN36" s="44"/>
      <c r="GKO36" s="44"/>
      <c r="GKP36" s="44"/>
      <c r="GKQ36" s="44"/>
      <c r="GKR36" s="44"/>
      <c r="GKS36" s="44"/>
      <c r="GKT36" s="44"/>
      <c r="GKU36" s="44"/>
      <c r="GKV36" s="44"/>
      <c r="GKW36" s="44"/>
      <c r="GKX36" s="44"/>
      <c r="GKY36" s="44"/>
      <c r="GKZ36" s="44"/>
      <c r="GLA36" s="44"/>
      <c r="GLB36" s="44"/>
      <c r="GLC36" s="44"/>
      <c r="GLD36" s="44"/>
      <c r="GLE36" s="44"/>
      <c r="GLF36" s="44"/>
      <c r="GLG36" s="44"/>
      <c r="GLH36" s="44"/>
      <c r="GLI36" s="44"/>
      <c r="GLJ36" s="44"/>
      <c r="GLK36" s="44"/>
      <c r="GLL36" s="44"/>
      <c r="GLM36" s="44"/>
      <c r="GLN36" s="44"/>
      <c r="GLO36" s="44"/>
      <c r="GLP36" s="44"/>
      <c r="GLQ36" s="44"/>
      <c r="GLR36" s="44"/>
      <c r="GLS36" s="44"/>
      <c r="GLT36" s="44"/>
      <c r="GLU36" s="44"/>
      <c r="GLV36" s="44"/>
      <c r="GLW36" s="44"/>
      <c r="GLX36" s="44"/>
      <c r="GLY36" s="44"/>
      <c r="GLZ36" s="44"/>
      <c r="GMA36" s="44"/>
      <c r="GMB36" s="44"/>
      <c r="GMC36" s="44"/>
      <c r="GMD36" s="44"/>
      <c r="GME36" s="44"/>
      <c r="GMF36" s="44"/>
      <c r="GMG36" s="44"/>
      <c r="GMH36" s="44"/>
      <c r="GMI36" s="44"/>
      <c r="GMJ36" s="44"/>
      <c r="GMK36" s="44"/>
      <c r="GML36" s="44"/>
      <c r="GMM36" s="44"/>
      <c r="GMN36" s="44"/>
      <c r="GMO36" s="44"/>
      <c r="GMP36" s="44"/>
      <c r="GMQ36" s="44"/>
      <c r="GMR36" s="44"/>
      <c r="GMS36" s="44"/>
      <c r="GMT36" s="44"/>
      <c r="GMU36" s="44"/>
      <c r="GMV36" s="44"/>
      <c r="GMW36" s="44"/>
      <c r="GMX36" s="44"/>
      <c r="GMY36" s="44"/>
      <c r="GMZ36" s="44"/>
      <c r="GNA36" s="44"/>
      <c r="GNB36" s="44"/>
      <c r="GNC36" s="44"/>
      <c r="GND36" s="44"/>
      <c r="GNE36" s="44"/>
      <c r="GNF36" s="44"/>
      <c r="GNG36" s="44"/>
      <c r="GNH36" s="44"/>
      <c r="GNI36" s="44"/>
      <c r="GNJ36" s="44"/>
      <c r="GNK36" s="44"/>
      <c r="GNL36" s="44"/>
      <c r="GNM36" s="44"/>
      <c r="GNN36" s="44"/>
      <c r="GNO36" s="44"/>
      <c r="GNP36" s="44"/>
      <c r="GNQ36" s="44"/>
      <c r="GNR36" s="44"/>
      <c r="GNS36" s="44"/>
      <c r="GNT36" s="44"/>
      <c r="GNU36" s="44"/>
      <c r="GNV36" s="44"/>
      <c r="GNW36" s="44"/>
      <c r="GNX36" s="44"/>
      <c r="GNY36" s="44"/>
      <c r="GNZ36" s="44"/>
      <c r="GOA36" s="44"/>
      <c r="GOB36" s="44"/>
      <c r="GOC36" s="44"/>
      <c r="GOD36" s="44"/>
      <c r="GOE36" s="44"/>
      <c r="GOF36" s="44"/>
      <c r="GOG36" s="44"/>
      <c r="GOH36" s="44"/>
      <c r="GOI36" s="44"/>
      <c r="GOJ36" s="44"/>
      <c r="GOK36" s="44"/>
      <c r="GOL36" s="44"/>
      <c r="GOM36" s="44"/>
      <c r="GON36" s="44"/>
      <c r="GOO36" s="44"/>
      <c r="GOP36" s="44"/>
      <c r="GOQ36" s="44"/>
      <c r="GOR36" s="44"/>
      <c r="GOS36" s="44"/>
      <c r="GOT36" s="44"/>
      <c r="GOU36" s="44"/>
      <c r="GOV36" s="44"/>
      <c r="GOW36" s="44"/>
      <c r="GOX36" s="44"/>
      <c r="GOY36" s="44"/>
      <c r="GOZ36" s="44"/>
      <c r="GPA36" s="44"/>
      <c r="GPB36" s="44"/>
      <c r="GPC36" s="44"/>
      <c r="GPD36" s="44"/>
      <c r="GPE36" s="44"/>
      <c r="GPF36" s="44"/>
      <c r="GPG36" s="44"/>
      <c r="GPH36" s="44"/>
      <c r="GPI36" s="44"/>
      <c r="GPJ36" s="44"/>
      <c r="GPK36" s="44"/>
      <c r="GPL36" s="44"/>
      <c r="GPM36" s="44"/>
      <c r="GPN36" s="44"/>
      <c r="GPO36" s="44"/>
      <c r="GPP36" s="44"/>
      <c r="GPQ36" s="44"/>
      <c r="GPR36" s="44"/>
      <c r="GPS36" s="44"/>
      <c r="GPT36" s="44"/>
      <c r="GPU36" s="44"/>
      <c r="GPV36" s="44"/>
      <c r="GPW36" s="44"/>
      <c r="GPX36" s="44"/>
      <c r="GPY36" s="44"/>
      <c r="GPZ36" s="44"/>
      <c r="GQA36" s="44"/>
      <c r="GQB36" s="44"/>
      <c r="GQC36" s="44"/>
      <c r="GQD36" s="44"/>
      <c r="GQE36" s="44"/>
      <c r="GQF36" s="44"/>
      <c r="GQG36" s="44"/>
      <c r="GQH36" s="44"/>
      <c r="GQI36" s="44"/>
      <c r="GQJ36" s="44"/>
      <c r="GQK36" s="44"/>
      <c r="GQL36" s="44"/>
      <c r="GQM36" s="44"/>
      <c r="GQN36" s="44"/>
      <c r="GQO36" s="44"/>
      <c r="GQP36" s="44"/>
      <c r="GQQ36" s="44"/>
      <c r="GQR36" s="44"/>
      <c r="GQS36" s="44"/>
      <c r="GQT36" s="44"/>
      <c r="GQU36" s="44"/>
      <c r="GQV36" s="44"/>
      <c r="GQW36" s="44"/>
      <c r="GQX36" s="44"/>
      <c r="GQY36" s="44"/>
      <c r="GQZ36" s="44"/>
      <c r="GRA36" s="44"/>
      <c r="GRB36" s="44"/>
      <c r="GRC36" s="44"/>
      <c r="GRD36" s="44"/>
      <c r="GRE36" s="44"/>
      <c r="GRF36" s="44"/>
      <c r="GRG36" s="44"/>
      <c r="GRH36" s="44"/>
      <c r="GRI36" s="44"/>
      <c r="GRJ36" s="44"/>
      <c r="GRK36" s="44"/>
      <c r="GRL36" s="44"/>
      <c r="GRM36" s="44"/>
      <c r="GRN36" s="44"/>
      <c r="GRO36" s="44"/>
      <c r="GRP36" s="44"/>
      <c r="GRQ36" s="44"/>
      <c r="GRR36" s="44"/>
      <c r="GRS36" s="44"/>
      <c r="GRT36" s="44"/>
      <c r="GRU36" s="44"/>
      <c r="GRV36" s="44"/>
      <c r="GRW36" s="44"/>
      <c r="GRX36" s="44"/>
      <c r="GRY36" s="44"/>
      <c r="GRZ36" s="44"/>
      <c r="GSA36" s="44"/>
      <c r="GSB36" s="44"/>
      <c r="GSC36" s="44"/>
      <c r="GSD36" s="44"/>
      <c r="GSE36" s="44"/>
      <c r="GSF36" s="44"/>
      <c r="GSG36" s="44"/>
      <c r="GSH36" s="44"/>
      <c r="GSI36" s="44"/>
      <c r="GSJ36" s="44"/>
      <c r="GSK36" s="44"/>
      <c r="GSL36" s="44"/>
      <c r="GSM36" s="44"/>
      <c r="GSN36" s="44"/>
      <c r="GSO36" s="44"/>
      <c r="GSP36" s="44"/>
      <c r="GSQ36" s="44"/>
      <c r="GSR36" s="44"/>
      <c r="GSS36" s="44"/>
      <c r="GST36" s="44"/>
      <c r="GSU36" s="44"/>
      <c r="GSV36" s="44"/>
      <c r="GSW36" s="44"/>
      <c r="GSX36" s="44"/>
      <c r="GSY36" s="44"/>
      <c r="GSZ36" s="44"/>
      <c r="GTA36" s="44"/>
      <c r="GTB36" s="44"/>
      <c r="GTC36" s="44"/>
      <c r="GTD36" s="44"/>
      <c r="GTE36" s="44"/>
      <c r="GTF36" s="44"/>
      <c r="GTG36" s="44"/>
      <c r="GTH36" s="44"/>
      <c r="GTI36" s="44"/>
      <c r="GTJ36" s="44"/>
      <c r="GTK36" s="44"/>
      <c r="GTL36" s="44"/>
      <c r="GTM36" s="44"/>
      <c r="GTN36" s="44"/>
      <c r="GTO36" s="44"/>
      <c r="GTP36" s="44"/>
      <c r="GTQ36" s="44"/>
      <c r="GTR36" s="44"/>
      <c r="GTS36" s="44"/>
      <c r="GTT36" s="44"/>
      <c r="GTU36" s="44"/>
      <c r="GTV36" s="44"/>
      <c r="GTW36" s="44"/>
      <c r="GTX36" s="44"/>
      <c r="GTY36" s="44"/>
      <c r="GTZ36" s="44"/>
      <c r="GUA36" s="44"/>
      <c r="GUB36" s="44"/>
      <c r="GUC36" s="44"/>
      <c r="GUD36" s="44"/>
      <c r="GUE36" s="44"/>
      <c r="GUF36" s="44"/>
      <c r="GUG36" s="44"/>
      <c r="GUH36" s="44"/>
      <c r="GUI36" s="44"/>
      <c r="GUJ36" s="44"/>
      <c r="GUK36" s="44"/>
      <c r="GUL36" s="44"/>
      <c r="GUM36" s="44"/>
      <c r="GUN36" s="44"/>
      <c r="GUO36" s="44"/>
      <c r="GUP36" s="44"/>
      <c r="GUQ36" s="44"/>
      <c r="GUR36" s="44"/>
      <c r="GUS36" s="44"/>
      <c r="GUT36" s="44"/>
      <c r="GUU36" s="44"/>
      <c r="GUV36" s="44"/>
      <c r="GUW36" s="44"/>
      <c r="GUX36" s="44"/>
      <c r="GUY36" s="44"/>
      <c r="GUZ36" s="44"/>
      <c r="GVA36" s="44"/>
      <c r="GVB36" s="44"/>
      <c r="GVC36" s="44"/>
      <c r="GVD36" s="44"/>
      <c r="GVE36" s="44"/>
      <c r="GVF36" s="44"/>
      <c r="GVG36" s="44"/>
      <c r="GVH36" s="44"/>
      <c r="GVI36" s="44"/>
      <c r="GVJ36" s="44"/>
      <c r="GVK36" s="44"/>
      <c r="GVL36" s="44"/>
      <c r="GVM36" s="44"/>
      <c r="GVN36" s="44"/>
      <c r="GVO36" s="44"/>
      <c r="GVP36" s="44"/>
      <c r="GVQ36" s="44"/>
      <c r="GVR36" s="44"/>
      <c r="GVS36" s="44"/>
      <c r="GVT36" s="44"/>
      <c r="GVU36" s="44"/>
      <c r="GVV36" s="44"/>
      <c r="GVW36" s="44"/>
      <c r="GVX36" s="44"/>
      <c r="GVY36" s="44"/>
      <c r="GVZ36" s="44"/>
      <c r="GWA36" s="44"/>
      <c r="GWB36" s="44"/>
      <c r="GWC36" s="44"/>
      <c r="GWD36" s="44"/>
      <c r="GWE36" s="44"/>
      <c r="GWF36" s="44"/>
      <c r="GWG36" s="44"/>
      <c r="GWH36" s="44"/>
      <c r="GWI36" s="44"/>
      <c r="GWJ36" s="44"/>
      <c r="GWK36" s="44"/>
      <c r="GWL36" s="44"/>
      <c r="GWM36" s="44"/>
      <c r="GWN36" s="44"/>
      <c r="GWO36" s="44"/>
      <c r="GWP36" s="44"/>
      <c r="GWQ36" s="44"/>
      <c r="GWR36" s="44"/>
      <c r="GWS36" s="44"/>
      <c r="GWT36" s="44"/>
      <c r="GWU36" s="44"/>
      <c r="GWV36" s="44"/>
      <c r="GWW36" s="44"/>
      <c r="GWX36" s="44"/>
      <c r="GWY36" s="44"/>
      <c r="GWZ36" s="44"/>
      <c r="GXA36" s="44"/>
      <c r="GXB36" s="44"/>
      <c r="GXC36" s="44"/>
      <c r="GXD36" s="44"/>
      <c r="GXE36" s="44"/>
      <c r="GXF36" s="44"/>
      <c r="GXG36" s="44"/>
      <c r="GXH36" s="44"/>
      <c r="GXI36" s="44"/>
      <c r="GXJ36" s="44"/>
      <c r="GXK36" s="44"/>
      <c r="GXL36" s="44"/>
      <c r="GXM36" s="44"/>
      <c r="GXN36" s="44"/>
      <c r="GXO36" s="44"/>
      <c r="GXP36" s="44"/>
      <c r="GXQ36" s="44"/>
      <c r="GXR36" s="44"/>
      <c r="GXS36" s="44"/>
      <c r="GXT36" s="44"/>
      <c r="GXU36" s="44"/>
      <c r="GXV36" s="44"/>
      <c r="GXW36" s="44"/>
      <c r="GXX36" s="44"/>
      <c r="GXY36" s="44"/>
      <c r="GXZ36" s="44"/>
      <c r="GYA36" s="44"/>
      <c r="GYB36" s="44"/>
      <c r="GYC36" s="44"/>
      <c r="GYD36" s="44"/>
      <c r="GYE36" s="44"/>
      <c r="GYF36" s="44"/>
      <c r="GYG36" s="44"/>
      <c r="GYH36" s="44"/>
      <c r="GYI36" s="44"/>
      <c r="GYJ36" s="44"/>
      <c r="GYK36" s="44"/>
      <c r="GYL36" s="44"/>
      <c r="GYM36" s="44"/>
      <c r="GYN36" s="44"/>
      <c r="GYO36" s="44"/>
      <c r="GYP36" s="44"/>
      <c r="GYQ36" s="44"/>
      <c r="GYR36" s="44"/>
      <c r="GYS36" s="44"/>
      <c r="GYT36" s="44"/>
      <c r="GYU36" s="44"/>
      <c r="GYV36" s="44"/>
      <c r="GYW36" s="44"/>
      <c r="GYX36" s="44"/>
      <c r="GYY36" s="44"/>
      <c r="GYZ36" s="44"/>
      <c r="GZA36" s="44"/>
      <c r="GZB36" s="44"/>
      <c r="GZC36" s="44"/>
      <c r="GZD36" s="44"/>
      <c r="GZE36" s="44"/>
      <c r="GZF36" s="44"/>
      <c r="GZG36" s="44"/>
      <c r="GZH36" s="44"/>
      <c r="GZI36" s="44"/>
      <c r="GZJ36" s="44"/>
      <c r="GZK36" s="44"/>
      <c r="GZL36" s="44"/>
      <c r="GZM36" s="44"/>
      <c r="GZN36" s="44"/>
      <c r="GZO36" s="44"/>
      <c r="GZP36" s="44"/>
      <c r="GZQ36" s="44"/>
      <c r="GZR36" s="44"/>
      <c r="GZS36" s="44"/>
      <c r="GZT36" s="44"/>
      <c r="GZU36" s="44"/>
      <c r="GZV36" s="44"/>
      <c r="GZW36" s="44"/>
      <c r="GZX36" s="44"/>
      <c r="GZY36" s="44"/>
      <c r="GZZ36" s="44"/>
      <c r="HAA36" s="44"/>
      <c r="HAB36" s="44"/>
      <c r="HAC36" s="44"/>
      <c r="HAD36" s="44"/>
      <c r="HAE36" s="44"/>
      <c r="HAF36" s="44"/>
      <c r="HAG36" s="44"/>
      <c r="HAH36" s="44"/>
      <c r="HAI36" s="44"/>
      <c r="HAJ36" s="44"/>
      <c r="HAK36" s="44"/>
      <c r="HAL36" s="44"/>
      <c r="HAM36" s="44"/>
      <c r="HAN36" s="44"/>
      <c r="HAO36" s="44"/>
      <c r="HAP36" s="44"/>
      <c r="HAQ36" s="44"/>
      <c r="HAR36" s="44"/>
      <c r="HAS36" s="44"/>
      <c r="HAT36" s="44"/>
      <c r="HAU36" s="44"/>
      <c r="HAV36" s="44"/>
      <c r="HAW36" s="44"/>
      <c r="HAX36" s="44"/>
      <c r="HAY36" s="44"/>
      <c r="HAZ36" s="44"/>
      <c r="HBA36" s="44"/>
      <c r="HBB36" s="44"/>
      <c r="HBC36" s="44"/>
      <c r="HBD36" s="44"/>
      <c r="HBE36" s="44"/>
      <c r="HBF36" s="44"/>
      <c r="HBG36" s="44"/>
      <c r="HBH36" s="44"/>
      <c r="HBI36" s="44"/>
      <c r="HBJ36" s="44"/>
      <c r="HBK36" s="44"/>
      <c r="HBL36" s="44"/>
      <c r="HBM36" s="44"/>
      <c r="HBN36" s="44"/>
      <c r="HBO36" s="44"/>
      <c r="HBP36" s="44"/>
      <c r="HBQ36" s="44"/>
      <c r="HBR36" s="44"/>
      <c r="HBS36" s="44"/>
      <c r="HBT36" s="44"/>
      <c r="HBU36" s="44"/>
      <c r="HBV36" s="44"/>
      <c r="HBW36" s="44"/>
      <c r="HBX36" s="44"/>
      <c r="HBY36" s="44"/>
      <c r="HBZ36" s="44"/>
      <c r="HCA36" s="44"/>
      <c r="HCB36" s="44"/>
      <c r="HCC36" s="44"/>
      <c r="HCD36" s="44"/>
      <c r="HCE36" s="44"/>
      <c r="HCF36" s="44"/>
      <c r="HCG36" s="44"/>
      <c r="HCH36" s="44"/>
      <c r="HCI36" s="44"/>
      <c r="HCJ36" s="44"/>
      <c r="HCK36" s="44"/>
      <c r="HCL36" s="44"/>
      <c r="HCM36" s="44"/>
      <c r="HCN36" s="44"/>
      <c r="HCO36" s="44"/>
      <c r="HCP36" s="44"/>
      <c r="HCQ36" s="44"/>
      <c r="HCR36" s="44"/>
      <c r="HCS36" s="44"/>
      <c r="HCT36" s="44"/>
      <c r="HCU36" s="44"/>
      <c r="HCV36" s="44"/>
      <c r="HCW36" s="44"/>
      <c r="HCX36" s="44"/>
      <c r="HCY36" s="44"/>
      <c r="HCZ36" s="44"/>
      <c r="HDA36" s="44"/>
      <c r="HDB36" s="44"/>
      <c r="HDC36" s="44"/>
      <c r="HDD36" s="44"/>
      <c r="HDE36" s="44"/>
      <c r="HDF36" s="44"/>
      <c r="HDG36" s="44"/>
      <c r="HDH36" s="44"/>
      <c r="HDI36" s="44"/>
      <c r="HDJ36" s="44"/>
      <c r="HDK36" s="44"/>
      <c r="HDL36" s="44"/>
      <c r="HDM36" s="44"/>
      <c r="HDN36" s="44"/>
      <c r="HDO36" s="44"/>
      <c r="HDP36" s="44"/>
      <c r="HDQ36" s="44"/>
      <c r="HDR36" s="44"/>
      <c r="HDS36" s="44"/>
      <c r="HDT36" s="44"/>
      <c r="HDU36" s="44"/>
      <c r="HDV36" s="44"/>
      <c r="HDW36" s="44"/>
      <c r="HDX36" s="44"/>
      <c r="HDY36" s="44"/>
      <c r="HDZ36" s="44"/>
      <c r="HEA36" s="44"/>
      <c r="HEB36" s="44"/>
      <c r="HEC36" s="44"/>
      <c r="HED36" s="44"/>
      <c r="HEE36" s="44"/>
      <c r="HEF36" s="44"/>
      <c r="HEG36" s="44"/>
      <c r="HEH36" s="44"/>
      <c r="HEI36" s="44"/>
      <c r="HEJ36" s="44"/>
      <c r="HEK36" s="44"/>
      <c r="HEL36" s="44"/>
      <c r="HEM36" s="44"/>
      <c r="HEN36" s="44"/>
      <c r="HEO36" s="44"/>
      <c r="HEP36" s="44"/>
      <c r="HEQ36" s="44"/>
      <c r="HER36" s="44"/>
      <c r="HES36" s="44"/>
      <c r="HET36" s="44"/>
      <c r="HEU36" s="44"/>
      <c r="HEV36" s="44"/>
      <c r="HEW36" s="44"/>
      <c r="HEX36" s="44"/>
      <c r="HEY36" s="44"/>
      <c r="HEZ36" s="44"/>
      <c r="HFA36" s="44"/>
      <c r="HFB36" s="44"/>
      <c r="HFC36" s="44"/>
      <c r="HFD36" s="44"/>
      <c r="HFE36" s="44"/>
      <c r="HFF36" s="44"/>
      <c r="HFG36" s="44"/>
      <c r="HFH36" s="44"/>
      <c r="HFI36" s="44"/>
      <c r="HFJ36" s="44"/>
      <c r="HFK36" s="44"/>
      <c r="HFL36" s="44"/>
      <c r="HFM36" s="44"/>
      <c r="HFN36" s="44"/>
      <c r="HFO36" s="44"/>
      <c r="HFP36" s="44"/>
      <c r="HFQ36" s="44"/>
      <c r="HFR36" s="44"/>
      <c r="HFS36" s="44"/>
      <c r="HFT36" s="44"/>
      <c r="HFU36" s="44"/>
      <c r="HFV36" s="44"/>
      <c r="HFW36" s="44"/>
      <c r="HFX36" s="44"/>
      <c r="HFY36" s="44"/>
      <c r="HFZ36" s="44"/>
      <c r="HGA36" s="44"/>
      <c r="HGB36" s="44"/>
      <c r="HGC36" s="44"/>
      <c r="HGD36" s="44"/>
      <c r="HGE36" s="44"/>
      <c r="HGF36" s="44"/>
      <c r="HGG36" s="44"/>
      <c r="HGH36" s="44"/>
      <c r="HGI36" s="44"/>
      <c r="HGJ36" s="44"/>
      <c r="HGK36" s="44"/>
      <c r="HGL36" s="44"/>
      <c r="HGM36" s="44"/>
      <c r="HGN36" s="44"/>
      <c r="HGO36" s="44"/>
      <c r="HGP36" s="44"/>
      <c r="HGQ36" s="44"/>
      <c r="HGR36" s="44"/>
      <c r="HGS36" s="44"/>
      <c r="HGT36" s="44"/>
      <c r="HGU36" s="44"/>
      <c r="HGV36" s="44"/>
      <c r="HGW36" s="44"/>
      <c r="HGX36" s="44"/>
      <c r="HGY36" s="44"/>
      <c r="HGZ36" s="44"/>
      <c r="HHA36" s="44"/>
      <c r="HHB36" s="44"/>
      <c r="HHC36" s="44"/>
      <c r="HHD36" s="44"/>
      <c r="HHE36" s="44"/>
      <c r="HHF36" s="44"/>
      <c r="HHG36" s="44"/>
      <c r="HHH36" s="44"/>
      <c r="HHI36" s="44"/>
      <c r="HHJ36" s="44"/>
      <c r="HHK36" s="44"/>
      <c r="HHL36" s="44"/>
      <c r="HHM36" s="44"/>
      <c r="HHN36" s="44"/>
      <c r="HHO36" s="44"/>
      <c r="HHP36" s="44"/>
      <c r="HHQ36" s="44"/>
      <c r="HHR36" s="44"/>
      <c r="HHS36" s="44"/>
      <c r="HHT36" s="44"/>
      <c r="HHU36" s="44"/>
      <c r="HHV36" s="44"/>
      <c r="HHW36" s="44"/>
      <c r="HHX36" s="44"/>
      <c r="HHY36" s="44"/>
      <c r="HHZ36" s="44"/>
      <c r="HIA36" s="44"/>
      <c r="HIB36" s="44"/>
      <c r="HIC36" s="44"/>
      <c r="HID36" s="44"/>
      <c r="HIE36" s="44"/>
      <c r="HIF36" s="44"/>
      <c r="HIG36" s="44"/>
      <c r="HIH36" s="44"/>
      <c r="HII36" s="44"/>
      <c r="HIJ36" s="44"/>
      <c r="HIK36" s="44"/>
      <c r="HIL36" s="44"/>
      <c r="HIM36" s="44"/>
      <c r="HIN36" s="44"/>
      <c r="HIO36" s="44"/>
      <c r="HIP36" s="44"/>
      <c r="HIQ36" s="44"/>
      <c r="HIR36" s="44"/>
      <c r="HIS36" s="44"/>
      <c r="HIT36" s="44"/>
      <c r="HIU36" s="44"/>
      <c r="HIV36" s="44"/>
      <c r="HIW36" s="44"/>
      <c r="HIX36" s="44"/>
      <c r="HIY36" s="44"/>
      <c r="HIZ36" s="44"/>
      <c r="HJA36" s="44"/>
      <c r="HJB36" s="44"/>
      <c r="HJC36" s="44"/>
      <c r="HJD36" s="44"/>
      <c r="HJE36" s="44"/>
      <c r="HJF36" s="44"/>
      <c r="HJG36" s="44"/>
      <c r="HJH36" s="44"/>
      <c r="HJI36" s="44"/>
      <c r="HJJ36" s="44"/>
      <c r="HJK36" s="44"/>
      <c r="HJL36" s="44"/>
      <c r="HJM36" s="44"/>
      <c r="HJN36" s="44"/>
      <c r="HJO36" s="44"/>
      <c r="HJP36" s="44"/>
      <c r="HJQ36" s="44"/>
      <c r="HJR36" s="44"/>
      <c r="HJS36" s="44"/>
      <c r="HJT36" s="44"/>
      <c r="HJU36" s="44"/>
      <c r="HJV36" s="44"/>
      <c r="HJW36" s="44"/>
      <c r="HJX36" s="44"/>
      <c r="HJY36" s="44"/>
      <c r="HJZ36" s="44"/>
      <c r="HKA36" s="44"/>
      <c r="HKB36" s="44"/>
      <c r="HKC36" s="44"/>
      <c r="HKD36" s="44"/>
      <c r="HKE36" s="44"/>
      <c r="HKF36" s="44"/>
      <c r="HKG36" s="44"/>
      <c r="HKH36" s="44"/>
      <c r="HKI36" s="44"/>
      <c r="HKJ36" s="44"/>
      <c r="HKK36" s="44"/>
      <c r="HKL36" s="44"/>
      <c r="HKM36" s="44"/>
      <c r="HKN36" s="44"/>
      <c r="HKO36" s="44"/>
      <c r="HKP36" s="44"/>
      <c r="HKQ36" s="44"/>
      <c r="HKR36" s="44"/>
      <c r="HKS36" s="44"/>
      <c r="HKT36" s="44"/>
      <c r="HKU36" s="44"/>
      <c r="HKV36" s="44"/>
      <c r="HKW36" s="44"/>
      <c r="HKX36" s="44"/>
      <c r="HKY36" s="44"/>
      <c r="HKZ36" s="44"/>
      <c r="HLA36" s="44"/>
      <c r="HLB36" s="44"/>
      <c r="HLC36" s="44"/>
      <c r="HLD36" s="44"/>
      <c r="HLE36" s="44"/>
      <c r="HLF36" s="44"/>
      <c r="HLG36" s="44"/>
      <c r="HLH36" s="44"/>
      <c r="HLI36" s="44"/>
      <c r="HLJ36" s="44"/>
      <c r="HLK36" s="44"/>
      <c r="HLL36" s="44"/>
      <c r="HLM36" s="44"/>
      <c r="HLN36" s="44"/>
      <c r="HLO36" s="44"/>
      <c r="HLP36" s="44"/>
      <c r="HLQ36" s="44"/>
      <c r="HLR36" s="44"/>
      <c r="HLS36" s="44"/>
      <c r="HLT36" s="44"/>
      <c r="HLU36" s="44"/>
      <c r="HLV36" s="44"/>
      <c r="HLW36" s="44"/>
      <c r="HLX36" s="44"/>
      <c r="HLY36" s="44"/>
      <c r="HLZ36" s="44"/>
      <c r="HMA36" s="44"/>
      <c r="HMB36" s="44"/>
      <c r="HMC36" s="44"/>
      <c r="HMD36" s="44"/>
      <c r="HME36" s="44"/>
      <c r="HMF36" s="44"/>
      <c r="HMG36" s="44"/>
      <c r="HMH36" s="44"/>
      <c r="HMI36" s="44"/>
      <c r="HMJ36" s="44"/>
      <c r="HMK36" s="44"/>
      <c r="HML36" s="44"/>
      <c r="HMM36" s="44"/>
      <c r="HMN36" s="44"/>
      <c r="HMO36" s="44"/>
      <c r="HMP36" s="44"/>
      <c r="HMQ36" s="44"/>
      <c r="HMR36" s="44"/>
      <c r="HMS36" s="44"/>
      <c r="HMT36" s="44"/>
      <c r="HMU36" s="44"/>
      <c r="HMV36" s="44"/>
      <c r="HMW36" s="44"/>
      <c r="HMX36" s="44"/>
      <c r="HMY36" s="44"/>
      <c r="HMZ36" s="44"/>
      <c r="HNA36" s="44"/>
      <c r="HNB36" s="44"/>
      <c r="HNC36" s="44"/>
      <c r="HND36" s="44"/>
      <c r="HNE36" s="44"/>
      <c r="HNF36" s="44"/>
      <c r="HNG36" s="44"/>
      <c r="HNH36" s="44"/>
      <c r="HNI36" s="44"/>
      <c r="HNJ36" s="44"/>
      <c r="HNK36" s="44"/>
      <c r="HNL36" s="44"/>
      <c r="HNM36" s="44"/>
      <c r="HNN36" s="44"/>
      <c r="HNO36" s="44"/>
      <c r="HNP36" s="44"/>
      <c r="HNQ36" s="44"/>
      <c r="HNR36" s="44"/>
      <c r="HNS36" s="44"/>
      <c r="HNT36" s="44"/>
      <c r="HNU36" s="44"/>
      <c r="HNV36" s="44"/>
      <c r="HNW36" s="44"/>
      <c r="HNX36" s="44"/>
      <c r="HNY36" s="44"/>
      <c r="HNZ36" s="44"/>
      <c r="HOA36" s="44"/>
      <c r="HOB36" s="44"/>
      <c r="HOC36" s="44"/>
      <c r="HOD36" s="44"/>
      <c r="HOE36" s="44"/>
      <c r="HOF36" s="44"/>
      <c r="HOG36" s="44"/>
      <c r="HOH36" s="44"/>
      <c r="HOI36" s="44"/>
      <c r="HOJ36" s="44"/>
      <c r="HOK36" s="44"/>
      <c r="HOL36" s="44"/>
      <c r="HOM36" s="44"/>
      <c r="HON36" s="44"/>
      <c r="HOO36" s="44"/>
      <c r="HOP36" s="44"/>
      <c r="HOQ36" s="44"/>
      <c r="HOR36" s="44"/>
      <c r="HOS36" s="44"/>
      <c r="HOT36" s="44"/>
      <c r="HOU36" s="44"/>
      <c r="HOV36" s="44"/>
      <c r="HOW36" s="44"/>
      <c r="HOX36" s="44"/>
      <c r="HOY36" s="44"/>
      <c r="HOZ36" s="44"/>
      <c r="HPA36" s="44"/>
      <c r="HPB36" s="44"/>
      <c r="HPC36" s="44"/>
      <c r="HPD36" s="44"/>
      <c r="HPE36" s="44"/>
      <c r="HPF36" s="44"/>
      <c r="HPG36" s="44"/>
      <c r="HPH36" s="44"/>
      <c r="HPI36" s="44"/>
      <c r="HPJ36" s="44"/>
      <c r="HPK36" s="44"/>
      <c r="HPL36" s="44"/>
      <c r="HPM36" s="44"/>
      <c r="HPN36" s="44"/>
      <c r="HPO36" s="44"/>
      <c r="HPP36" s="44"/>
      <c r="HPQ36" s="44"/>
      <c r="HPR36" s="44"/>
      <c r="HPS36" s="44"/>
      <c r="HPT36" s="44"/>
      <c r="HPU36" s="44"/>
      <c r="HPV36" s="44"/>
      <c r="HPW36" s="44"/>
      <c r="HPX36" s="44"/>
      <c r="HPY36" s="44"/>
      <c r="HPZ36" s="44"/>
      <c r="HQA36" s="44"/>
      <c r="HQB36" s="44"/>
      <c r="HQC36" s="44"/>
      <c r="HQD36" s="44"/>
      <c r="HQE36" s="44"/>
      <c r="HQF36" s="44"/>
      <c r="HQG36" s="44"/>
      <c r="HQH36" s="44"/>
      <c r="HQI36" s="44"/>
      <c r="HQJ36" s="44"/>
      <c r="HQK36" s="44"/>
      <c r="HQL36" s="44"/>
      <c r="HQM36" s="44"/>
      <c r="HQN36" s="44"/>
      <c r="HQO36" s="44"/>
      <c r="HQP36" s="44"/>
      <c r="HQQ36" s="44"/>
      <c r="HQR36" s="44"/>
      <c r="HQS36" s="44"/>
      <c r="HQT36" s="44"/>
      <c r="HQU36" s="44"/>
      <c r="HQV36" s="44"/>
      <c r="HQW36" s="44"/>
      <c r="HQX36" s="44"/>
      <c r="HQY36" s="44"/>
      <c r="HQZ36" s="44"/>
      <c r="HRA36" s="44"/>
      <c r="HRB36" s="44"/>
      <c r="HRC36" s="44"/>
      <c r="HRD36" s="44"/>
      <c r="HRE36" s="44"/>
      <c r="HRF36" s="44"/>
      <c r="HRG36" s="44"/>
      <c r="HRH36" s="44"/>
      <c r="HRI36" s="44"/>
      <c r="HRJ36" s="44"/>
      <c r="HRK36" s="44"/>
      <c r="HRL36" s="44"/>
      <c r="HRM36" s="44"/>
      <c r="HRN36" s="44"/>
      <c r="HRO36" s="44"/>
      <c r="HRP36" s="44"/>
      <c r="HRQ36" s="44"/>
      <c r="HRR36" s="44"/>
      <c r="HRS36" s="44"/>
      <c r="HRT36" s="44"/>
      <c r="HRU36" s="44"/>
      <c r="HRV36" s="44"/>
      <c r="HRW36" s="44"/>
      <c r="HRX36" s="44"/>
      <c r="HRY36" s="44"/>
      <c r="HRZ36" s="44"/>
      <c r="HSA36" s="44"/>
      <c r="HSB36" s="44"/>
      <c r="HSC36" s="44"/>
      <c r="HSD36" s="44"/>
      <c r="HSE36" s="44"/>
      <c r="HSF36" s="44"/>
      <c r="HSG36" s="44"/>
      <c r="HSH36" s="44"/>
      <c r="HSI36" s="44"/>
      <c r="HSJ36" s="44"/>
      <c r="HSK36" s="44"/>
      <c r="HSL36" s="44"/>
      <c r="HSM36" s="44"/>
      <c r="HSN36" s="44"/>
      <c r="HSO36" s="44"/>
      <c r="HSP36" s="44"/>
      <c r="HSQ36" s="44"/>
      <c r="HSR36" s="44"/>
      <c r="HSS36" s="44"/>
      <c r="HST36" s="44"/>
      <c r="HSU36" s="44"/>
      <c r="HSV36" s="44"/>
      <c r="HSW36" s="44"/>
      <c r="HSX36" s="44"/>
      <c r="HSY36" s="44"/>
      <c r="HSZ36" s="44"/>
      <c r="HTA36" s="44"/>
      <c r="HTB36" s="44"/>
      <c r="HTC36" s="44"/>
      <c r="HTD36" s="44"/>
      <c r="HTE36" s="44"/>
      <c r="HTF36" s="44"/>
      <c r="HTG36" s="44"/>
      <c r="HTH36" s="44"/>
      <c r="HTI36" s="44"/>
      <c r="HTJ36" s="44"/>
      <c r="HTK36" s="44"/>
      <c r="HTL36" s="44"/>
      <c r="HTM36" s="44"/>
      <c r="HTN36" s="44"/>
      <c r="HTO36" s="44"/>
      <c r="HTP36" s="44"/>
      <c r="HTQ36" s="44"/>
      <c r="HTR36" s="44"/>
      <c r="HTS36" s="44"/>
      <c r="HTT36" s="44"/>
      <c r="HTU36" s="44"/>
      <c r="HTV36" s="44"/>
      <c r="HTW36" s="44"/>
      <c r="HTX36" s="44"/>
      <c r="HTY36" s="44"/>
      <c r="HTZ36" s="44"/>
      <c r="HUA36" s="44"/>
      <c r="HUB36" s="44"/>
      <c r="HUC36" s="44"/>
      <c r="HUD36" s="44"/>
      <c r="HUE36" s="44"/>
      <c r="HUF36" s="44"/>
      <c r="HUG36" s="44"/>
      <c r="HUH36" s="44"/>
      <c r="HUI36" s="44"/>
      <c r="HUJ36" s="44"/>
      <c r="HUK36" s="44"/>
      <c r="HUL36" s="44"/>
      <c r="HUM36" s="44"/>
      <c r="HUN36" s="44"/>
      <c r="HUO36" s="44"/>
      <c r="HUP36" s="44"/>
      <c r="HUQ36" s="44"/>
      <c r="HUR36" s="44"/>
      <c r="HUS36" s="44"/>
      <c r="HUT36" s="44"/>
      <c r="HUU36" s="44"/>
      <c r="HUV36" s="44"/>
      <c r="HUW36" s="44"/>
      <c r="HUX36" s="44"/>
      <c r="HUY36" s="44"/>
      <c r="HUZ36" s="44"/>
      <c r="HVA36" s="44"/>
      <c r="HVB36" s="44"/>
      <c r="HVC36" s="44"/>
      <c r="HVD36" s="44"/>
      <c r="HVE36" s="44"/>
      <c r="HVF36" s="44"/>
      <c r="HVG36" s="44"/>
      <c r="HVH36" s="44"/>
      <c r="HVI36" s="44"/>
      <c r="HVJ36" s="44"/>
      <c r="HVK36" s="44"/>
      <c r="HVL36" s="44"/>
      <c r="HVM36" s="44"/>
      <c r="HVN36" s="44"/>
      <c r="HVO36" s="44"/>
      <c r="HVP36" s="44"/>
      <c r="HVQ36" s="44"/>
      <c r="HVR36" s="44"/>
      <c r="HVS36" s="44"/>
      <c r="HVT36" s="44"/>
      <c r="HVU36" s="44"/>
      <c r="HVV36" s="44"/>
      <c r="HVW36" s="44"/>
      <c r="HVX36" s="44"/>
      <c r="HVY36" s="44"/>
      <c r="HVZ36" s="44"/>
      <c r="HWA36" s="44"/>
      <c r="HWB36" s="44"/>
      <c r="HWC36" s="44"/>
      <c r="HWD36" s="44"/>
      <c r="HWE36" s="44"/>
      <c r="HWF36" s="44"/>
      <c r="HWG36" s="44"/>
      <c r="HWH36" s="44"/>
      <c r="HWI36" s="44"/>
      <c r="HWJ36" s="44"/>
      <c r="HWK36" s="44"/>
      <c r="HWL36" s="44"/>
      <c r="HWM36" s="44"/>
      <c r="HWN36" s="44"/>
      <c r="HWO36" s="44"/>
      <c r="HWP36" s="44"/>
      <c r="HWQ36" s="44"/>
      <c r="HWR36" s="44"/>
      <c r="HWS36" s="44"/>
      <c r="HWT36" s="44"/>
      <c r="HWU36" s="44"/>
      <c r="HWV36" s="44"/>
      <c r="HWW36" s="44"/>
      <c r="HWX36" s="44"/>
      <c r="HWY36" s="44"/>
      <c r="HWZ36" s="44"/>
      <c r="HXA36" s="44"/>
      <c r="HXB36" s="44"/>
      <c r="HXC36" s="44"/>
      <c r="HXD36" s="44"/>
      <c r="HXE36" s="44"/>
      <c r="HXF36" s="44"/>
      <c r="HXG36" s="44"/>
      <c r="HXH36" s="44"/>
      <c r="HXI36" s="44"/>
      <c r="HXJ36" s="44"/>
      <c r="HXK36" s="44"/>
      <c r="HXL36" s="44"/>
      <c r="HXM36" s="44"/>
      <c r="HXN36" s="44"/>
      <c r="HXO36" s="44"/>
      <c r="HXP36" s="44"/>
      <c r="HXQ36" s="44"/>
      <c r="HXR36" s="44"/>
      <c r="HXS36" s="44"/>
      <c r="HXT36" s="44"/>
      <c r="HXU36" s="44"/>
      <c r="HXV36" s="44"/>
      <c r="HXW36" s="44"/>
      <c r="HXX36" s="44"/>
      <c r="HXY36" s="44"/>
      <c r="HXZ36" s="44"/>
      <c r="HYA36" s="44"/>
      <c r="HYB36" s="44"/>
      <c r="HYC36" s="44"/>
      <c r="HYD36" s="44"/>
      <c r="HYE36" s="44"/>
      <c r="HYF36" s="44"/>
      <c r="HYG36" s="44"/>
      <c r="HYH36" s="44"/>
      <c r="HYI36" s="44"/>
      <c r="HYJ36" s="44"/>
      <c r="HYK36" s="44"/>
      <c r="HYL36" s="44"/>
      <c r="HYM36" s="44"/>
      <c r="HYN36" s="44"/>
      <c r="HYO36" s="44"/>
      <c r="HYP36" s="44"/>
      <c r="HYQ36" s="44"/>
      <c r="HYR36" s="44"/>
      <c r="HYS36" s="44"/>
      <c r="HYT36" s="44"/>
      <c r="HYU36" s="44"/>
      <c r="HYV36" s="44"/>
      <c r="HYW36" s="44"/>
      <c r="HYX36" s="44"/>
      <c r="HYY36" s="44"/>
      <c r="HYZ36" s="44"/>
      <c r="HZA36" s="44"/>
      <c r="HZB36" s="44"/>
      <c r="HZC36" s="44"/>
      <c r="HZD36" s="44"/>
      <c r="HZE36" s="44"/>
      <c r="HZF36" s="44"/>
      <c r="HZG36" s="44"/>
      <c r="HZH36" s="44"/>
      <c r="HZI36" s="44"/>
      <c r="HZJ36" s="44"/>
      <c r="HZK36" s="44"/>
      <c r="HZL36" s="44"/>
      <c r="HZM36" s="44"/>
      <c r="HZN36" s="44"/>
      <c r="HZO36" s="44"/>
      <c r="HZP36" s="44"/>
      <c r="HZQ36" s="44"/>
      <c r="HZR36" s="44"/>
      <c r="HZS36" s="44"/>
      <c r="HZT36" s="44"/>
      <c r="HZU36" s="44"/>
      <c r="HZV36" s="44"/>
      <c r="HZW36" s="44"/>
      <c r="HZX36" s="44"/>
      <c r="HZY36" s="44"/>
      <c r="HZZ36" s="44"/>
      <c r="IAA36" s="44"/>
      <c r="IAB36" s="44"/>
      <c r="IAC36" s="44"/>
      <c r="IAD36" s="44"/>
      <c r="IAE36" s="44"/>
      <c r="IAF36" s="44"/>
      <c r="IAG36" s="44"/>
      <c r="IAH36" s="44"/>
      <c r="IAI36" s="44"/>
      <c r="IAJ36" s="44"/>
      <c r="IAK36" s="44"/>
      <c r="IAL36" s="44"/>
      <c r="IAM36" s="44"/>
      <c r="IAN36" s="44"/>
      <c r="IAO36" s="44"/>
      <c r="IAP36" s="44"/>
      <c r="IAQ36" s="44"/>
      <c r="IAR36" s="44"/>
      <c r="IAS36" s="44"/>
      <c r="IAT36" s="44"/>
      <c r="IAU36" s="44"/>
      <c r="IAV36" s="44"/>
      <c r="IAW36" s="44"/>
      <c r="IAX36" s="44"/>
      <c r="IAY36" s="44"/>
      <c r="IAZ36" s="44"/>
      <c r="IBA36" s="44"/>
      <c r="IBB36" s="44"/>
      <c r="IBC36" s="44"/>
      <c r="IBD36" s="44"/>
      <c r="IBE36" s="44"/>
      <c r="IBF36" s="44"/>
      <c r="IBG36" s="44"/>
      <c r="IBH36" s="44"/>
      <c r="IBI36" s="44"/>
      <c r="IBJ36" s="44"/>
      <c r="IBK36" s="44"/>
      <c r="IBL36" s="44"/>
      <c r="IBM36" s="44"/>
      <c r="IBN36" s="44"/>
      <c r="IBO36" s="44"/>
      <c r="IBP36" s="44"/>
      <c r="IBQ36" s="44"/>
      <c r="IBR36" s="44"/>
      <c r="IBS36" s="44"/>
      <c r="IBT36" s="44"/>
      <c r="IBU36" s="44"/>
      <c r="IBV36" s="44"/>
      <c r="IBW36" s="44"/>
      <c r="IBX36" s="44"/>
      <c r="IBY36" s="44"/>
      <c r="IBZ36" s="44"/>
      <c r="ICA36" s="44"/>
      <c r="ICB36" s="44"/>
      <c r="ICC36" s="44"/>
      <c r="ICD36" s="44"/>
      <c r="ICE36" s="44"/>
      <c r="ICF36" s="44"/>
      <c r="ICG36" s="44"/>
      <c r="ICH36" s="44"/>
      <c r="ICI36" s="44"/>
      <c r="ICJ36" s="44"/>
      <c r="ICK36" s="44"/>
      <c r="ICL36" s="44"/>
      <c r="ICM36" s="44"/>
      <c r="ICN36" s="44"/>
      <c r="ICO36" s="44"/>
      <c r="ICP36" s="44"/>
      <c r="ICQ36" s="44"/>
      <c r="ICR36" s="44"/>
      <c r="ICS36" s="44"/>
      <c r="ICT36" s="44"/>
      <c r="ICU36" s="44"/>
      <c r="ICV36" s="44"/>
      <c r="ICW36" s="44"/>
      <c r="ICX36" s="44"/>
      <c r="ICY36" s="44"/>
      <c r="ICZ36" s="44"/>
      <c r="IDA36" s="44"/>
      <c r="IDB36" s="44"/>
      <c r="IDC36" s="44"/>
      <c r="IDD36" s="44"/>
      <c r="IDE36" s="44"/>
      <c r="IDF36" s="44"/>
      <c r="IDG36" s="44"/>
      <c r="IDH36" s="44"/>
      <c r="IDI36" s="44"/>
      <c r="IDJ36" s="44"/>
      <c r="IDK36" s="44"/>
      <c r="IDL36" s="44"/>
      <c r="IDM36" s="44"/>
      <c r="IDN36" s="44"/>
      <c r="IDO36" s="44"/>
      <c r="IDP36" s="44"/>
      <c r="IDQ36" s="44"/>
      <c r="IDR36" s="44"/>
      <c r="IDS36" s="44"/>
      <c r="IDT36" s="44"/>
      <c r="IDU36" s="44"/>
      <c r="IDV36" s="44"/>
      <c r="IDW36" s="44"/>
      <c r="IDX36" s="44"/>
      <c r="IDY36" s="44"/>
      <c r="IDZ36" s="44"/>
      <c r="IEA36" s="44"/>
      <c r="IEB36" s="44"/>
      <c r="IEC36" s="44"/>
      <c r="IED36" s="44"/>
      <c r="IEE36" s="44"/>
      <c r="IEF36" s="44"/>
      <c r="IEG36" s="44"/>
      <c r="IEH36" s="44"/>
      <c r="IEI36" s="44"/>
      <c r="IEJ36" s="44"/>
      <c r="IEK36" s="44"/>
      <c r="IEL36" s="44"/>
      <c r="IEM36" s="44"/>
      <c r="IEN36" s="44"/>
      <c r="IEO36" s="44"/>
      <c r="IEP36" s="44"/>
      <c r="IEQ36" s="44"/>
      <c r="IER36" s="44"/>
      <c r="IES36" s="44"/>
      <c r="IET36" s="44"/>
      <c r="IEU36" s="44"/>
      <c r="IEV36" s="44"/>
      <c r="IEW36" s="44"/>
      <c r="IEX36" s="44"/>
      <c r="IEY36" s="44"/>
      <c r="IEZ36" s="44"/>
      <c r="IFA36" s="44"/>
      <c r="IFB36" s="44"/>
      <c r="IFC36" s="44"/>
      <c r="IFD36" s="44"/>
      <c r="IFE36" s="44"/>
      <c r="IFF36" s="44"/>
      <c r="IFG36" s="44"/>
      <c r="IFH36" s="44"/>
      <c r="IFI36" s="44"/>
      <c r="IFJ36" s="44"/>
      <c r="IFK36" s="44"/>
      <c r="IFL36" s="44"/>
      <c r="IFM36" s="44"/>
      <c r="IFN36" s="44"/>
      <c r="IFO36" s="44"/>
      <c r="IFP36" s="44"/>
      <c r="IFQ36" s="44"/>
      <c r="IFR36" s="44"/>
      <c r="IFS36" s="44"/>
      <c r="IFT36" s="44"/>
      <c r="IFU36" s="44"/>
      <c r="IFV36" s="44"/>
      <c r="IFW36" s="44"/>
      <c r="IFX36" s="44"/>
      <c r="IFY36" s="44"/>
      <c r="IFZ36" s="44"/>
      <c r="IGA36" s="44"/>
      <c r="IGB36" s="44"/>
      <c r="IGC36" s="44"/>
      <c r="IGD36" s="44"/>
      <c r="IGE36" s="44"/>
      <c r="IGF36" s="44"/>
      <c r="IGG36" s="44"/>
      <c r="IGH36" s="44"/>
      <c r="IGI36" s="44"/>
      <c r="IGJ36" s="44"/>
      <c r="IGK36" s="44"/>
      <c r="IGL36" s="44"/>
      <c r="IGM36" s="44"/>
      <c r="IGN36" s="44"/>
      <c r="IGO36" s="44"/>
      <c r="IGP36" s="44"/>
      <c r="IGQ36" s="44"/>
      <c r="IGR36" s="44"/>
      <c r="IGS36" s="44"/>
      <c r="IGT36" s="44"/>
      <c r="IGU36" s="44"/>
      <c r="IGV36" s="44"/>
      <c r="IGW36" s="44"/>
      <c r="IGX36" s="44"/>
      <c r="IGY36" s="44"/>
      <c r="IGZ36" s="44"/>
      <c r="IHA36" s="44"/>
      <c r="IHB36" s="44"/>
      <c r="IHC36" s="44"/>
      <c r="IHD36" s="44"/>
      <c r="IHE36" s="44"/>
      <c r="IHF36" s="44"/>
      <c r="IHG36" s="44"/>
      <c r="IHH36" s="44"/>
      <c r="IHI36" s="44"/>
      <c r="IHJ36" s="44"/>
      <c r="IHK36" s="44"/>
      <c r="IHL36" s="44"/>
      <c r="IHM36" s="44"/>
      <c r="IHN36" s="44"/>
      <c r="IHO36" s="44"/>
      <c r="IHP36" s="44"/>
      <c r="IHQ36" s="44"/>
      <c r="IHR36" s="44"/>
      <c r="IHS36" s="44"/>
      <c r="IHT36" s="44"/>
      <c r="IHU36" s="44"/>
      <c r="IHV36" s="44"/>
      <c r="IHW36" s="44"/>
      <c r="IHX36" s="44"/>
      <c r="IHY36" s="44"/>
      <c r="IHZ36" s="44"/>
      <c r="IIA36" s="44"/>
      <c r="IIB36" s="44"/>
      <c r="IIC36" s="44"/>
      <c r="IID36" s="44"/>
      <c r="IIE36" s="44"/>
      <c r="IIF36" s="44"/>
      <c r="IIG36" s="44"/>
      <c r="IIH36" s="44"/>
      <c r="III36" s="44"/>
      <c r="IIJ36" s="44"/>
      <c r="IIK36" s="44"/>
      <c r="IIL36" s="44"/>
      <c r="IIM36" s="44"/>
      <c r="IIN36" s="44"/>
      <c r="IIO36" s="44"/>
      <c r="IIP36" s="44"/>
      <c r="IIQ36" s="44"/>
      <c r="IIR36" s="44"/>
      <c r="IIS36" s="44"/>
      <c r="IIT36" s="44"/>
      <c r="IIU36" s="44"/>
      <c r="IIV36" s="44"/>
      <c r="IIW36" s="44"/>
      <c r="IIX36" s="44"/>
      <c r="IIY36" s="44"/>
      <c r="IIZ36" s="44"/>
      <c r="IJA36" s="44"/>
      <c r="IJB36" s="44"/>
      <c r="IJC36" s="44"/>
      <c r="IJD36" s="44"/>
      <c r="IJE36" s="44"/>
      <c r="IJF36" s="44"/>
      <c r="IJG36" s="44"/>
      <c r="IJH36" s="44"/>
      <c r="IJI36" s="44"/>
      <c r="IJJ36" s="44"/>
      <c r="IJK36" s="44"/>
      <c r="IJL36" s="44"/>
      <c r="IJM36" s="44"/>
      <c r="IJN36" s="44"/>
      <c r="IJO36" s="44"/>
      <c r="IJP36" s="44"/>
      <c r="IJQ36" s="44"/>
      <c r="IJR36" s="44"/>
      <c r="IJS36" s="44"/>
      <c r="IJT36" s="44"/>
      <c r="IJU36" s="44"/>
      <c r="IJV36" s="44"/>
      <c r="IJW36" s="44"/>
      <c r="IJX36" s="44"/>
      <c r="IJY36" s="44"/>
      <c r="IJZ36" s="44"/>
      <c r="IKA36" s="44"/>
      <c r="IKB36" s="44"/>
      <c r="IKC36" s="44"/>
      <c r="IKD36" s="44"/>
      <c r="IKE36" s="44"/>
      <c r="IKF36" s="44"/>
      <c r="IKG36" s="44"/>
      <c r="IKH36" s="44"/>
      <c r="IKI36" s="44"/>
      <c r="IKJ36" s="44"/>
      <c r="IKK36" s="44"/>
      <c r="IKL36" s="44"/>
      <c r="IKM36" s="44"/>
      <c r="IKN36" s="44"/>
      <c r="IKO36" s="44"/>
      <c r="IKP36" s="44"/>
      <c r="IKQ36" s="44"/>
      <c r="IKR36" s="44"/>
      <c r="IKS36" s="44"/>
      <c r="IKT36" s="44"/>
      <c r="IKU36" s="44"/>
      <c r="IKV36" s="44"/>
      <c r="IKW36" s="44"/>
      <c r="IKX36" s="44"/>
      <c r="IKY36" s="44"/>
      <c r="IKZ36" s="44"/>
      <c r="ILA36" s="44"/>
      <c r="ILB36" s="44"/>
      <c r="ILC36" s="44"/>
      <c r="ILD36" s="44"/>
      <c r="ILE36" s="44"/>
      <c r="ILF36" s="44"/>
      <c r="ILG36" s="44"/>
      <c r="ILH36" s="44"/>
      <c r="ILI36" s="44"/>
      <c r="ILJ36" s="44"/>
      <c r="ILK36" s="44"/>
      <c r="ILL36" s="44"/>
      <c r="ILM36" s="44"/>
      <c r="ILN36" s="44"/>
      <c r="ILO36" s="44"/>
      <c r="ILP36" s="44"/>
      <c r="ILQ36" s="44"/>
      <c r="ILR36" s="44"/>
      <c r="ILS36" s="44"/>
      <c r="ILT36" s="44"/>
      <c r="ILU36" s="44"/>
      <c r="ILV36" s="44"/>
      <c r="ILW36" s="44"/>
      <c r="ILX36" s="44"/>
      <c r="ILY36" s="44"/>
      <c r="ILZ36" s="44"/>
      <c r="IMA36" s="44"/>
      <c r="IMB36" s="44"/>
      <c r="IMC36" s="44"/>
      <c r="IMD36" s="44"/>
      <c r="IME36" s="44"/>
      <c r="IMF36" s="44"/>
      <c r="IMG36" s="44"/>
      <c r="IMH36" s="44"/>
      <c r="IMI36" s="44"/>
      <c r="IMJ36" s="44"/>
      <c r="IMK36" s="44"/>
      <c r="IML36" s="44"/>
      <c r="IMM36" s="44"/>
      <c r="IMN36" s="44"/>
      <c r="IMO36" s="44"/>
      <c r="IMP36" s="44"/>
      <c r="IMQ36" s="44"/>
      <c r="IMR36" s="44"/>
      <c r="IMS36" s="44"/>
      <c r="IMT36" s="44"/>
      <c r="IMU36" s="44"/>
      <c r="IMV36" s="44"/>
      <c r="IMW36" s="44"/>
      <c r="IMX36" s="44"/>
      <c r="IMY36" s="44"/>
      <c r="IMZ36" s="44"/>
      <c r="INA36" s="44"/>
      <c r="INB36" s="44"/>
      <c r="INC36" s="44"/>
      <c r="IND36" s="44"/>
      <c r="INE36" s="44"/>
      <c r="INF36" s="44"/>
      <c r="ING36" s="44"/>
      <c r="INH36" s="44"/>
      <c r="INI36" s="44"/>
      <c r="INJ36" s="44"/>
      <c r="INK36" s="44"/>
      <c r="INL36" s="44"/>
      <c r="INM36" s="44"/>
      <c r="INN36" s="44"/>
      <c r="INO36" s="44"/>
      <c r="INP36" s="44"/>
      <c r="INQ36" s="44"/>
      <c r="INR36" s="44"/>
      <c r="INS36" s="44"/>
      <c r="INT36" s="44"/>
      <c r="INU36" s="44"/>
      <c r="INV36" s="44"/>
      <c r="INW36" s="44"/>
      <c r="INX36" s="44"/>
      <c r="INY36" s="44"/>
      <c r="INZ36" s="44"/>
      <c r="IOA36" s="44"/>
      <c r="IOB36" s="44"/>
      <c r="IOC36" s="44"/>
      <c r="IOD36" s="44"/>
      <c r="IOE36" s="44"/>
      <c r="IOF36" s="44"/>
      <c r="IOG36" s="44"/>
      <c r="IOH36" s="44"/>
      <c r="IOI36" s="44"/>
      <c r="IOJ36" s="44"/>
      <c r="IOK36" s="44"/>
      <c r="IOL36" s="44"/>
      <c r="IOM36" s="44"/>
      <c r="ION36" s="44"/>
      <c r="IOO36" s="44"/>
      <c r="IOP36" s="44"/>
      <c r="IOQ36" s="44"/>
      <c r="IOR36" s="44"/>
      <c r="IOS36" s="44"/>
      <c r="IOT36" s="44"/>
      <c r="IOU36" s="44"/>
      <c r="IOV36" s="44"/>
      <c r="IOW36" s="44"/>
      <c r="IOX36" s="44"/>
      <c r="IOY36" s="44"/>
      <c r="IOZ36" s="44"/>
      <c r="IPA36" s="44"/>
      <c r="IPB36" s="44"/>
      <c r="IPC36" s="44"/>
      <c r="IPD36" s="44"/>
      <c r="IPE36" s="44"/>
      <c r="IPF36" s="44"/>
      <c r="IPG36" s="44"/>
      <c r="IPH36" s="44"/>
      <c r="IPI36" s="44"/>
      <c r="IPJ36" s="44"/>
      <c r="IPK36" s="44"/>
      <c r="IPL36" s="44"/>
      <c r="IPM36" s="44"/>
      <c r="IPN36" s="44"/>
      <c r="IPO36" s="44"/>
      <c r="IPP36" s="44"/>
      <c r="IPQ36" s="44"/>
      <c r="IPR36" s="44"/>
      <c r="IPS36" s="44"/>
      <c r="IPT36" s="44"/>
      <c r="IPU36" s="44"/>
      <c r="IPV36" s="44"/>
      <c r="IPW36" s="44"/>
      <c r="IPX36" s="44"/>
      <c r="IPY36" s="44"/>
      <c r="IPZ36" s="44"/>
      <c r="IQA36" s="44"/>
      <c r="IQB36" s="44"/>
      <c r="IQC36" s="44"/>
      <c r="IQD36" s="44"/>
      <c r="IQE36" s="44"/>
      <c r="IQF36" s="44"/>
      <c r="IQG36" s="44"/>
      <c r="IQH36" s="44"/>
      <c r="IQI36" s="44"/>
      <c r="IQJ36" s="44"/>
      <c r="IQK36" s="44"/>
      <c r="IQL36" s="44"/>
      <c r="IQM36" s="44"/>
      <c r="IQN36" s="44"/>
      <c r="IQO36" s="44"/>
      <c r="IQP36" s="44"/>
      <c r="IQQ36" s="44"/>
      <c r="IQR36" s="44"/>
      <c r="IQS36" s="44"/>
      <c r="IQT36" s="44"/>
      <c r="IQU36" s="44"/>
      <c r="IQV36" s="44"/>
      <c r="IQW36" s="44"/>
      <c r="IQX36" s="44"/>
      <c r="IQY36" s="44"/>
      <c r="IQZ36" s="44"/>
      <c r="IRA36" s="44"/>
      <c r="IRB36" s="44"/>
      <c r="IRC36" s="44"/>
      <c r="IRD36" s="44"/>
      <c r="IRE36" s="44"/>
      <c r="IRF36" s="44"/>
      <c r="IRG36" s="44"/>
      <c r="IRH36" s="44"/>
      <c r="IRI36" s="44"/>
      <c r="IRJ36" s="44"/>
      <c r="IRK36" s="44"/>
      <c r="IRL36" s="44"/>
      <c r="IRM36" s="44"/>
      <c r="IRN36" s="44"/>
      <c r="IRO36" s="44"/>
      <c r="IRP36" s="44"/>
      <c r="IRQ36" s="44"/>
      <c r="IRR36" s="44"/>
      <c r="IRS36" s="44"/>
      <c r="IRT36" s="44"/>
      <c r="IRU36" s="44"/>
      <c r="IRV36" s="44"/>
      <c r="IRW36" s="44"/>
      <c r="IRX36" s="44"/>
      <c r="IRY36" s="44"/>
      <c r="IRZ36" s="44"/>
      <c r="ISA36" s="44"/>
      <c r="ISB36" s="44"/>
      <c r="ISC36" s="44"/>
      <c r="ISD36" s="44"/>
      <c r="ISE36" s="44"/>
      <c r="ISF36" s="44"/>
      <c r="ISG36" s="44"/>
      <c r="ISH36" s="44"/>
      <c r="ISI36" s="44"/>
      <c r="ISJ36" s="44"/>
      <c r="ISK36" s="44"/>
      <c r="ISL36" s="44"/>
      <c r="ISM36" s="44"/>
      <c r="ISN36" s="44"/>
      <c r="ISO36" s="44"/>
      <c r="ISP36" s="44"/>
      <c r="ISQ36" s="44"/>
      <c r="ISR36" s="44"/>
      <c r="ISS36" s="44"/>
      <c r="IST36" s="44"/>
      <c r="ISU36" s="44"/>
      <c r="ISV36" s="44"/>
      <c r="ISW36" s="44"/>
      <c r="ISX36" s="44"/>
      <c r="ISY36" s="44"/>
      <c r="ISZ36" s="44"/>
      <c r="ITA36" s="44"/>
      <c r="ITB36" s="44"/>
      <c r="ITC36" s="44"/>
      <c r="ITD36" s="44"/>
      <c r="ITE36" s="44"/>
      <c r="ITF36" s="44"/>
      <c r="ITG36" s="44"/>
      <c r="ITH36" s="44"/>
      <c r="ITI36" s="44"/>
      <c r="ITJ36" s="44"/>
      <c r="ITK36" s="44"/>
      <c r="ITL36" s="44"/>
      <c r="ITM36" s="44"/>
      <c r="ITN36" s="44"/>
      <c r="ITO36" s="44"/>
      <c r="ITP36" s="44"/>
      <c r="ITQ36" s="44"/>
      <c r="ITR36" s="44"/>
      <c r="ITS36" s="44"/>
      <c r="ITT36" s="44"/>
      <c r="ITU36" s="44"/>
      <c r="ITV36" s="44"/>
      <c r="ITW36" s="44"/>
      <c r="ITX36" s="44"/>
      <c r="ITY36" s="44"/>
      <c r="ITZ36" s="44"/>
      <c r="IUA36" s="44"/>
      <c r="IUB36" s="44"/>
      <c r="IUC36" s="44"/>
      <c r="IUD36" s="44"/>
      <c r="IUE36" s="44"/>
      <c r="IUF36" s="44"/>
      <c r="IUG36" s="44"/>
      <c r="IUH36" s="44"/>
      <c r="IUI36" s="44"/>
      <c r="IUJ36" s="44"/>
      <c r="IUK36" s="44"/>
      <c r="IUL36" s="44"/>
      <c r="IUM36" s="44"/>
      <c r="IUN36" s="44"/>
      <c r="IUO36" s="44"/>
      <c r="IUP36" s="44"/>
      <c r="IUQ36" s="44"/>
      <c r="IUR36" s="44"/>
      <c r="IUS36" s="44"/>
      <c r="IUT36" s="44"/>
      <c r="IUU36" s="44"/>
      <c r="IUV36" s="44"/>
      <c r="IUW36" s="44"/>
      <c r="IUX36" s="44"/>
      <c r="IUY36" s="44"/>
      <c r="IUZ36" s="44"/>
      <c r="IVA36" s="44"/>
      <c r="IVB36" s="44"/>
      <c r="IVC36" s="44"/>
      <c r="IVD36" s="44"/>
      <c r="IVE36" s="44"/>
      <c r="IVF36" s="44"/>
      <c r="IVG36" s="44"/>
      <c r="IVH36" s="44"/>
      <c r="IVI36" s="44"/>
      <c r="IVJ36" s="44"/>
      <c r="IVK36" s="44"/>
      <c r="IVL36" s="44"/>
      <c r="IVM36" s="44"/>
      <c r="IVN36" s="44"/>
      <c r="IVO36" s="44"/>
      <c r="IVP36" s="44"/>
      <c r="IVQ36" s="44"/>
      <c r="IVR36" s="44"/>
      <c r="IVS36" s="44"/>
      <c r="IVT36" s="44"/>
      <c r="IVU36" s="44"/>
      <c r="IVV36" s="44"/>
      <c r="IVW36" s="44"/>
      <c r="IVX36" s="44"/>
      <c r="IVY36" s="44"/>
      <c r="IVZ36" s="44"/>
      <c r="IWA36" s="44"/>
      <c r="IWB36" s="44"/>
      <c r="IWC36" s="44"/>
      <c r="IWD36" s="44"/>
      <c r="IWE36" s="44"/>
      <c r="IWF36" s="44"/>
      <c r="IWG36" s="44"/>
      <c r="IWH36" s="44"/>
      <c r="IWI36" s="44"/>
      <c r="IWJ36" s="44"/>
      <c r="IWK36" s="44"/>
      <c r="IWL36" s="44"/>
      <c r="IWM36" s="44"/>
      <c r="IWN36" s="44"/>
      <c r="IWO36" s="44"/>
      <c r="IWP36" s="44"/>
      <c r="IWQ36" s="44"/>
      <c r="IWR36" s="44"/>
      <c r="IWS36" s="44"/>
      <c r="IWT36" s="44"/>
      <c r="IWU36" s="44"/>
      <c r="IWV36" s="44"/>
      <c r="IWW36" s="44"/>
      <c r="IWX36" s="44"/>
      <c r="IWY36" s="44"/>
      <c r="IWZ36" s="44"/>
      <c r="IXA36" s="44"/>
      <c r="IXB36" s="44"/>
      <c r="IXC36" s="44"/>
      <c r="IXD36" s="44"/>
      <c r="IXE36" s="44"/>
      <c r="IXF36" s="44"/>
      <c r="IXG36" s="44"/>
      <c r="IXH36" s="44"/>
      <c r="IXI36" s="44"/>
      <c r="IXJ36" s="44"/>
      <c r="IXK36" s="44"/>
      <c r="IXL36" s="44"/>
      <c r="IXM36" s="44"/>
      <c r="IXN36" s="44"/>
      <c r="IXO36" s="44"/>
      <c r="IXP36" s="44"/>
      <c r="IXQ36" s="44"/>
      <c r="IXR36" s="44"/>
      <c r="IXS36" s="44"/>
      <c r="IXT36" s="44"/>
      <c r="IXU36" s="44"/>
      <c r="IXV36" s="44"/>
      <c r="IXW36" s="44"/>
      <c r="IXX36" s="44"/>
      <c r="IXY36" s="44"/>
      <c r="IXZ36" s="44"/>
      <c r="IYA36" s="44"/>
      <c r="IYB36" s="44"/>
      <c r="IYC36" s="44"/>
      <c r="IYD36" s="44"/>
      <c r="IYE36" s="44"/>
      <c r="IYF36" s="44"/>
      <c r="IYG36" s="44"/>
      <c r="IYH36" s="44"/>
      <c r="IYI36" s="44"/>
      <c r="IYJ36" s="44"/>
      <c r="IYK36" s="44"/>
      <c r="IYL36" s="44"/>
      <c r="IYM36" s="44"/>
      <c r="IYN36" s="44"/>
      <c r="IYO36" s="44"/>
      <c r="IYP36" s="44"/>
      <c r="IYQ36" s="44"/>
      <c r="IYR36" s="44"/>
      <c r="IYS36" s="44"/>
      <c r="IYT36" s="44"/>
      <c r="IYU36" s="44"/>
      <c r="IYV36" s="44"/>
      <c r="IYW36" s="44"/>
      <c r="IYX36" s="44"/>
      <c r="IYY36" s="44"/>
      <c r="IYZ36" s="44"/>
      <c r="IZA36" s="44"/>
      <c r="IZB36" s="44"/>
      <c r="IZC36" s="44"/>
      <c r="IZD36" s="44"/>
      <c r="IZE36" s="44"/>
      <c r="IZF36" s="44"/>
      <c r="IZG36" s="44"/>
      <c r="IZH36" s="44"/>
      <c r="IZI36" s="44"/>
      <c r="IZJ36" s="44"/>
      <c r="IZK36" s="44"/>
      <c r="IZL36" s="44"/>
      <c r="IZM36" s="44"/>
      <c r="IZN36" s="44"/>
      <c r="IZO36" s="44"/>
      <c r="IZP36" s="44"/>
      <c r="IZQ36" s="44"/>
      <c r="IZR36" s="44"/>
      <c r="IZS36" s="44"/>
      <c r="IZT36" s="44"/>
      <c r="IZU36" s="44"/>
      <c r="IZV36" s="44"/>
      <c r="IZW36" s="44"/>
      <c r="IZX36" s="44"/>
      <c r="IZY36" s="44"/>
      <c r="IZZ36" s="44"/>
      <c r="JAA36" s="44"/>
      <c r="JAB36" s="44"/>
      <c r="JAC36" s="44"/>
      <c r="JAD36" s="44"/>
      <c r="JAE36" s="44"/>
      <c r="JAF36" s="44"/>
      <c r="JAG36" s="44"/>
      <c r="JAH36" s="44"/>
      <c r="JAI36" s="44"/>
      <c r="JAJ36" s="44"/>
      <c r="JAK36" s="44"/>
      <c r="JAL36" s="44"/>
      <c r="JAM36" s="44"/>
      <c r="JAN36" s="44"/>
      <c r="JAO36" s="44"/>
      <c r="JAP36" s="44"/>
      <c r="JAQ36" s="44"/>
      <c r="JAR36" s="44"/>
      <c r="JAS36" s="44"/>
      <c r="JAT36" s="44"/>
      <c r="JAU36" s="44"/>
      <c r="JAV36" s="44"/>
      <c r="JAW36" s="44"/>
      <c r="JAX36" s="44"/>
      <c r="JAY36" s="44"/>
      <c r="JAZ36" s="44"/>
      <c r="JBA36" s="44"/>
      <c r="JBB36" s="44"/>
      <c r="JBC36" s="44"/>
      <c r="JBD36" s="44"/>
      <c r="JBE36" s="44"/>
      <c r="JBF36" s="44"/>
      <c r="JBG36" s="44"/>
      <c r="JBH36" s="44"/>
      <c r="JBI36" s="44"/>
      <c r="JBJ36" s="44"/>
      <c r="JBK36" s="44"/>
      <c r="JBL36" s="44"/>
      <c r="JBM36" s="44"/>
      <c r="JBN36" s="44"/>
      <c r="JBO36" s="44"/>
      <c r="JBP36" s="44"/>
      <c r="JBQ36" s="44"/>
      <c r="JBR36" s="44"/>
      <c r="JBS36" s="44"/>
      <c r="JBT36" s="44"/>
      <c r="JBU36" s="44"/>
      <c r="JBV36" s="44"/>
      <c r="JBW36" s="44"/>
      <c r="JBX36" s="44"/>
      <c r="JBY36" s="44"/>
      <c r="JBZ36" s="44"/>
      <c r="JCA36" s="44"/>
      <c r="JCB36" s="44"/>
      <c r="JCC36" s="44"/>
      <c r="JCD36" s="44"/>
      <c r="JCE36" s="44"/>
      <c r="JCF36" s="44"/>
      <c r="JCG36" s="44"/>
      <c r="JCH36" s="44"/>
      <c r="JCI36" s="44"/>
      <c r="JCJ36" s="44"/>
      <c r="JCK36" s="44"/>
      <c r="JCL36" s="44"/>
      <c r="JCM36" s="44"/>
      <c r="JCN36" s="44"/>
      <c r="JCO36" s="44"/>
      <c r="JCP36" s="44"/>
      <c r="JCQ36" s="44"/>
      <c r="JCR36" s="44"/>
      <c r="JCS36" s="44"/>
      <c r="JCT36" s="44"/>
      <c r="JCU36" s="44"/>
      <c r="JCV36" s="44"/>
      <c r="JCW36" s="44"/>
      <c r="JCX36" s="44"/>
      <c r="JCY36" s="44"/>
      <c r="JCZ36" s="44"/>
      <c r="JDA36" s="44"/>
      <c r="JDB36" s="44"/>
      <c r="JDC36" s="44"/>
      <c r="JDD36" s="44"/>
      <c r="JDE36" s="44"/>
      <c r="JDF36" s="44"/>
      <c r="JDG36" s="44"/>
      <c r="JDH36" s="44"/>
      <c r="JDI36" s="44"/>
      <c r="JDJ36" s="44"/>
      <c r="JDK36" s="44"/>
      <c r="JDL36" s="44"/>
      <c r="JDM36" s="44"/>
      <c r="JDN36" s="44"/>
      <c r="JDO36" s="44"/>
      <c r="JDP36" s="44"/>
      <c r="JDQ36" s="44"/>
      <c r="JDR36" s="44"/>
      <c r="JDS36" s="44"/>
      <c r="JDT36" s="44"/>
      <c r="JDU36" s="44"/>
      <c r="JDV36" s="44"/>
      <c r="JDW36" s="44"/>
      <c r="JDX36" s="44"/>
      <c r="JDY36" s="44"/>
      <c r="JDZ36" s="44"/>
      <c r="JEA36" s="44"/>
      <c r="JEB36" s="44"/>
      <c r="JEC36" s="44"/>
      <c r="JED36" s="44"/>
      <c r="JEE36" s="44"/>
      <c r="JEF36" s="44"/>
      <c r="JEG36" s="44"/>
      <c r="JEH36" s="44"/>
      <c r="JEI36" s="44"/>
      <c r="JEJ36" s="44"/>
      <c r="JEK36" s="44"/>
      <c r="JEL36" s="44"/>
      <c r="JEM36" s="44"/>
      <c r="JEN36" s="44"/>
      <c r="JEO36" s="44"/>
      <c r="JEP36" s="44"/>
      <c r="JEQ36" s="44"/>
      <c r="JER36" s="44"/>
      <c r="JES36" s="44"/>
      <c r="JET36" s="44"/>
      <c r="JEU36" s="44"/>
      <c r="JEV36" s="44"/>
      <c r="JEW36" s="44"/>
      <c r="JEX36" s="44"/>
      <c r="JEY36" s="44"/>
      <c r="JEZ36" s="44"/>
      <c r="JFA36" s="44"/>
      <c r="JFB36" s="44"/>
      <c r="JFC36" s="44"/>
      <c r="JFD36" s="44"/>
      <c r="JFE36" s="44"/>
      <c r="JFF36" s="44"/>
      <c r="JFG36" s="44"/>
      <c r="JFH36" s="44"/>
      <c r="JFI36" s="44"/>
      <c r="JFJ36" s="44"/>
      <c r="JFK36" s="44"/>
      <c r="JFL36" s="44"/>
      <c r="JFM36" s="44"/>
      <c r="JFN36" s="44"/>
      <c r="JFO36" s="44"/>
      <c r="JFP36" s="44"/>
      <c r="JFQ36" s="44"/>
      <c r="JFR36" s="44"/>
      <c r="JFS36" s="44"/>
      <c r="JFT36" s="44"/>
      <c r="JFU36" s="44"/>
      <c r="JFV36" s="44"/>
      <c r="JFW36" s="44"/>
      <c r="JFX36" s="44"/>
      <c r="JFY36" s="44"/>
      <c r="JFZ36" s="44"/>
      <c r="JGA36" s="44"/>
      <c r="JGB36" s="44"/>
      <c r="JGC36" s="44"/>
      <c r="JGD36" s="44"/>
      <c r="JGE36" s="44"/>
      <c r="JGF36" s="44"/>
      <c r="JGG36" s="44"/>
      <c r="JGH36" s="44"/>
      <c r="JGI36" s="44"/>
      <c r="JGJ36" s="44"/>
      <c r="JGK36" s="44"/>
      <c r="JGL36" s="44"/>
      <c r="JGM36" s="44"/>
      <c r="JGN36" s="44"/>
      <c r="JGO36" s="44"/>
      <c r="JGP36" s="44"/>
      <c r="JGQ36" s="44"/>
      <c r="JGR36" s="44"/>
      <c r="JGS36" s="44"/>
      <c r="JGT36" s="44"/>
      <c r="JGU36" s="44"/>
      <c r="JGV36" s="44"/>
      <c r="JGW36" s="44"/>
      <c r="JGX36" s="44"/>
      <c r="JGY36" s="44"/>
      <c r="JGZ36" s="44"/>
      <c r="JHA36" s="44"/>
      <c r="JHB36" s="44"/>
      <c r="JHC36" s="44"/>
      <c r="JHD36" s="44"/>
      <c r="JHE36" s="44"/>
      <c r="JHF36" s="44"/>
      <c r="JHG36" s="44"/>
      <c r="JHH36" s="44"/>
      <c r="JHI36" s="44"/>
      <c r="JHJ36" s="44"/>
      <c r="JHK36" s="44"/>
      <c r="JHL36" s="44"/>
      <c r="JHM36" s="44"/>
      <c r="JHN36" s="44"/>
      <c r="JHO36" s="44"/>
      <c r="JHP36" s="44"/>
      <c r="JHQ36" s="44"/>
      <c r="JHR36" s="44"/>
      <c r="JHS36" s="44"/>
      <c r="JHT36" s="44"/>
      <c r="JHU36" s="44"/>
      <c r="JHV36" s="44"/>
      <c r="JHW36" s="44"/>
      <c r="JHX36" s="44"/>
      <c r="JHY36" s="44"/>
      <c r="JHZ36" s="44"/>
      <c r="JIA36" s="44"/>
      <c r="JIB36" s="44"/>
      <c r="JIC36" s="44"/>
      <c r="JID36" s="44"/>
      <c r="JIE36" s="44"/>
      <c r="JIF36" s="44"/>
      <c r="JIG36" s="44"/>
      <c r="JIH36" s="44"/>
      <c r="JII36" s="44"/>
      <c r="JIJ36" s="44"/>
      <c r="JIK36" s="44"/>
      <c r="JIL36" s="44"/>
      <c r="JIM36" s="44"/>
      <c r="JIN36" s="44"/>
      <c r="JIO36" s="44"/>
      <c r="JIP36" s="44"/>
      <c r="JIQ36" s="44"/>
      <c r="JIR36" s="44"/>
      <c r="JIS36" s="44"/>
      <c r="JIT36" s="44"/>
      <c r="JIU36" s="44"/>
      <c r="JIV36" s="44"/>
      <c r="JIW36" s="44"/>
      <c r="JIX36" s="44"/>
      <c r="JIY36" s="44"/>
      <c r="JIZ36" s="44"/>
      <c r="JJA36" s="44"/>
      <c r="JJB36" s="44"/>
      <c r="JJC36" s="44"/>
      <c r="JJD36" s="44"/>
      <c r="JJE36" s="44"/>
      <c r="JJF36" s="44"/>
      <c r="JJG36" s="44"/>
      <c r="JJH36" s="44"/>
      <c r="JJI36" s="44"/>
      <c r="JJJ36" s="44"/>
      <c r="JJK36" s="44"/>
      <c r="JJL36" s="44"/>
      <c r="JJM36" s="44"/>
      <c r="JJN36" s="44"/>
      <c r="JJO36" s="44"/>
      <c r="JJP36" s="44"/>
      <c r="JJQ36" s="44"/>
      <c r="JJR36" s="44"/>
      <c r="JJS36" s="44"/>
      <c r="JJT36" s="44"/>
      <c r="JJU36" s="44"/>
      <c r="JJV36" s="44"/>
      <c r="JJW36" s="44"/>
      <c r="JJX36" s="44"/>
      <c r="JJY36" s="44"/>
      <c r="JJZ36" s="44"/>
      <c r="JKA36" s="44"/>
      <c r="JKB36" s="44"/>
      <c r="JKC36" s="44"/>
      <c r="JKD36" s="44"/>
      <c r="JKE36" s="44"/>
      <c r="JKF36" s="44"/>
      <c r="JKG36" s="44"/>
      <c r="JKH36" s="44"/>
      <c r="JKI36" s="44"/>
      <c r="JKJ36" s="44"/>
      <c r="JKK36" s="44"/>
      <c r="JKL36" s="44"/>
      <c r="JKM36" s="44"/>
      <c r="JKN36" s="44"/>
      <c r="JKO36" s="44"/>
      <c r="JKP36" s="44"/>
      <c r="JKQ36" s="44"/>
      <c r="JKR36" s="44"/>
      <c r="JKS36" s="44"/>
      <c r="JKT36" s="44"/>
      <c r="JKU36" s="44"/>
      <c r="JKV36" s="44"/>
      <c r="JKW36" s="44"/>
      <c r="JKX36" s="44"/>
      <c r="JKY36" s="44"/>
      <c r="JKZ36" s="44"/>
      <c r="JLA36" s="44"/>
      <c r="JLB36" s="44"/>
      <c r="JLC36" s="44"/>
      <c r="JLD36" s="44"/>
      <c r="JLE36" s="44"/>
      <c r="JLF36" s="44"/>
      <c r="JLG36" s="44"/>
      <c r="JLH36" s="44"/>
      <c r="JLI36" s="44"/>
      <c r="JLJ36" s="44"/>
      <c r="JLK36" s="44"/>
      <c r="JLL36" s="44"/>
      <c r="JLM36" s="44"/>
      <c r="JLN36" s="44"/>
      <c r="JLO36" s="44"/>
      <c r="JLP36" s="44"/>
      <c r="JLQ36" s="44"/>
      <c r="JLR36" s="44"/>
      <c r="JLS36" s="44"/>
      <c r="JLT36" s="44"/>
      <c r="JLU36" s="44"/>
      <c r="JLV36" s="44"/>
      <c r="JLW36" s="44"/>
      <c r="JLX36" s="44"/>
      <c r="JLY36" s="44"/>
      <c r="JLZ36" s="44"/>
      <c r="JMA36" s="44"/>
      <c r="JMB36" s="44"/>
      <c r="JMC36" s="44"/>
      <c r="JMD36" s="44"/>
      <c r="JME36" s="44"/>
      <c r="JMF36" s="44"/>
      <c r="JMG36" s="44"/>
      <c r="JMH36" s="44"/>
      <c r="JMI36" s="44"/>
      <c r="JMJ36" s="44"/>
      <c r="JMK36" s="44"/>
      <c r="JML36" s="44"/>
      <c r="JMM36" s="44"/>
      <c r="JMN36" s="44"/>
      <c r="JMO36" s="44"/>
      <c r="JMP36" s="44"/>
      <c r="JMQ36" s="44"/>
      <c r="JMR36" s="44"/>
      <c r="JMS36" s="44"/>
      <c r="JMT36" s="44"/>
      <c r="JMU36" s="44"/>
      <c r="JMV36" s="44"/>
      <c r="JMW36" s="44"/>
      <c r="JMX36" s="44"/>
      <c r="JMY36" s="44"/>
      <c r="JMZ36" s="44"/>
      <c r="JNA36" s="44"/>
      <c r="JNB36" s="44"/>
      <c r="JNC36" s="44"/>
      <c r="JND36" s="44"/>
      <c r="JNE36" s="44"/>
      <c r="JNF36" s="44"/>
      <c r="JNG36" s="44"/>
      <c r="JNH36" s="44"/>
      <c r="JNI36" s="44"/>
      <c r="JNJ36" s="44"/>
      <c r="JNK36" s="44"/>
      <c r="JNL36" s="44"/>
      <c r="JNM36" s="44"/>
      <c r="JNN36" s="44"/>
      <c r="JNO36" s="44"/>
      <c r="JNP36" s="44"/>
      <c r="JNQ36" s="44"/>
      <c r="JNR36" s="44"/>
      <c r="JNS36" s="44"/>
      <c r="JNT36" s="44"/>
      <c r="JNU36" s="44"/>
      <c r="JNV36" s="44"/>
      <c r="JNW36" s="44"/>
      <c r="JNX36" s="44"/>
      <c r="JNY36" s="44"/>
      <c r="JNZ36" s="44"/>
      <c r="JOA36" s="44"/>
      <c r="JOB36" s="44"/>
      <c r="JOC36" s="44"/>
      <c r="JOD36" s="44"/>
      <c r="JOE36" s="44"/>
      <c r="JOF36" s="44"/>
      <c r="JOG36" s="44"/>
      <c r="JOH36" s="44"/>
      <c r="JOI36" s="44"/>
      <c r="JOJ36" s="44"/>
      <c r="JOK36" s="44"/>
      <c r="JOL36" s="44"/>
      <c r="JOM36" s="44"/>
      <c r="JON36" s="44"/>
      <c r="JOO36" s="44"/>
      <c r="JOP36" s="44"/>
      <c r="JOQ36" s="44"/>
      <c r="JOR36" s="44"/>
      <c r="JOS36" s="44"/>
      <c r="JOT36" s="44"/>
      <c r="JOU36" s="44"/>
      <c r="JOV36" s="44"/>
      <c r="JOW36" s="44"/>
      <c r="JOX36" s="44"/>
      <c r="JOY36" s="44"/>
      <c r="JOZ36" s="44"/>
      <c r="JPA36" s="44"/>
      <c r="JPB36" s="44"/>
      <c r="JPC36" s="44"/>
      <c r="JPD36" s="44"/>
      <c r="JPE36" s="44"/>
      <c r="JPF36" s="44"/>
      <c r="JPG36" s="44"/>
      <c r="JPH36" s="44"/>
      <c r="JPI36" s="44"/>
      <c r="JPJ36" s="44"/>
      <c r="JPK36" s="44"/>
      <c r="JPL36" s="44"/>
      <c r="JPM36" s="44"/>
      <c r="JPN36" s="44"/>
      <c r="JPO36" s="44"/>
      <c r="JPP36" s="44"/>
      <c r="JPQ36" s="44"/>
      <c r="JPR36" s="44"/>
      <c r="JPS36" s="44"/>
      <c r="JPT36" s="44"/>
      <c r="JPU36" s="44"/>
      <c r="JPV36" s="44"/>
      <c r="JPW36" s="44"/>
      <c r="JPX36" s="44"/>
      <c r="JPY36" s="44"/>
      <c r="JPZ36" s="44"/>
      <c r="JQA36" s="44"/>
      <c r="JQB36" s="44"/>
      <c r="JQC36" s="44"/>
      <c r="JQD36" s="44"/>
      <c r="JQE36" s="44"/>
      <c r="JQF36" s="44"/>
      <c r="JQG36" s="44"/>
      <c r="JQH36" s="44"/>
      <c r="JQI36" s="44"/>
      <c r="JQJ36" s="44"/>
      <c r="JQK36" s="44"/>
      <c r="JQL36" s="44"/>
      <c r="JQM36" s="44"/>
      <c r="JQN36" s="44"/>
      <c r="JQO36" s="44"/>
      <c r="JQP36" s="44"/>
      <c r="JQQ36" s="44"/>
      <c r="JQR36" s="44"/>
      <c r="JQS36" s="44"/>
      <c r="JQT36" s="44"/>
      <c r="JQU36" s="44"/>
      <c r="JQV36" s="44"/>
      <c r="JQW36" s="44"/>
      <c r="JQX36" s="44"/>
      <c r="JQY36" s="44"/>
      <c r="JQZ36" s="44"/>
      <c r="JRA36" s="44"/>
      <c r="JRB36" s="44"/>
      <c r="JRC36" s="44"/>
      <c r="JRD36" s="44"/>
      <c r="JRE36" s="44"/>
      <c r="JRF36" s="44"/>
      <c r="JRG36" s="44"/>
      <c r="JRH36" s="44"/>
      <c r="JRI36" s="44"/>
      <c r="JRJ36" s="44"/>
      <c r="JRK36" s="44"/>
      <c r="JRL36" s="44"/>
      <c r="JRM36" s="44"/>
      <c r="JRN36" s="44"/>
      <c r="JRO36" s="44"/>
      <c r="JRP36" s="44"/>
      <c r="JRQ36" s="44"/>
      <c r="JRR36" s="44"/>
      <c r="JRS36" s="44"/>
      <c r="JRT36" s="44"/>
      <c r="JRU36" s="44"/>
      <c r="JRV36" s="44"/>
      <c r="JRW36" s="44"/>
      <c r="JRX36" s="44"/>
      <c r="JRY36" s="44"/>
      <c r="JRZ36" s="44"/>
      <c r="JSA36" s="44"/>
      <c r="JSB36" s="44"/>
      <c r="JSC36" s="44"/>
      <c r="JSD36" s="44"/>
      <c r="JSE36" s="44"/>
      <c r="JSF36" s="44"/>
      <c r="JSG36" s="44"/>
      <c r="JSH36" s="44"/>
      <c r="JSI36" s="44"/>
      <c r="JSJ36" s="44"/>
      <c r="JSK36" s="44"/>
      <c r="JSL36" s="44"/>
      <c r="JSM36" s="44"/>
      <c r="JSN36" s="44"/>
      <c r="JSO36" s="44"/>
      <c r="JSP36" s="44"/>
      <c r="JSQ36" s="44"/>
      <c r="JSR36" s="44"/>
      <c r="JSS36" s="44"/>
      <c r="JST36" s="44"/>
      <c r="JSU36" s="44"/>
      <c r="JSV36" s="44"/>
      <c r="JSW36" s="44"/>
      <c r="JSX36" s="44"/>
      <c r="JSY36" s="44"/>
      <c r="JSZ36" s="44"/>
      <c r="JTA36" s="44"/>
      <c r="JTB36" s="44"/>
      <c r="JTC36" s="44"/>
      <c r="JTD36" s="44"/>
      <c r="JTE36" s="44"/>
      <c r="JTF36" s="44"/>
      <c r="JTG36" s="44"/>
      <c r="JTH36" s="44"/>
      <c r="JTI36" s="44"/>
      <c r="JTJ36" s="44"/>
      <c r="JTK36" s="44"/>
      <c r="JTL36" s="44"/>
      <c r="JTM36" s="44"/>
      <c r="JTN36" s="44"/>
      <c r="JTO36" s="44"/>
      <c r="JTP36" s="44"/>
      <c r="JTQ36" s="44"/>
      <c r="JTR36" s="44"/>
      <c r="JTS36" s="44"/>
      <c r="JTT36" s="44"/>
      <c r="JTU36" s="44"/>
      <c r="JTV36" s="44"/>
      <c r="JTW36" s="44"/>
      <c r="JTX36" s="44"/>
      <c r="JTY36" s="44"/>
      <c r="JTZ36" s="44"/>
      <c r="JUA36" s="44"/>
      <c r="JUB36" s="44"/>
      <c r="JUC36" s="44"/>
      <c r="JUD36" s="44"/>
      <c r="JUE36" s="44"/>
      <c r="JUF36" s="44"/>
      <c r="JUG36" s="44"/>
      <c r="JUH36" s="44"/>
      <c r="JUI36" s="44"/>
      <c r="JUJ36" s="44"/>
      <c r="JUK36" s="44"/>
      <c r="JUL36" s="44"/>
      <c r="JUM36" s="44"/>
      <c r="JUN36" s="44"/>
      <c r="JUO36" s="44"/>
      <c r="JUP36" s="44"/>
      <c r="JUQ36" s="44"/>
      <c r="JUR36" s="44"/>
      <c r="JUS36" s="44"/>
      <c r="JUT36" s="44"/>
      <c r="JUU36" s="44"/>
      <c r="JUV36" s="44"/>
      <c r="JUW36" s="44"/>
      <c r="JUX36" s="44"/>
      <c r="JUY36" s="44"/>
      <c r="JUZ36" s="44"/>
      <c r="JVA36" s="44"/>
      <c r="JVB36" s="44"/>
      <c r="JVC36" s="44"/>
      <c r="JVD36" s="44"/>
      <c r="JVE36" s="44"/>
      <c r="JVF36" s="44"/>
      <c r="JVG36" s="44"/>
      <c r="JVH36" s="44"/>
      <c r="JVI36" s="44"/>
      <c r="JVJ36" s="44"/>
      <c r="JVK36" s="44"/>
      <c r="JVL36" s="44"/>
      <c r="JVM36" s="44"/>
      <c r="JVN36" s="44"/>
      <c r="JVO36" s="44"/>
      <c r="JVP36" s="44"/>
      <c r="JVQ36" s="44"/>
      <c r="JVR36" s="44"/>
      <c r="JVS36" s="44"/>
      <c r="JVT36" s="44"/>
      <c r="JVU36" s="44"/>
      <c r="JVV36" s="44"/>
      <c r="JVW36" s="44"/>
      <c r="JVX36" s="44"/>
      <c r="JVY36" s="44"/>
      <c r="JVZ36" s="44"/>
      <c r="JWA36" s="44"/>
      <c r="JWB36" s="44"/>
      <c r="JWC36" s="44"/>
      <c r="JWD36" s="44"/>
      <c r="JWE36" s="44"/>
      <c r="JWF36" s="44"/>
      <c r="JWG36" s="44"/>
      <c r="JWH36" s="44"/>
      <c r="JWI36" s="44"/>
      <c r="JWJ36" s="44"/>
      <c r="JWK36" s="44"/>
      <c r="JWL36" s="44"/>
      <c r="JWM36" s="44"/>
      <c r="JWN36" s="44"/>
      <c r="JWO36" s="44"/>
      <c r="JWP36" s="44"/>
      <c r="JWQ36" s="44"/>
      <c r="JWR36" s="44"/>
      <c r="JWS36" s="44"/>
      <c r="JWT36" s="44"/>
      <c r="JWU36" s="44"/>
      <c r="JWV36" s="44"/>
      <c r="JWW36" s="44"/>
      <c r="JWX36" s="44"/>
      <c r="JWY36" s="44"/>
      <c r="JWZ36" s="44"/>
      <c r="JXA36" s="44"/>
      <c r="JXB36" s="44"/>
      <c r="JXC36" s="44"/>
      <c r="JXD36" s="44"/>
      <c r="JXE36" s="44"/>
      <c r="JXF36" s="44"/>
      <c r="JXG36" s="44"/>
      <c r="JXH36" s="44"/>
      <c r="JXI36" s="44"/>
      <c r="JXJ36" s="44"/>
      <c r="JXK36" s="44"/>
      <c r="JXL36" s="44"/>
      <c r="JXM36" s="44"/>
      <c r="JXN36" s="44"/>
      <c r="JXO36" s="44"/>
      <c r="JXP36" s="44"/>
      <c r="JXQ36" s="44"/>
      <c r="JXR36" s="44"/>
      <c r="JXS36" s="44"/>
      <c r="JXT36" s="44"/>
      <c r="JXU36" s="44"/>
      <c r="JXV36" s="44"/>
      <c r="JXW36" s="44"/>
      <c r="JXX36" s="44"/>
      <c r="JXY36" s="44"/>
      <c r="JXZ36" s="44"/>
      <c r="JYA36" s="44"/>
      <c r="JYB36" s="44"/>
      <c r="JYC36" s="44"/>
      <c r="JYD36" s="44"/>
      <c r="JYE36" s="44"/>
      <c r="JYF36" s="44"/>
      <c r="JYG36" s="44"/>
      <c r="JYH36" s="44"/>
      <c r="JYI36" s="44"/>
      <c r="JYJ36" s="44"/>
      <c r="JYK36" s="44"/>
      <c r="JYL36" s="44"/>
      <c r="JYM36" s="44"/>
      <c r="JYN36" s="44"/>
      <c r="JYO36" s="44"/>
      <c r="JYP36" s="44"/>
      <c r="JYQ36" s="44"/>
      <c r="JYR36" s="44"/>
      <c r="JYS36" s="44"/>
      <c r="JYT36" s="44"/>
      <c r="JYU36" s="44"/>
      <c r="JYV36" s="44"/>
      <c r="JYW36" s="44"/>
      <c r="JYX36" s="44"/>
      <c r="JYY36" s="44"/>
      <c r="JYZ36" s="44"/>
      <c r="JZA36" s="44"/>
      <c r="JZB36" s="44"/>
      <c r="JZC36" s="44"/>
      <c r="JZD36" s="44"/>
      <c r="JZE36" s="44"/>
      <c r="JZF36" s="44"/>
      <c r="JZG36" s="44"/>
      <c r="JZH36" s="44"/>
      <c r="JZI36" s="44"/>
      <c r="JZJ36" s="44"/>
      <c r="JZK36" s="44"/>
      <c r="JZL36" s="44"/>
      <c r="JZM36" s="44"/>
      <c r="JZN36" s="44"/>
      <c r="JZO36" s="44"/>
      <c r="JZP36" s="44"/>
      <c r="JZQ36" s="44"/>
      <c r="JZR36" s="44"/>
      <c r="JZS36" s="44"/>
      <c r="JZT36" s="44"/>
      <c r="JZU36" s="44"/>
      <c r="JZV36" s="44"/>
      <c r="JZW36" s="44"/>
      <c r="JZX36" s="44"/>
      <c r="JZY36" s="44"/>
      <c r="JZZ36" s="44"/>
      <c r="KAA36" s="44"/>
      <c r="KAB36" s="44"/>
      <c r="KAC36" s="44"/>
      <c r="KAD36" s="44"/>
      <c r="KAE36" s="44"/>
      <c r="KAF36" s="44"/>
      <c r="KAG36" s="44"/>
      <c r="KAH36" s="44"/>
      <c r="KAI36" s="44"/>
      <c r="KAJ36" s="44"/>
      <c r="KAK36" s="44"/>
      <c r="KAL36" s="44"/>
      <c r="KAM36" s="44"/>
      <c r="KAN36" s="44"/>
      <c r="KAO36" s="44"/>
      <c r="KAP36" s="44"/>
      <c r="KAQ36" s="44"/>
      <c r="KAR36" s="44"/>
      <c r="KAS36" s="44"/>
      <c r="KAT36" s="44"/>
      <c r="KAU36" s="44"/>
      <c r="KAV36" s="44"/>
      <c r="KAW36" s="44"/>
      <c r="KAX36" s="44"/>
      <c r="KAY36" s="44"/>
      <c r="KAZ36" s="44"/>
      <c r="KBA36" s="44"/>
      <c r="KBB36" s="44"/>
      <c r="KBC36" s="44"/>
      <c r="KBD36" s="44"/>
      <c r="KBE36" s="44"/>
      <c r="KBF36" s="44"/>
      <c r="KBG36" s="44"/>
      <c r="KBH36" s="44"/>
      <c r="KBI36" s="44"/>
      <c r="KBJ36" s="44"/>
      <c r="KBK36" s="44"/>
      <c r="KBL36" s="44"/>
      <c r="KBM36" s="44"/>
      <c r="KBN36" s="44"/>
      <c r="KBO36" s="44"/>
      <c r="KBP36" s="44"/>
      <c r="KBQ36" s="44"/>
      <c r="KBR36" s="44"/>
      <c r="KBS36" s="44"/>
      <c r="KBT36" s="44"/>
      <c r="KBU36" s="44"/>
      <c r="KBV36" s="44"/>
      <c r="KBW36" s="44"/>
      <c r="KBX36" s="44"/>
      <c r="KBY36" s="44"/>
      <c r="KBZ36" s="44"/>
      <c r="KCA36" s="44"/>
      <c r="KCB36" s="44"/>
      <c r="KCC36" s="44"/>
      <c r="KCD36" s="44"/>
      <c r="KCE36" s="44"/>
      <c r="KCF36" s="44"/>
      <c r="KCG36" s="44"/>
      <c r="KCH36" s="44"/>
      <c r="KCI36" s="44"/>
      <c r="KCJ36" s="44"/>
      <c r="KCK36" s="44"/>
      <c r="KCL36" s="44"/>
      <c r="KCM36" s="44"/>
      <c r="KCN36" s="44"/>
      <c r="KCO36" s="44"/>
      <c r="KCP36" s="44"/>
      <c r="KCQ36" s="44"/>
      <c r="KCR36" s="44"/>
      <c r="KCS36" s="44"/>
      <c r="KCT36" s="44"/>
      <c r="KCU36" s="44"/>
      <c r="KCV36" s="44"/>
      <c r="KCW36" s="44"/>
      <c r="KCX36" s="44"/>
      <c r="KCY36" s="44"/>
      <c r="KCZ36" s="44"/>
      <c r="KDA36" s="44"/>
      <c r="KDB36" s="44"/>
      <c r="KDC36" s="44"/>
      <c r="KDD36" s="44"/>
      <c r="KDE36" s="44"/>
      <c r="KDF36" s="44"/>
      <c r="KDG36" s="44"/>
      <c r="KDH36" s="44"/>
      <c r="KDI36" s="44"/>
      <c r="KDJ36" s="44"/>
      <c r="KDK36" s="44"/>
      <c r="KDL36" s="44"/>
      <c r="KDM36" s="44"/>
      <c r="KDN36" s="44"/>
      <c r="KDO36" s="44"/>
      <c r="KDP36" s="44"/>
      <c r="KDQ36" s="44"/>
      <c r="KDR36" s="44"/>
      <c r="KDS36" s="44"/>
      <c r="KDT36" s="44"/>
      <c r="KDU36" s="44"/>
      <c r="KDV36" s="44"/>
      <c r="KDW36" s="44"/>
      <c r="KDX36" s="44"/>
      <c r="KDY36" s="44"/>
      <c r="KDZ36" s="44"/>
      <c r="KEA36" s="44"/>
      <c r="KEB36" s="44"/>
      <c r="KEC36" s="44"/>
      <c r="KED36" s="44"/>
      <c r="KEE36" s="44"/>
      <c r="KEF36" s="44"/>
      <c r="KEG36" s="44"/>
      <c r="KEH36" s="44"/>
      <c r="KEI36" s="44"/>
      <c r="KEJ36" s="44"/>
      <c r="KEK36" s="44"/>
      <c r="KEL36" s="44"/>
      <c r="KEM36" s="44"/>
      <c r="KEN36" s="44"/>
      <c r="KEO36" s="44"/>
      <c r="KEP36" s="44"/>
      <c r="KEQ36" s="44"/>
      <c r="KER36" s="44"/>
      <c r="KES36" s="44"/>
      <c r="KET36" s="44"/>
      <c r="KEU36" s="44"/>
      <c r="KEV36" s="44"/>
      <c r="KEW36" s="44"/>
      <c r="KEX36" s="44"/>
      <c r="KEY36" s="44"/>
      <c r="KEZ36" s="44"/>
      <c r="KFA36" s="44"/>
      <c r="KFB36" s="44"/>
      <c r="KFC36" s="44"/>
      <c r="KFD36" s="44"/>
      <c r="KFE36" s="44"/>
      <c r="KFF36" s="44"/>
      <c r="KFG36" s="44"/>
      <c r="KFH36" s="44"/>
      <c r="KFI36" s="44"/>
      <c r="KFJ36" s="44"/>
      <c r="KFK36" s="44"/>
      <c r="KFL36" s="44"/>
      <c r="KFM36" s="44"/>
      <c r="KFN36" s="44"/>
      <c r="KFO36" s="44"/>
      <c r="KFP36" s="44"/>
      <c r="KFQ36" s="44"/>
      <c r="KFR36" s="44"/>
      <c r="KFS36" s="44"/>
      <c r="KFT36" s="44"/>
      <c r="KFU36" s="44"/>
      <c r="KFV36" s="44"/>
      <c r="KFW36" s="44"/>
      <c r="KFX36" s="44"/>
      <c r="KFY36" s="44"/>
      <c r="KFZ36" s="44"/>
      <c r="KGA36" s="44"/>
      <c r="KGB36" s="44"/>
      <c r="KGC36" s="44"/>
      <c r="KGD36" s="44"/>
      <c r="KGE36" s="44"/>
      <c r="KGF36" s="44"/>
      <c r="KGG36" s="44"/>
      <c r="KGH36" s="44"/>
      <c r="KGI36" s="44"/>
      <c r="KGJ36" s="44"/>
      <c r="KGK36" s="44"/>
      <c r="KGL36" s="44"/>
      <c r="KGM36" s="44"/>
      <c r="KGN36" s="44"/>
      <c r="KGO36" s="44"/>
      <c r="KGP36" s="44"/>
      <c r="KGQ36" s="44"/>
      <c r="KGR36" s="44"/>
      <c r="KGS36" s="44"/>
      <c r="KGT36" s="44"/>
      <c r="KGU36" s="44"/>
      <c r="KGV36" s="44"/>
      <c r="KGW36" s="44"/>
      <c r="KGX36" s="44"/>
      <c r="KGY36" s="44"/>
      <c r="KGZ36" s="44"/>
      <c r="KHA36" s="44"/>
      <c r="KHB36" s="44"/>
      <c r="KHC36" s="44"/>
      <c r="KHD36" s="44"/>
      <c r="KHE36" s="44"/>
      <c r="KHF36" s="44"/>
      <c r="KHG36" s="44"/>
      <c r="KHH36" s="44"/>
      <c r="KHI36" s="44"/>
      <c r="KHJ36" s="44"/>
      <c r="KHK36" s="44"/>
      <c r="KHL36" s="44"/>
      <c r="KHM36" s="44"/>
      <c r="KHN36" s="44"/>
      <c r="KHO36" s="44"/>
      <c r="KHP36" s="44"/>
      <c r="KHQ36" s="44"/>
      <c r="KHR36" s="44"/>
      <c r="KHS36" s="44"/>
      <c r="KHT36" s="44"/>
      <c r="KHU36" s="44"/>
      <c r="KHV36" s="44"/>
      <c r="KHW36" s="44"/>
      <c r="KHX36" s="44"/>
      <c r="KHY36" s="44"/>
      <c r="KHZ36" s="44"/>
      <c r="KIA36" s="44"/>
      <c r="KIB36" s="44"/>
      <c r="KIC36" s="44"/>
      <c r="KID36" s="44"/>
      <c r="KIE36" s="44"/>
      <c r="KIF36" s="44"/>
      <c r="KIG36" s="44"/>
      <c r="KIH36" s="44"/>
      <c r="KII36" s="44"/>
      <c r="KIJ36" s="44"/>
      <c r="KIK36" s="44"/>
      <c r="KIL36" s="44"/>
      <c r="KIM36" s="44"/>
      <c r="KIN36" s="44"/>
      <c r="KIO36" s="44"/>
      <c r="KIP36" s="44"/>
      <c r="KIQ36" s="44"/>
      <c r="KIR36" s="44"/>
      <c r="KIS36" s="44"/>
      <c r="KIT36" s="44"/>
      <c r="KIU36" s="44"/>
      <c r="KIV36" s="44"/>
      <c r="KIW36" s="44"/>
      <c r="KIX36" s="44"/>
      <c r="KIY36" s="44"/>
      <c r="KIZ36" s="44"/>
      <c r="KJA36" s="44"/>
      <c r="KJB36" s="44"/>
      <c r="KJC36" s="44"/>
      <c r="KJD36" s="44"/>
      <c r="KJE36" s="44"/>
      <c r="KJF36" s="44"/>
      <c r="KJG36" s="44"/>
      <c r="KJH36" s="44"/>
      <c r="KJI36" s="44"/>
      <c r="KJJ36" s="44"/>
      <c r="KJK36" s="44"/>
      <c r="KJL36" s="44"/>
      <c r="KJM36" s="44"/>
      <c r="KJN36" s="44"/>
      <c r="KJO36" s="44"/>
      <c r="KJP36" s="44"/>
      <c r="KJQ36" s="44"/>
      <c r="KJR36" s="44"/>
      <c r="KJS36" s="44"/>
      <c r="KJT36" s="44"/>
      <c r="KJU36" s="44"/>
      <c r="KJV36" s="44"/>
      <c r="KJW36" s="44"/>
      <c r="KJX36" s="44"/>
      <c r="KJY36" s="44"/>
      <c r="KJZ36" s="44"/>
      <c r="KKA36" s="44"/>
      <c r="KKB36" s="44"/>
      <c r="KKC36" s="44"/>
      <c r="KKD36" s="44"/>
      <c r="KKE36" s="44"/>
      <c r="KKF36" s="44"/>
      <c r="KKG36" s="44"/>
      <c r="KKH36" s="44"/>
      <c r="KKI36" s="44"/>
      <c r="KKJ36" s="44"/>
      <c r="KKK36" s="44"/>
      <c r="KKL36" s="44"/>
      <c r="KKM36" s="44"/>
      <c r="KKN36" s="44"/>
      <c r="KKO36" s="44"/>
      <c r="KKP36" s="44"/>
      <c r="KKQ36" s="44"/>
      <c r="KKR36" s="44"/>
      <c r="KKS36" s="44"/>
      <c r="KKT36" s="44"/>
      <c r="KKU36" s="44"/>
      <c r="KKV36" s="44"/>
      <c r="KKW36" s="44"/>
      <c r="KKX36" s="44"/>
      <c r="KKY36" s="44"/>
      <c r="KKZ36" s="44"/>
      <c r="KLA36" s="44"/>
      <c r="KLB36" s="44"/>
      <c r="KLC36" s="44"/>
      <c r="KLD36" s="44"/>
      <c r="KLE36" s="44"/>
      <c r="KLF36" s="44"/>
      <c r="KLG36" s="44"/>
      <c r="KLH36" s="44"/>
      <c r="KLI36" s="44"/>
      <c r="KLJ36" s="44"/>
      <c r="KLK36" s="44"/>
      <c r="KLL36" s="44"/>
      <c r="KLM36" s="44"/>
      <c r="KLN36" s="44"/>
      <c r="KLO36" s="44"/>
      <c r="KLP36" s="44"/>
      <c r="KLQ36" s="44"/>
      <c r="KLR36" s="44"/>
      <c r="KLS36" s="44"/>
      <c r="KLT36" s="44"/>
      <c r="KLU36" s="44"/>
      <c r="KLV36" s="44"/>
      <c r="KLW36" s="44"/>
      <c r="KLX36" s="44"/>
      <c r="KLY36" s="44"/>
      <c r="KLZ36" s="44"/>
      <c r="KMA36" s="44"/>
      <c r="KMB36" s="44"/>
      <c r="KMC36" s="44"/>
      <c r="KMD36" s="44"/>
      <c r="KME36" s="44"/>
      <c r="KMF36" s="44"/>
      <c r="KMG36" s="44"/>
      <c r="KMH36" s="44"/>
      <c r="KMI36" s="44"/>
      <c r="KMJ36" s="44"/>
      <c r="KMK36" s="44"/>
      <c r="KML36" s="44"/>
      <c r="KMM36" s="44"/>
      <c r="KMN36" s="44"/>
      <c r="KMO36" s="44"/>
      <c r="KMP36" s="44"/>
      <c r="KMQ36" s="44"/>
      <c r="KMR36" s="44"/>
      <c r="KMS36" s="44"/>
      <c r="KMT36" s="44"/>
      <c r="KMU36" s="44"/>
      <c r="KMV36" s="44"/>
      <c r="KMW36" s="44"/>
      <c r="KMX36" s="44"/>
      <c r="KMY36" s="44"/>
      <c r="KMZ36" s="44"/>
      <c r="KNA36" s="44"/>
      <c r="KNB36" s="44"/>
      <c r="KNC36" s="44"/>
      <c r="KND36" s="44"/>
      <c r="KNE36" s="44"/>
      <c r="KNF36" s="44"/>
      <c r="KNG36" s="44"/>
      <c r="KNH36" s="44"/>
      <c r="KNI36" s="44"/>
      <c r="KNJ36" s="44"/>
      <c r="KNK36" s="44"/>
      <c r="KNL36" s="44"/>
      <c r="KNM36" s="44"/>
      <c r="KNN36" s="44"/>
      <c r="KNO36" s="44"/>
      <c r="KNP36" s="44"/>
      <c r="KNQ36" s="44"/>
      <c r="KNR36" s="44"/>
      <c r="KNS36" s="44"/>
      <c r="KNT36" s="44"/>
      <c r="KNU36" s="44"/>
      <c r="KNV36" s="44"/>
      <c r="KNW36" s="44"/>
      <c r="KNX36" s="44"/>
      <c r="KNY36" s="44"/>
      <c r="KNZ36" s="44"/>
      <c r="KOA36" s="44"/>
      <c r="KOB36" s="44"/>
      <c r="KOC36" s="44"/>
      <c r="KOD36" s="44"/>
      <c r="KOE36" s="44"/>
      <c r="KOF36" s="44"/>
      <c r="KOG36" s="44"/>
      <c r="KOH36" s="44"/>
      <c r="KOI36" s="44"/>
      <c r="KOJ36" s="44"/>
      <c r="KOK36" s="44"/>
      <c r="KOL36" s="44"/>
      <c r="KOM36" s="44"/>
      <c r="KON36" s="44"/>
      <c r="KOO36" s="44"/>
      <c r="KOP36" s="44"/>
      <c r="KOQ36" s="44"/>
      <c r="KOR36" s="44"/>
      <c r="KOS36" s="44"/>
      <c r="KOT36" s="44"/>
      <c r="KOU36" s="44"/>
      <c r="KOV36" s="44"/>
      <c r="KOW36" s="44"/>
      <c r="KOX36" s="44"/>
      <c r="KOY36" s="44"/>
      <c r="KOZ36" s="44"/>
      <c r="KPA36" s="44"/>
      <c r="KPB36" s="44"/>
      <c r="KPC36" s="44"/>
      <c r="KPD36" s="44"/>
      <c r="KPE36" s="44"/>
      <c r="KPF36" s="44"/>
      <c r="KPG36" s="44"/>
      <c r="KPH36" s="44"/>
      <c r="KPI36" s="44"/>
      <c r="KPJ36" s="44"/>
      <c r="KPK36" s="44"/>
      <c r="KPL36" s="44"/>
      <c r="KPM36" s="44"/>
      <c r="KPN36" s="44"/>
      <c r="KPO36" s="44"/>
      <c r="KPP36" s="44"/>
      <c r="KPQ36" s="44"/>
      <c r="KPR36" s="44"/>
      <c r="KPS36" s="44"/>
      <c r="KPT36" s="44"/>
      <c r="KPU36" s="44"/>
      <c r="KPV36" s="44"/>
      <c r="KPW36" s="44"/>
      <c r="KPX36" s="44"/>
      <c r="KPY36" s="44"/>
      <c r="KPZ36" s="44"/>
      <c r="KQA36" s="44"/>
      <c r="KQB36" s="44"/>
      <c r="KQC36" s="44"/>
      <c r="KQD36" s="44"/>
      <c r="KQE36" s="44"/>
      <c r="KQF36" s="44"/>
      <c r="KQG36" s="44"/>
      <c r="KQH36" s="44"/>
      <c r="KQI36" s="44"/>
      <c r="KQJ36" s="44"/>
      <c r="KQK36" s="44"/>
      <c r="KQL36" s="44"/>
      <c r="KQM36" s="44"/>
      <c r="KQN36" s="44"/>
      <c r="KQO36" s="44"/>
      <c r="KQP36" s="44"/>
      <c r="KQQ36" s="44"/>
      <c r="KQR36" s="44"/>
      <c r="KQS36" s="44"/>
      <c r="KQT36" s="44"/>
      <c r="KQU36" s="44"/>
      <c r="KQV36" s="44"/>
      <c r="KQW36" s="44"/>
      <c r="KQX36" s="44"/>
      <c r="KQY36" s="44"/>
      <c r="KQZ36" s="44"/>
      <c r="KRA36" s="44"/>
      <c r="KRB36" s="44"/>
      <c r="KRC36" s="44"/>
      <c r="KRD36" s="44"/>
      <c r="KRE36" s="44"/>
      <c r="KRF36" s="44"/>
      <c r="KRG36" s="44"/>
      <c r="KRH36" s="44"/>
      <c r="KRI36" s="44"/>
      <c r="KRJ36" s="44"/>
      <c r="KRK36" s="44"/>
      <c r="KRL36" s="44"/>
      <c r="KRM36" s="44"/>
      <c r="KRN36" s="44"/>
      <c r="KRO36" s="44"/>
      <c r="KRP36" s="44"/>
      <c r="KRQ36" s="44"/>
      <c r="KRR36" s="44"/>
      <c r="KRS36" s="44"/>
      <c r="KRT36" s="44"/>
      <c r="KRU36" s="44"/>
      <c r="KRV36" s="44"/>
      <c r="KRW36" s="44"/>
      <c r="KRX36" s="44"/>
      <c r="KRY36" s="44"/>
      <c r="KRZ36" s="44"/>
      <c r="KSA36" s="44"/>
      <c r="KSB36" s="44"/>
      <c r="KSC36" s="44"/>
      <c r="KSD36" s="44"/>
      <c r="KSE36" s="44"/>
      <c r="KSF36" s="44"/>
      <c r="KSG36" s="44"/>
      <c r="KSH36" s="44"/>
      <c r="KSI36" s="44"/>
      <c r="KSJ36" s="44"/>
      <c r="KSK36" s="44"/>
      <c r="KSL36" s="44"/>
      <c r="KSM36" s="44"/>
      <c r="KSN36" s="44"/>
      <c r="KSO36" s="44"/>
      <c r="KSP36" s="44"/>
      <c r="KSQ36" s="44"/>
      <c r="KSR36" s="44"/>
      <c r="KSS36" s="44"/>
      <c r="KST36" s="44"/>
      <c r="KSU36" s="44"/>
      <c r="KSV36" s="44"/>
      <c r="KSW36" s="44"/>
      <c r="KSX36" s="44"/>
      <c r="KSY36" s="44"/>
      <c r="KSZ36" s="44"/>
      <c r="KTA36" s="44"/>
      <c r="KTB36" s="44"/>
      <c r="KTC36" s="44"/>
      <c r="KTD36" s="44"/>
      <c r="KTE36" s="44"/>
      <c r="KTF36" s="44"/>
      <c r="KTG36" s="44"/>
      <c r="KTH36" s="44"/>
      <c r="KTI36" s="44"/>
      <c r="KTJ36" s="44"/>
      <c r="KTK36" s="44"/>
      <c r="KTL36" s="44"/>
      <c r="KTM36" s="44"/>
      <c r="KTN36" s="44"/>
      <c r="KTO36" s="44"/>
      <c r="KTP36" s="44"/>
      <c r="KTQ36" s="44"/>
      <c r="KTR36" s="44"/>
      <c r="KTS36" s="44"/>
      <c r="KTT36" s="44"/>
      <c r="KTU36" s="44"/>
      <c r="KTV36" s="44"/>
      <c r="KTW36" s="44"/>
      <c r="KTX36" s="44"/>
      <c r="KTY36" s="44"/>
      <c r="KTZ36" s="44"/>
      <c r="KUA36" s="44"/>
      <c r="KUB36" s="44"/>
      <c r="KUC36" s="44"/>
      <c r="KUD36" s="44"/>
      <c r="KUE36" s="44"/>
      <c r="KUF36" s="44"/>
      <c r="KUG36" s="44"/>
      <c r="KUH36" s="44"/>
      <c r="KUI36" s="44"/>
      <c r="KUJ36" s="44"/>
      <c r="KUK36" s="44"/>
      <c r="KUL36" s="44"/>
      <c r="KUM36" s="44"/>
      <c r="KUN36" s="44"/>
      <c r="KUO36" s="44"/>
      <c r="KUP36" s="44"/>
      <c r="KUQ36" s="44"/>
      <c r="KUR36" s="44"/>
      <c r="KUS36" s="44"/>
      <c r="KUT36" s="44"/>
      <c r="KUU36" s="44"/>
      <c r="KUV36" s="44"/>
      <c r="KUW36" s="44"/>
      <c r="KUX36" s="44"/>
      <c r="KUY36" s="44"/>
      <c r="KUZ36" s="44"/>
      <c r="KVA36" s="44"/>
      <c r="KVB36" s="44"/>
      <c r="KVC36" s="44"/>
      <c r="KVD36" s="44"/>
      <c r="KVE36" s="44"/>
      <c r="KVF36" s="44"/>
      <c r="KVG36" s="44"/>
      <c r="KVH36" s="44"/>
      <c r="KVI36" s="44"/>
      <c r="KVJ36" s="44"/>
      <c r="KVK36" s="44"/>
      <c r="KVL36" s="44"/>
      <c r="KVM36" s="44"/>
      <c r="KVN36" s="44"/>
      <c r="KVO36" s="44"/>
      <c r="KVP36" s="44"/>
      <c r="KVQ36" s="44"/>
      <c r="KVR36" s="44"/>
      <c r="KVS36" s="44"/>
      <c r="KVT36" s="44"/>
      <c r="KVU36" s="44"/>
      <c r="KVV36" s="44"/>
      <c r="KVW36" s="44"/>
      <c r="KVX36" s="44"/>
      <c r="KVY36" s="44"/>
      <c r="KVZ36" s="44"/>
      <c r="KWA36" s="44"/>
      <c r="KWB36" s="44"/>
      <c r="KWC36" s="44"/>
      <c r="KWD36" s="44"/>
      <c r="KWE36" s="44"/>
      <c r="KWF36" s="44"/>
      <c r="KWG36" s="44"/>
      <c r="KWH36" s="44"/>
      <c r="KWI36" s="44"/>
      <c r="KWJ36" s="44"/>
      <c r="KWK36" s="44"/>
      <c r="KWL36" s="44"/>
      <c r="KWM36" s="44"/>
      <c r="KWN36" s="44"/>
      <c r="KWO36" s="44"/>
      <c r="KWP36" s="44"/>
      <c r="KWQ36" s="44"/>
      <c r="KWR36" s="44"/>
      <c r="KWS36" s="44"/>
      <c r="KWT36" s="44"/>
      <c r="KWU36" s="44"/>
      <c r="KWV36" s="44"/>
      <c r="KWW36" s="44"/>
      <c r="KWX36" s="44"/>
      <c r="KWY36" s="44"/>
      <c r="KWZ36" s="44"/>
      <c r="KXA36" s="44"/>
      <c r="KXB36" s="44"/>
      <c r="KXC36" s="44"/>
      <c r="KXD36" s="44"/>
      <c r="KXE36" s="44"/>
      <c r="KXF36" s="44"/>
      <c r="KXG36" s="44"/>
      <c r="KXH36" s="44"/>
      <c r="KXI36" s="44"/>
      <c r="KXJ36" s="44"/>
      <c r="KXK36" s="44"/>
      <c r="KXL36" s="44"/>
      <c r="KXM36" s="44"/>
      <c r="KXN36" s="44"/>
      <c r="KXO36" s="44"/>
      <c r="KXP36" s="44"/>
      <c r="KXQ36" s="44"/>
      <c r="KXR36" s="44"/>
      <c r="KXS36" s="44"/>
      <c r="KXT36" s="44"/>
      <c r="KXU36" s="44"/>
      <c r="KXV36" s="44"/>
      <c r="KXW36" s="44"/>
      <c r="KXX36" s="44"/>
      <c r="KXY36" s="44"/>
      <c r="KXZ36" s="44"/>
      <c r="KYA36" s="44"/>
      <c r="KYB36" s="44"/>
      <c r="KYC36" s="44"/>
      <c r="KYD36" s="44"/>
      <c r="KYE36" s="44"/>
      <c r="KYF36" s="44"/>
      <c r="KYG36" s="44"/>
      <c r="KYH36" s="44"/>
      <c r="KYI36" s="44"/>
      <c r="KYJ36" s="44"/>
      <c r="KYK36" s="44"/>
      <c r="KYL36" s="44"/>
      <c r="KYM36" s="44"/>
      <c r="KYN36" s="44"/>
      <c r="KYO36" s="44"/>
      <c r="KYP36" s="44"/>
      <c r="KYQ36" s="44"/>
      <c r="KYR36" s="44"/>
      <c r="KYS36" s="44"/>
      <c r="KYT36" s="44"/>
      <c r="KYU36" s="44"/>
      <c r="KYV36" s="44"/>
      <c r="KYW36" s="44"/>
      <c r="KYX36" s="44"/>
      <c r="KYY36" s="44"/>
      <c r="KYZ36" s="44"/>
      <c r="KZA36" s="44"/>
      <c r="KZB36" s="44"/>
      <c r="KZC36" s="44"/>
      <c r="KZD36" s="44"/>
      <c r="KZE36" s="44"/>
      <c r="KZF36" s="44"/>
      <c r="KZG36" s="44"/>
      <c r="KZH36" s="44"/>
      <c r="KZI36" s="44"/>
      <c r="KZJ36" s="44"/>
      <c r="KZK36" s="44"/>
      <c r="KZL36" s="44"/>
      <c r="KZM36" s="44"/>
      <c r="KZN36" s="44"/>
      <c r="KZO36" s="44"/>
      <c r="KZP36" s="44"/>
      <c r="KZQ36" s="44"/>
      <c r="KZR36" s="44"/>
      <c r="KZS36" s="44"/>
      <c r="KZT36" s="44"/>
      <c r="KZU36" s="44"/>
      <c r="KZV36" s="44"/>
      <c r="KZW36" s="44"/>
      <c r="KZX36" s="44"/>
      <c r="KZY36" s="44"/>
      <c r="KZZ36" s="44"/>
      <c r="LAA36" s="44"/>
      <c r="LAB36" s="44"/>
      <c r="LAC36" s="44"/>
      <c r="LAD36" s="44"/>
      <c r="LAE36" s="44"/>
      <c r="LAF36" s="44"/>
      <c r="LAG36" s="44"/>
      <c r="LAH36" s="44"/>
      <c r="LAI36" s="44"/>
      <c r="LAJ36" s="44"/>
      <c r="LAK36" s="44"/>
      <c r="LAL36" s="44"/>
      <c r="LAM36" s="44"/>
      <c r="LAN36" s="44"/>
      <c r="LAO36" s="44"/>
      <c r="LAP36" s="44"/>
      <c r="LAQ36" s="44"/>
      <c r="LAR36" s="44"/>
      <c r="LAS36" s="44"/>
      <c r="LAT36" s="44"/>
      <c r="LAU36" s="44"/>
      <c r="LAV36" s="44"/>
      <c r="LAW36" s="44"/>
      <c r="LAX36" s="44"/>
      <c r="LAY36" s="44"/>
      <c r="LAZ36" s="44"/>
      <c r="LBA36" s="44"/>
      <c r="LBB36" s="44"/>
      <c r="LBC36" s="44"/>
      <c r="LBD36" s="44"/>
      <c r="LBE36" s="44"/>
      <c r="LBF36" s="44"/>
      <c r="LBG36" s="44"/>
      <c r="LBH36" s="44"/>
      <c r="LBI36" s="44"/>
      <c r="LBJ36" s="44"/>
      <c r="LBK36" s="44"/>
      <c r="LBL36" s="44"/>
      <c r="LBM36" s="44"/>
      <c r="LBN36" s="44"/>
      <c r="LBO36" s="44"/>
      <c r="LBP36" s="44"/>
      <c r="LBQ36" s="44"/>
      <c r="LBR36" s="44"/>
      <c r="LBS36" s="44"/>
      <c r="LBT36" s="44"/>
      <c r="LBU36" s="44"/>
      <c r="LBV36" s="44"/>
      <c r="LBW36" s="44"/>
      <c r="LBX36" s="44"/>
      <c r="LBY36" s="44"/>
      <c r="LBZ36" s="44"/>
      <c r="LCA36" s="44"/>
      <c r="LCB36" s="44"/>
      <c r="LCC36" s="44"/>
      <c r="LCD36" s="44"/>
      <c r="LCE36" s="44"/>
      <c r="LCF36" s="44"/>
      <c r="LCG36" s="44"/>
      <c r="LCH36" s="44"/>
      <c r="LCI36" s="44"/>
      <c r="LCJ36" s="44"/>
      <c r="LCK36" s="44"/>
      <c r="LCL36" s="44"/>
      <c r="LCM36" s="44"/>
      <c r="LCN36" s="44"/>
      <c r="LCO36" s="44"/>
      <c r="LCP36" s="44"/>
      <c r="LCQ36" s="44"/>
      <c r="LCR36" s="44"/>
      <c r="LCS36" s="44"/>
      <c r="LCT36" s="44"/>
      <c r="LCU36" s="44"/>
      <c r="LCV36" s="44"/>
      <c r="LCW36" s="44"/>
      <c r="LCX36" s="44"/>
      <c r="LCY36" s="44"/>
      <c r="LCZ36" s="44"/>
      <c r="LDA36" s="44"/>
      <c r="LDB36" s="44"/>
      <c r="LDC36" s="44"/>
      <c r="LDD36" s="44"/>
      <c r="LDE36" s="44"/>
      <c r="LDF36" s="44"/>
      <c r="LDG36" s="44"/>
      <c r="LDH36" s="44"/>
      <c r="LDI36" s="44"/>
      <c r="LDJ36" s="44"/>
      <c r="LDK36" s="44"/>
      <c r="LDL36" s="44"/>
      <c r="LDM36" s="44"/>
      <c r="LDN36" s="44"/>
      <c r="LDO36" s="44"/>
      <c r="LDP36" s="44"/>
      <c r="LDQ36" s="44"/>
      <c r="LDR36" s="44"/>
      <c r="LDS36" s="44"/>
      <c r="LDT36" s="44"/>
      <c r="LDU36" s="44"/>
      <c r="LDV36" s="44"/>
      <c r="LDW36" s="44"/>
      <c r="LDX36" s="44"/>
      <c r="LDY36" s="44"/>
      <c r="LDZ36" s="44"/>
      <c r="LEA36" s="44"/>
      <c r="LEB36" s="44"/>
      <c r="LEC36" s="44"/>
      <c r="LED36" s="44"/>
      <c r="LEE36" s="44"/>
      <c r="LEF36" s="44"/>
      <c r="LEG36" s="44"/>
      <c r="LEH36" s="44"/>
      <c r="LEI36" s="44"/>
      <c r="LEJ36" s="44"/>
      <c r="LEK36" s="44"/>
      <c r="LEL36" s="44"/>
      <c r="LEM36" s="44"/>
      <c r="LEN36" s="44"/>
      <c r="LEO36" s="44"/>
      <c r="LEP36" s="44"/>
      <c r="LEQ36" s="44"/>
      <c r="LER36" s="44"/>
      <c r="LES36" s="44"/>
      <c r="LET36" s="44"/>
      <c r="LEU36" s="44"/>
      <c r="LEV36" s="44"/>
      <c r="LEW36" s="44"/>
      <c r="LEX36" s="44"/>
      <c r="LEY36" s="44"/>
      <c r="LEZ36" s="44"/>
      <c r="LFA36" s="44"/>
      <c r="LFB36" s="44"/>
      <c r="LFC36" s="44"/>
      <c r="LFD36" s="44"/>
      <c r="LFE36" s="44"/>
      <c r="LFF36" s="44"/>
      <c r="LFG36" s="44"/>
      <c r="LFH36" s="44"/>
      <c r="LFI36" s="44"/>
      <c r="LFJ36" s="44"/>
      <c r="LFK36" s="44"/>
      <c r="LFL36" s="44"/>
      <c r="LFM36" s="44"/>
      <c r="LFN36" s="44"/>
      <c r="LFO36" s="44"/>
      <c r="LFP36" s="44"/>
      <c r="LFQ36" s="44"/>
      <c r="LFR36" s="44"/>
      <c r="LFS36" s="44"/>
      <c r="LFT36" s="44"/>
      <c r="LFU36" s="44"/>
      <c r="LFV36" s="44"/>
      <c r="LFW36" s="44"/>
      <c r="LFX36" s="44"/>
      <c r="LFY36" s="44"/>
      <c r="LFZ36" s="44"/>
      <c r="LGA36" s="44"/>
      <c r="LGB36" s="44"/>
      <c r="LGC36" s="44"/>
      <c r="LGD36" s="44"/>
      <c r="LGE36" s="44"/>
      <c r="LGF36" s="44"/>
      <c r="LGG36" s="44"/>
      <c r="LGH36" s="44"/>
      <c r="LGI36" s="44"/>
      <c r="LGJ36" s="44"/>
      <c r="LGK36" s="44"/>
      <c r="LGL36" s="44"/>
      <c r="LGM36" s="44"/>
      <c r="LGN36" s="44"/>
      <c r="LGO36" s="44"/>
      <c r="LGP36" s="44"/>
      <c r="LGQ36" s="44"/>
      <c r="LGR36" s="44"/>
      <c r="LGS36" s="44"/>
      <c r="LGT36" s="44"/>
      <c r="LGU36" s="44"/>
      <c r="LGV36" s="44"/>
      <c r="LGW36" s="44"/>
      <c r="LGX36" s="44"/>
      <c r="LGY36" s="44"/>
      <c r="LGZ36" s="44"/>
      <c r="LHA36" s="44"/>
      <c r="LHB36" s="44"/>
      <c r="LHC36" s="44"/>
      <c r="LHD36" s="44"/>
      <c r="LHE36" s="44"/>
      <c r="LHF36" s="44"/>
      <c r="LHG36" s="44"/>
      <c r="LHH36" s="44"/>
      <c r="LHI36" s="44"/>
      <c r="LHJ36" s="44"/>
      <c r="LHK36" s="44"/>
      <c r="LHL36" s="44"/>
      <c r="LHM36" s="44"/>
      <c r="LHN36" s="44"/>
      <c r="LHO36" s="44"/>
      <c r="LHP36" s="44"/>
      <c r="LHQ36" s="44"/>
      <c r="LHR36" s="44"/>
      <c r="LHS36" s="44"/>
      <c r="LHT36" s="44"/>
      <c r="LHU36" s="44"/>
      <c r="LHV36" s="44"/>
      <c r="LHW36" s="44"/>
      <c r="LHX36" s="44"/>
      <c r="LHY36" s="44"/>
      <c r="LHZ36" s="44"/>
      <c r="LIA36" s="44"/>
      <c r="LIB36" s="44"/>
      <c r="LIC36" s="44"/>
      <c r="LID36" s="44"/>
      <c r="LIE36" s="44"/>
      <c r="LIF36" s="44"/>
      <c r="LIG36" s="44"/>
      <c r="LIH36" s="44"/>
      <c r="LII36" s="44"/>
      <c r="LIJ36" s="44"/>
      <c r="LIK36" s="44"/>
      <c r="LIL36" s="44"/>
      <c r="LIM36" s="44"/>
      <c r="LIN36" s="44"/>
      <c r="LIO36" s="44"/>
      <c r="LIP36" s="44"/>
      <c r="LIQ36" s="44"/>
      <c r="LIR36" s="44"/>
      <c r="LIS36" s="44"/>
      <c r="LIT36" s="44"/>
      <c r="LIU36" s="44"/>
      <c r="LIV36" s="44"/>
      <c r="LIW36" s="44"/>
      <c r="LIX36" s="44"/>
      <c r="LIY36" s="44"/>
      <c r="LIZ36" s="44"/>
      <c r="LJA36" s="44"/>
      <c r="LJB36" s="44"/>
      <c r="LJC36" s="44"/>
      <c r="LJD36" s="44"/>
      <c r="LJE36" s="44"/>
      <c r="LJF36" s="44"/>
      <c r="LJG36" s="44"/>
      <c r="LJH36" s="44"/>
      <c r="LJI36" s="44"/>
      <c r="LJJ36" s="44"/>
      <c r="LJK36" s="44"/>
      <c r="LJL36" s="44"/>
      <c r="LJM36" s="44"/>
      <c r="LJN36" s="44"/>
      <c r="LJO36" s="44"/>
      <c r="LJP36" s="44"/>
      <c r="LJQ36" s="44"/>
      <c r="LJR36" s="44"/>
      <c r="LJS36" s="44"/>
      <c r="LJT36" s="44"/>
      <c r="LJU36" s="44"/>
      <c r="LJV36" s="44"/>
      <c r="LJW36" s="44"/>
      <c r="LJX36" s="44"/>
      <c r="LJY36" s="44"/>
      <c r="LJZ36" s="44"/>
      <c r="LKA36" s="44"/>
      <c r="LKB36" s="44"/>
      <c r="LKC36" s="44"/>
      <c r="LKD36" s="44"/>
      <c r="LKE36" s="44"/>
      <c r="LKF36" s="44"/>
      <c r="LKG36" s="44"/>
      <c r="LKH36" s="44"/>
      <c r="LKI36" s="44"/>
      <c r="LKJ36" s="44"/>
      <c r="LKK36" s="44"/>
      <c r="LKL36" s="44"/>
      <c r="LKM36" s="44"/>
      <c r="LKN36" s="44"/>
      <c r="LKO36" s="44"/>
      <c r="LKP36" s="44"/>
      <c r="LKQ36" s="44"/>
      <c r="LKR36" s="44"/>
      <c r="LKS36" s="44"/>
      <c r="LKT36" s="44"/>
      <c r="LKU36" s="44"/>
      <c r="LKV36" s="44"/>
      <c r="LKW36" s="44"/>
      <c r="LKX36" s="44"/>
      <c r="LKY36" s="44"/>
      <c r="LKZ36" s="44"/>
      <c r="LLA36" s="44"/>
      <c r="LLB36" s="44"/>
      <c r="LLC36" s="44"/>
      <c r="LLD36" s="44"/>
      <c r="LLE36" s="44"/>
      <c r="LLF36" s="44"/>
      <c r="LLG36" s="44"/>
      <c r="LLH36" s="44"/>
      <c r="LLI36" s="44"/>
      <c r="LLJ36" s="44"/>
      <c r="LLK36" s="44"/>
      <c r="LLL36" s="44"/>
      <c r="LLM36" s="44"/>
      <c r="LLN36" s="44"/>
      <c r="LLO36" s="44"/>
      <c r="LLP36" s="44"/>
      <c r="LLQ36" s="44"/>
      <c r="LLR36" s="44"/>
      <c r="LLS36" s="44"/>
      <c r="LLT36" s="44"/>
      <c r="LLU36" s="44"/>
      <c r="LLV36" s="44"/>
      <c r="LLW36" s="44"/>
      <c r="LLX36" s="44"/>
      <c r="LLY36" s="44"/>
      <c r="LLZ36" s="44"/>
      <c r="LMA36" s="44"/>
      <c r="LMB36" s="44"/>
      <c r="LMC36" s="44"/>
      <c r="LMD36" s="44"/>
      <c r="LME36" s="44"/>
      <c r="LMF36" s="44"/>
      <c r="LMG36" s="44"/>
      <c r="LMH36" s="44"/>
      <c r="LMI36" s="44"/>
      <c r="LMJ36" s="44"/>
      <c r="LMK36" s="44"/>
      <c r="LML36" s="44"/>
      <c r="LMM36" s="44"/>
      <c r="LMN36" s="44"/>
      <c r="LMO36" s="44"/>
      <c r="LMP36" s="44"/>
      <c r="LMQ36" s="44"/>
      <c r="LMR36" s="44"/>
      <c r="LMS36" s="44"/>
      <c r="LMT36" s="44"/>
      <c r="LMU36" s="44"/>
      <c r="LMV36" s="44"/>
      <c r="LMW36" s="44"/>
      <c r="LMX36" s="44"/>
      <c r="LMY36" s="44"/>
      <c r="LMZ36" s="44"/>
      <c r="LNA36" s="44"/>
      <c r="LNB36" s="44"/>
      <c r="LNC36" s="44"/>
      <c r="LND36" s="44"/>
      <c r="LNE36" s="44"/>
      <c r="LNF36" s="44"/>
      <c r="LNG36" s="44"/>
      <c r="LNH36" s="44"/>
      <c r="LNI36" s="44"/>
      <c r="LNJ36" s="44"/>
      <c r="LNK36" s="44"/>
      <c r="LNL36" s="44"/>
      <c r="LNM36" s="44"/>
      <c r="LNN36" s="44"/>
      <c r="LNO36" s="44"/>
      <c r="LNP36" s="44"/>
      <c r="LNQ36" s="44"/>
      <c r="LNR36" s="44"/>
      <c r="LNS36" s="44"/>
      <c r="LNT36" s="44"/>
      <c r="LNU36" s="44"/>
      <c r="LNV36" s="44"/>
      <c r="LNW36" s="44"/>
      <c r="LNX36" s="44"/>
      <c r="LNY36" s="44"/>
      <c r="LNZ36" s="44"/>
      <c r="LOA36" s="44"/>
      <c r="LOB36" s="44"/>
      <c r="LOC36" s="44"/>
      <c r="LOD36" s="44"/>
      <c r="LOE36" s="44"/>
      <c r="LOF36" s="44"/>
      <c r="LOG36" s="44"/>
      <c r="LOH36" s="44"/>
      <c r="LOI36" s="44"/>
      <c r="LOJ36" s="44"/>
      <c r="LOK36" s="44"/>
      <c r="LOL36" s="44"/>
      <c r="LOM36" s="44"/>
      <c r="LON36" s="44"/>
      <c r="LOO36" s="44"/>
      <c r="LOP36" s="44"/>
      <c r="LOQ36" s="44"/>
      <c r="LOR36" s="44"/>
      <c r="LOS36" s="44"/>
      <c r="LOT36" s="44"/>
      <c r="LOU36" s="44"/>
      <c r="LOV36" s="44"/>
      <c r="LOW36" s="44"/>
      <c r="LOX36" s="44"/>
      <c r="LOY36" s="44"/>
      <c r="LOZ36" s="44"/>
      <c r="LPA36" s="44"/>
      <c r="LPB36" s="44"/>
      <c r="LPC36" s="44"/>
      <c r="LPD36" s="44"/>
      <c r="LPE36" s="44"/>
      <c r="LPF36" s="44"/>
      <c r="LPG36" s="44"/>
      <c r="LPH36" s="44"/>
      <c r="LPI36" s="44"/>
      <c r="LPJ36" s="44"/>
      <c r="LPK36" s="44"/>
      <c r="LPL36" s="44"/>
      <c r="LPM36" s="44"/>
      <c r="LPN36" s="44"/>
      <c r="LPO36" s="44"/>
      <c r="LPP36" s="44"/>
      <c r="LPQ36" s="44"/>
      <c r="LPR36" s="44"/>
      <c r="LPS36" s="44"/>
      <c r="LPT36" s="44"/>
      <c r="LPU36" s="44"/>
      <c r="LPV36" s="44"/>
      <c r="LPW36" s="44"/>
      <c r="LPX36" s="44"/>
      <c r="LPY36" s="44"/>
      <c r="LPZ36" s="44"/>
      <c r="LQA36" s="44"/>
      <c r="LQB36" s="44"/>
      <c r="LQC36" s="44"/>
      <c r="LQD36" s="44"/>
      <c r="LQE36" s="44"/>
      <c r="LQF36" s="44"/>
      <c r="LQG36" s="44"/>
      <c r="LQH36" s="44"/>
      <c r="LQI36" s="44"/>
      <c r="LQJ36" s="44"/>
      <c r="LQK36" s="44"/>
      <c r="LQL36" s="44"/>
      <c r="LQM36" s="44"/>
      <c r="LQN36" s="44"/>
      <c r="LQO36" s="44"/>
      <c r="LQP36" s="44"/>
      <c r="LQQ36" s="44"/>
      <c r="LQR36" s="44"/>
      <c r="LQS36" s="44"/>
      <c r="LQT36" s="44"/>
      <c r="LQU36" s="44"/>
      <c r="LQV36" s="44"/>
      <c r="LQW36" s="44"/>
      <c r="LQX36" s="44"/>
      <c r="LQY36" s="44"/>
      <c r="LQZ36" s="44"/>
      <c r="LRA36" s="44"/>
      <c r="LRB36" s="44"/>
      <c r="LRC36" s="44"/>
      <c r="LRD36" s="44"/>
      <c r="LRE36" s="44"/>
      <c r="LRF36" s="44"/>
      <c r="LRG36" s="44"/>
      <c r="LRH36" s="44"/>
      <c r="LRI36" s="44"/>
      <c r="LRJ36" s="44"/>
      <c r="LRK36" s="44"/>
      <c r="LRL36" s="44"/>
      <c r="LRM36" s="44"/>
      <c r="LRN36" s="44"/>
      <c r="LRO36" s="44"/>
      <c r="LRP36" s="44"/>
      <c r="LRQ36" s="44"/>
      <c r="LRR36" s="44"/>
      <c r="LRS36" s="44"/>
      <c r="LRT36" s="44"/>
      <c r="LRU36" s="44"/>
      <c r="LRV36" s="44"/>
      <c r="LRW36" s="44"/>
      <c r="LRX36" s="44"/>
      <c r="LRY36" s="44"/>
      <c r="LRZ36" s="44"/>
      <c r="LSA36" s="44"/>
      <c r="LSB36" s="44"/>
      <c r="LSC36" s="44"/>
      <c r="LSD36" s="44"/>
      <c r="LSE36" s="44"/>
      <c r="LSF36" s="44"/>
      <c r="LSG36" s="44"/>
      <c r="LSH36" s="44"/>
      <c r="LSI36" s="44"/>
      <c r="LSJ36" s="44"/>
      <c r="LSK36" s="44"/>
      <c r="LSL36" s="44"/>
      <c r="LSM36" s="44"/>
      <c r="LSN36" s="44"/>
      <c r="LSO36" s="44"/>
      <c r="LSP36" s="44"/>
      <c r="LSQ36" s="44"/>
      <c r="LSR36" s="44"/>
      <c r="LSS36" s="44"/>
      <c r="LST36" s="44"/>
      <c r="LSU36" s="44"/>
      <c r="LSV36" s="44"/>
      <c r="LSW36" s="44"/>
      <c r="LSX36" s="44"/>
      <c r="LSY36" s="44"/>
      <c r="LSZ36" s="44"/>
      <c r="LTA36" s="44"/>
      <c r="LTB36" s="44"/>
      <c r="LTC36" s="44"/>
      <c r="LTD36" s="44"/>
      <c r="LTE36" s="44"/>
      <c r="LTF36" s="44"/>
      <c r="LTG36" s="44"/>
      <c r="LTH36" s="44"/>
      <c r="LTI36" s="44"/>
      <c r="LTJ36" s="44"/>
      <c r="LTK36" s="44"/>
      <c r="LTL36" s="44"/>
      <c r="LTM36" s="44"/>
      <c r="LTN36" s="44"/>
      <c r="LTO36" s="44"/>
      <c r="LTP36" s="44"/>
      <c r="LTQ36" s="44"/>
      <c r="LTR36" s="44"/>
      <c r="LTS36" s="44"/>
      <c r="LTT36" s="44"/>
      <c r="LTU36" s="44"/>
      <c r="LTV36" s="44"/>
      <c r="LTW36" s="44"/>
      <c r="LTX36" s="44"/>
      <c r="LTY36" s="44"/>
      <c r="LTZ36" s="44"/>
      <c r="LUA36" s="44"/>
      <c r="LUB36" s="44"/>
      <c r="LUC36" s="44"/>
      <c r="LUD36" s="44"/>
      <c r="LUE36" s="44"/>
      <c r="LUF36" s="44"/>
      <c r="LUG36" s="44"/>
      <c r="LUH36" s="44"/>
      <c r="LUI36" s="44"/>
      <c r="LUJ36" s="44"/>
      <c r="LUK36" s="44"/>
      <c r="LUL36" s="44"/>
      <c r="LUM36" s="44"/>
      <c r="LUN36" s="44"/>
      <c r="LUO36" s="44"/>
      <c r="LUP36" s="44"/>
      <c r="LUQ36" s="44"/>
      <c r="LUR36" s="44"/>
      <c r="LUS36" s="44"/>
      <c r="LUT36" s="44"/>
      <c r="LUU36" s="44"/>
      <c r="LUV36" s="44"/>
      <c r="LUW36" s="44"/>
      <c r="LUX36" s="44"/>
      <c r="LUY36" s="44"/>
      <c r="LUZ36" s="44"/>
      <c r="LVA36" s="44"/>
      <c r="LVB36" s="44"/>
      <c r="LVC36" s="44"/>
      <c r="LVD36" s="44"/>
      <c r="LVE36" s="44"/>
      <c r="LVF36" s="44"/>
      <c r="LVG36" s="44"/>
      <c r="LVH36" s="44"/>
      <c r="LVI36" s="44"/>
      <c r="LVJ36" s="44"/>
      <c r="LVK36" s="44"/>
      <c r="LVL36" s="44"/>
      <c r="LVM36" s="44"/>
      <c r="LVN36" s="44"/>
      <c r="LVO36" s="44"/>
      <c r="LVP36" s="44"/>
      <c r="LVQ36" s="44"/>
      <c r="LVR36" s="44"/>
      <c r="LVS36" s="44"/>
      <c r="LVT36" s="44"/>
      <c r="LVU36" s="44"/>
      <c r="LVV36" s="44"/>
      <c r="LVW36" s="44"/>
      <c r="LVX36" s="44"/>
      <c r="LVY36" s="44"/>
      <c r="LVZ36" s="44"/>
      <c r="LWA36" s="44"/>
      <c r="LWB36" s="44"/>
      <c r="LWC36" s="44"/>
      <c r="LWD36" s="44"/>
      <c r="LWE36" s="44"/>
      <c r="LWF36" s="44"/>
      <c r="LWG36" s="44"/>
      <c r="LWH36" s="44"/>
      <c r="LWI36" s="44"/>
      <c r="LWJ36" s="44"/>
      <c r="LWK36" s="44"/>
      <c r="LWL36" s="44"/>
      <c r="LWM36" s="44"/>
      <c r="LWN36" s="44"/>
      <c r="LWO36" s="44"/>
      <c r="LWP36" s="44"/>
      <c r="LWQ36" s="44"/>
      <c r="LWR36" s="44"/>
      <c r="LWS36" s="44"/>
      <c r="LWT36" s="44"/>
      <c r="LWU36" s="44"/>
      <c r="LWV36" s="44"/>
      <c r="LWW36" s="44"/>
      <c r="LWX36" s="44"/>
      <c r="LWY36" s="44"/>
      <c r="LWZ36" s="44"/>
      <c r="LXA36" s="44"/>
      <c r="LXB36" s="44"/>
      <c r="LXC36" s="44"/>
      <c r="LXD36" s="44"/>
      <c r="LXE36" s="44"/>
      <c r="LXF36" s="44"/>
      <c r="LXG36" s="44"/>
      <c r="LXH36" s="44"/>
      <c r="LXI36" s="44"/>
      <c r="LXJ36" s="44"/>
      <c r="LXK36" s="44"/>
      <c r="LXL36" s="44"/>
      <c r="LXM36" s="44"/>
      <c r="LXN36" s="44"/>
      <c r="LXO36" s="44"/>
      <c r="LXP36" s="44"/>
      <c r="LXQ36" s="44"/>
      <c r="LXR36" s="44"/>
      <c r="LXS36" s="44"/>
      <c r="LXT36" s="44"/>
      <c r="LXU36" s="44"/>
      <c r="LXV36" s="44"/>
      <c r="LXW36" s="44"/>
      <c r="LXX36" s="44"/>
      <c r="LXY36" s="44"/>
      <c r="LXZ36" s="44"/>
      <c r="LYA36" s="44"/>
      <c r="LYB36" s="44"/>
      <c r="LYC36" s="44"/>
      <c r="LYD36" s="44"/>
      <c r="LYE36" s="44"/>
      <c r="LYF36" s="44"/>
      <c r="LYG36" s="44"/>
      <c r="LYH36" s="44"/>
      <c r="LYI36" s="44"/>
      <c r="LYJ36" s="44"/>
      <c r="LYK36" s="44"/>
      <c r="LYL36" s="44"/>
      <c r="LYM36" s="44"/>
      <c r="LYN36" s="44"/>
      <c r="LYO36" s="44"/>
      <c r="LYP36" s="44"/>
      <c r="LYQ36" s="44"/>
      <c r="LYR36" s="44"/>
      <c r="LYS36" s="44"/>
      <c r="LYT36" s="44"/>
      <c r="LYU36" s="44"/>
      <c r="LYV36" s="44"/>
      <c r="LYW36" s="44"/>
      <c r="LYX36" s="44"/>
      <c r="LYY36" s="44"/>
      <c r="LYZ36" s="44"/>
      <c r="LZA36" s="44"/>
      <c r="LZB36" s="44"/>
      <c r="LZC36" s="44"/>
      <c r="LZD36" s="44"/>
      <c r="LZE36" s="44"/>
      <c r="LZF36" s="44"/>
      <c r="LZG36" s="44"/>
      <c r="LZH36" s="44"/>
      <c r="LZI36" s="44"/>
      <c r="LZJ36" s="44"/>
      <c r="LZK36" s="44"/>
      <c r="LZL36" s="44"/>
      <c r="LZM36" s="44"/>
      <c r="LZN36" s="44"/>
      <c r="LZO36" s="44"/>
      <c r="LZP36" s="44"/>
      <c r="LZQ36" s="44"/>
      <c r="LZR36" s="44"/>
      <c r="LZS36" s="44"/>
      <c r="LZT36" s="44"/>
      <c r="LZU36" s="44"/>
      <c r="LZV36" s="44"/>
      <c r="LZW36" s="44"/>
      <c r="LZX36" s="44"/>
      <c r="LZY36" s="44"/>
      <c r="LZZ36" s="44"/>
      <c r="MAA36" s="44"/>
      <c r="MAB36" s="44"/>
      <c r="MAC36" s="44"/>
      <c r="MAD36" s="44"/>
      <c r="MAE36" s="44"/>
      <c r="MAF36" s="44"/>
      <c r="MAG36" s="44"/>
      <c r="MAH36" s="44"/>
      <c r="MAI36" s="44"/>
      <c r="MAJ36" s="44"/>
      <c r="MAK36" s="44"/>
      <c r="MAL36" s="44"/>
      <c r="MAM36" s="44"/>
      <c r="MAN36" s="44"/>
      <c r="MAO36" s="44"/>
      <c r="MAP36" s="44"/>
      <c r="MAQ36" s="44"/>
      <c r="MAR36" s="44"/>
      <c r="MAS36" s="44"/>
      <c r="MAT36" s="44"/>
      <c r="MAU36" s="44"/>
      <c r="MAV36" s="44"/>
      <c r="MAW36" s="44"/>
      <c r="MAX36" s="44"/>
      <c r="MAY36" s="44"/>
      <c r="MAZ36" s="44"/>
      <c r="MBA36" s="44"/>
      <c r="MBB36" s="44"/>
      <c r="MBC36" s="44"/>
      <c r="MBD36" s="44"/>
      <c r="MBE36" s="44"/>
      <c r="MBF36" s="44"/>
      <c r="MBG36" s="44"/>
      <c r="MBH36" s="44"/>
      <c r="MBI36" s="44"/>
      <c r="MBJ36" s="44"/>
      <c r="MBK36" s="44"/>
      <c r="MBL36" s="44"/>
      <c r="MBM36" s="44"/>
      <c r="MBN36" s="44"/>
      <c r="MBO36" s="44"/>
      <c r="MBP36" s="44"/>
      <c r="MBQ36" s="44"/>
      <c r="MBR36" s="44"/>
      <c r="MBS36" s="44"/>
      <c r="MBT36" s="44"/>
      <c r="MBU36" s="44"/>
      <c r="MBV36" s="44"/>
      <c r="MBW36" s="44"/>
      <c r="MBX36" s="44"/>
      <c r="MBY36" s="44"/>
      <c r="MBZ36" s="44"/>
      <c r="MCA36" s="44"/>
      <c r="MCB36" s="44"/>
      <c r="MCC36" s="44"/>
      <c r="MCD36" s="44"/>
      <c r="MCE36" s="44"/>
      <c r="MCF36" s="44"/>
      <c r="MCG36" s="44"/>
      <c r="MCH36" s="44"/>
      <c r="MCI36" s="44"/>
      <c r="MCJ36" s="44"/>
      <c r="MCK36" s="44"/>
      <c r="MCL36" s="44"/>
      <c r="MCM36" s="44"/>
      <c r="MCN36" s="44"/>
      <c r="MCO36" s="44"/>
      <c r="MCP36" s="44"/>
      <c r="MCQ36" s="44"/>
      <c r="MCR36" s="44"/>
      <c r="MCS36" s="44"/>
      <c r="MCT36" s="44"/>
      <c r="MCU36" s="44"/>
      <c r="MCV36" s="44"/>
      <c r="MCW36" s="44"/>
      <c r="MCX36" s="44"/>
      <c r="MCY36" s="44"/>
      <c r="MCZ36" s="44"/>
      <c r="MDA36" s="44"/>
      <c r="MDB36" s="44"/>
      <c r="MDC36" s="44"/>
      <c r="MDD36" s="44"/>
      <c r="MDE36" s="44"/>
      <c r="MDF36" s="44"/>
      <c r="MDG36" s="44"/>
      <c r="MDH36" s="44"/>
      <c r="MDI36" s="44"/>
      <c r="MDJ36" s="44"/>
      <c r="MDK36" s="44"/>
      <c r="MDL36" s="44"/>
      <c r="MDM36" s="44"/>
      <c r="MDN36" s="44"/>
      <c r="MDO36" s="44"/>
      <c r="MDP36" s="44"/>
      <c r="MDQ36" s="44"/>
      <c r="MDR36" s="44"/>
      <c r="MDS36" s="44"/>
      <c r="MDT36" s="44"/>
      <c r="MDU36" s="44"/>
      <c r="MDV36" s="44"/>
      <c r="MDW36" s="44"/>
      <c r="MDX36" s="44"/>
      <c r="MDY36" s="44"/>
      <c r="MDZ36" s="44"/>
      <c r="MEA36" s="44"/>
      <c r="MEB36" s="44"/>
      <c r="MEC36" s="44"/>
      <c r="MED36" s="44"/>
      <c r="MEE36" s="44"/>
      <c r="MEF36" s="44"/>
      <c r="MEG36" s="44"/>
      <c r="MEH36" s="44"/>
      <c r="MEI36" s="44"/>
      <c r="MEJ36" s="44"/>
      <c r="MEK36" s="44"/>
      <c r="MEL36" s="44"/>
      <c r="MEM36" s="44"/>
      <c r="MEN36" s="44"/>
      <c r="MEO36" s="44"/>
      <c r="MEP36" s="44"/>
      <c r="MEQ36" s="44"/>
      <c r="MER36" s="44"/>
      <c r="MES36" s="44"/>
      <c r="MET36" s="44"/>
      <c r="MEU36" s="44"/>
      <c r="MEV36" s="44"/>
      <c r="MEW36" s="44"/>
      <c r="MEX36" s="44"/>
      <c r="MEY36" s="44"/>
      <c r="MEZ36" s="44"/>
      <c r="MFA36" s="44"/>
      <c r="MFB36" s="44"/>
      <c r="MFC36" s="44"/>
      <c r="MFD36" s="44"/>
      <c r="MFE36" s="44"/>
      <c r="MFF36" s="44"/>
      <c r="MFG36" s="44"/>
      <c r="MFH36" s="44"/>
      <c r="MFI36" s="44"/>
      <c r="MFJ36" s="44"/>
      <c r="MFK36" s="44"/>
      <c r="MFL36" s="44"/>
      <c r="MFM36" s="44"/>
      <c r="MFN36" s="44"/>
      <c r="MFO36" s="44"/>
      <c r="MFP36" s="44"/>
      <c r="MFQ36" s="44"/>
      <c r="MFR36" s="44"/>
      <c r="MFS36" s="44"/>
      <c r="MFT36" s="44"/>
      <c r="MFU36" s="44"/>
      <c r="MFV36" s="44"/>
      <c r="MFW36" s="44"/>
      <c r="MFX36" s="44"/>
      <c r="MFY36" s="44"/>
      <c r="MFZ36" s="44"/>
      <c r="MGA36" s="44"/>
      <c r="MGB36" s="44"/>
      <c r="MGC36" s="44"/>
      <c r="MGD36" s="44"/>
      <c r="MGE36" s="44"/>
      <c r="MGF36" s="44"/>
      <c r="MGG36" s="44"/>
      <c r="MGH36" s="44"/>
      <c r="MGI36" s="44"/>
      <c r="MGJ36" s="44"/>
      <c r="MGK36" s="44"/>
      <c r="MGL36" s="44"/>
      <c r="MGM36" s="44"/>
      <c r="MGN36" s="44"/>
      <c r="MGO36" s="44"/>
      <c r="MGP36" s="44"/>
      <c r="MGQ36" s="44"/>
      <c r="MGR36" s="44"/>
      <c r="MGS36" s="44"/>
      <c r="MGT36" s="44"/>
      <c r="MGU36" s="44"/>
      <c r="MGV36" s="44"/>
      <c r="MGW36" s="44"/>
      <c r="MGX36" s="44"/>
      <c r="MGY36" s="44"/>
      <c r="MGZ36" s="44"/>
      <c r="MHA36" s="44"/>
      <c r="MHB36" s="44"/>
      <c r="MHC36" s="44"/>
      <c r="MHD36" s="44"/>
      <c r="MHE36" s="44"/>
      <c r="MHF36" s="44"/>
      <c r="MHG36" s="44"/>
      <c r="MHH36" s="44"/>
      <c r="MHI36" s="44"/>
      <c r="MHJ36" s="44"/>
      <c r="MHK36" s="44"/>
      <c r="MHL36" s="44"/>
      <c r="MHM36" s="44"/>
      <c r="MHN36" s="44"/>
      <c r="MHO36" s="44"/>
      <c r="MHP36" s="44"/>
      <c r="MHQ36" s="44"/>
      <c r="MHR36" s="44"/>
      <c r="MHS36" s="44"/>
      <c r="MHT36" s="44"/>
      <c r="MHU36" s="44"/>
      <c r="MHV36" s="44"/>
      <c r="MHW36" s="44"/>
      <c r="MHX36" s="44"/>
      <c r="MHY36" s="44"/>
      <c r="MHZ36" s="44"/>
      <c r="MIA36" s="44"/>
      <c r="MIB36" s="44"/>
      <c r="MIC36" s="44"/>
      <c r="MID36" s="44"/>
      <c r="MIE36" s="44"/>
      <c r="MIF36" s="44"/>
      <c r="MIG36" s="44"/>
      <c r="MIH36" s="44"/>
      <c r="MII36" s="44"/>
      <c r="MIJ36" s="44"/>
      <c r="MIK36" s="44"/>
      <c r="MIL36" s="44"/>
      <c r="MIM36" s="44"/>
      <c r="MIN36" s="44"/>
      <c r="MIO36" s="44"/>
      <c r="MIP36" s="44"/>
      <c r="MIQ36" s="44"/>
      <c r="MIR36" s="44"/>
      <c r="MIS36" s="44"/>
      <c r="MIT36" s="44"/>
      <c r="MIU36" s="44"/>
      <c r="MIV36" s="44"/>
      <c r="MIW36" s="44"/>
      <c r="MIX36" s="44"/>
      <c r="MIY36" s="44"/>
      <c r="MIZ36" s="44"/>
      <c r="MJA36" s="44"/>
      <c r="MJB36" s="44"/>
      <c r="MJC36" s="44"/>
      <c r="MJD36" s="44"/>
      <c r="MJE36" s="44"/>
      <c r="MJF36" s="44"/>
      <c r="MJG36" s="44"/>
      <c r="MJH36" s="44"/>
      <c r="MJI36" s="44"/>
      <c r="MJJ36" s="44"/>
      <c r="MJK36" s="44"/>
      <c r="MJL36" s="44"/>
      <c r="MJM36" s="44"/>
      <c r="MJN36" s="44"/>
      <c r="MJO36" s="44"/>
      <c r="MJP36" s="44"/>
      <c r="MJQ36" s="44"/>
      <c r="MJR36" s="44"/>
      <c r="MJS36" s="44"/>
      <c r="MJT36" s="44"/>
      <c r="MJU36" s="44"/>
      <c r="MJV36" s="44"/>
      <c r="MJW36" s="44"/>
      <c r="MJX36" s="44"/>
      <c r="MJY36" s="44"/>
      <c r="MJZ36" s="44"/>
      <c r="MKA36" s="44"/>
      <c r="MKB36" s="44"/>
      <c r="MKC36" s="44"/>
      <c r="MKD36" s="44"/>
      <c r="MKE36" s="44"/>
      <c r="MKF36" s="44"/>
      <c r="MKG36" s="44"/>
      <c r="MKH36" s="44"/>
      <c r="MKI36" s="44"/>
      <c r="MKJ36" s="44"/>
      <c r="MKK36" s="44"/>
      <c r="MKL36" s="44"/>
      <c r="MKM36" s="44"/>
      <c r="MKN36" s="44"/>
      <c r="MKO36" s="44"/>
      <c r="MKP36" s="44"/>
      <c r="MKQ36" s="44"/>
      <c r="MKR36" s="44"/>
      <c r="MKS36" s="44"/>
      <c r="MKT36" s="44"/>
      <c r="MKU36" s="44"/>
      <c r="MKV36" s="44"/>
      <c r="MKW36" s="44"/>
      <c r="MKX36" s="44"/>
      <c r="MKY36" s="44"/>
      <c r="MKZ36" s="44"/>
      <c r="MLA36" s="44"/>
      <c r="MLB36" s="44"/>
      <c r="MLC36" s="44"/>
      <c r="MLD36" s="44"/>
      <c r="MLE36" s="44"/>
      <c r="MLF36" s="44"/>
      <c r="MLG36" s="44"/>
      <c r="MLH36" s="44"/>
      <c r="MLI36" s="44"/>
      <c r="MLJ36" s="44"/>
      <c r="MLK36" s="44"/>
      <c r="MLL36" s="44"/>
      <c r="MLM36" s="44"/>
      <c r="MLN36" s="44"/>
      <c r="MLO36" s="44"/>
      <c r="MLP36" s="44"/>
      <c r="MLQ36" s="44"/>
      <c r="MLR36" s="44"/>
      <c r="MLS36" s="44"/>
      <c r="MLT36" s="44"/>
      <c r="MLU36" s="44"/>
      <c r="MLV36" s="44"/>
      <c r="MLW36" s="44"/>
      <c r="MLX36" s="44"/>
      <c r="MLY36" s="44"/>
      <c r="MLZ36" s="44"/>
      <c r="MMA36" s="44"/>
      <c r="MMB36" s="44"/>
      <c r="MMC36" s="44"/>
      <c r="MMD36" s="44"/>
      <c r="MME36" s="44"/>
      <c r="MMF36" s="44"/>
      <c r="MMG36" s="44"/>
      <c r="MMH36" s="44"/>
      <c r="MMI36" s="44"/>
      <c r="MMJ36" s="44"/>
      <c r="MMK36" s="44"/>
      <c r="MML36" s="44"/>
      <c r="MMM36" s="44"/>
      <c r="MMN36" s="44"/>
      <c r="MMO36" s="44"/>
      <c r="MMP36" s="44"/>
      <c r="MMQ36" s="44"/>
      <c r="MMR36" s="44"/>
      <c r="MMS36" s="44"/>
      <c r="MMT36" s="44"/>
      <c r="MMU36" s="44"/>
      <c r="MMV36" s="44"/>
      <c r="MMW36" s="44"/>
      <c r="MMX36" s="44"/>
      <c r="MMY36" s="44"/>
      <c r="MMZ36" s="44"/>
      <c r="MNA36" s="44"/>
      <c r="MNB36" s="44"/>
      <c r="MNC36" s="44"/>
      <c r="MND36" s="44"/>
      <c r="MNE36" s="44"/>
      <c r="MNF36" s="44"/>
      <c r="MNG36" s="44"/>
      <c r="MNH36" s="44"/>
      <c r="MNI36" s="44"/>
      <c r="MNJ36" s="44"/>
      <c r="MNK36" s="44"/>
      <c r="MNL36" s="44"/>
      <c r="MNM36" s="44"/>
      <c r="MNN36" s="44"/>
      <c r="MNO36" s="44"/>
      <c r="MNP36" s="44"/>
      <c r="MNQ36" s="44"/>
      <c r="MNR36" s="44"/>
      <c r="MNS36" s="44"/>
      <c r="MNT36" s="44"/>
      <c r="MNU36" s="44"/>
      <c r="MNV36" s="44"/>
      <c r="MNW36" s="44"/>
      <c r="MNX36" s="44"/>
      <c r="MNY36" s="44"/>
      <c r="MNZ36" s="44"/>
      <c r="MOA36" s="44"/>
      <c r="MOB36" s="44"/>
      <c r="MOC36" s="44"/>
      <c r="MOD36" s="44"/>
      <c r="MOE36" s="44"/>
      <c r="MOF36" s="44"/>
      <c r="MOG36" s="44"/>
      <c r="MOH36" s="44"/>
      <c r="MOI36" s="44"/>
      <c r="MOJ36" s="44"/>
      <c r="MOK36" s="44"/>
      <c r="MOL36" s="44"/>
      <c r="MOM36" s="44"/>
      <c r="MON36" s="44"/>
      <c r="MOO36" s="44"/>
      <c r="MOP36" s="44"/>
      <c r="MOQ36" s="44"/>
      <c r="MOR36" s="44"/>
      <c r="MOS36" s="44"/>
      <c r="MOT36" s="44"/>
      <c r="MOU36" s="44"/>
      <c r="MOV36" s="44"/>
      <c r="MOW36" s="44"/>
      <c r="MOX36" s="44"/>
      <c r="MOY36" s="44"/>
      <c r="MOZ36" s="44"/>
      <c r="MPA36" s="44"/>
      <c r="MPB36" s="44"/>
      <c r="MPC36" s="44"/>
      <c r="MPD36" s="44"/>
      <c r="MPE36" s="44"/>
      <c r="MPF36" s="44"/>
      <c r="MPG36" s="44"/>
      <c r="MPH36" s="44"/>
      <c r="MPI36" s="44"/>
      <c r="MPJ36" s="44"/>
      <c r="MPK36" s="44"/>
      <c r="MPL36" s="44"/>
      <c r="MPM36" s="44"/>
      <c r="MPN36" s="44"/>
      <c r="MPO36" s="44"/>
      <c r="MPP36" s="44"/>
      <c r="MPQ36" s="44"/>
      <c r="MPR36" s="44"/>
      <c r="MPS36" s="44"/>
      <c r="MPT36" s="44"/>
      <c r="MPU36" s="44"/>
      <c r="MPV36" s="44"/>
      <c r="MPW36" s="44"/>
      <c r="MPX36" s="44"/>
      <c r="MPY36" s="44"/>
      <c r="MPZ36" s="44"/>
      <c r="MQA36" s="44"/>
      <c r="MQB36" s="44"/>
      <c r="MQC36" s="44"/>
      <c r="MQD36" s="44"/>
      <c r="MQE36" s="44"/>
      <c r="MQF36" s="44"/>
      <c r="MQG36" s="44"/>
      <c r="MQH36" s="44"/>
      <c r="MQI36" s="44"/>
      <c r="MQJ36" s="44"/>
      <c r="MQK36" s="44"/>
      <c r="MQL36" s="44"/>
      <c r="MQM36" s="44"/>
      <c r="MQN36" s="44"/>
      <c r="MQO36" s="44"/>
      <c r="MQP36" s="44"/>
      <c r="MQQ36" s="44"/>
      <c r="MQR36" s="44"/>
      <c r="MQS36" s="44"/>
      <c r="MQT36" s="44"/>
      <c r="MQU36" s="44"/>
      <c r="MQV36" s="44"/>
      <c r="MQW36" s="44"/>
      <c r="MQX36" s="44"/>
      <c r="MQY36" s="44"/>
      <c r="MQZ36" s="44"/>
      <c r="MRA36" s="44"/>
      <c r="MRB36" s="44"/>
      <c r="MRC36" s="44"/>
      <c r="MRD36" s="44"/>
      <c r="MRE36" s="44"/>
      <c r="MRF36" s="44"/>
      <c r="MRG36" s="44"/>
      <c r="MRH36" s="44"/>
      <c r="MRI36" s="44"/>
      <c r="MRJ36" s="44"/>
      <c r="MRK36" s="44"/>
      <c r="MRL36" s="44"/>
      <c r="MRM36" s="44"/>
      <c r="MRN36" s="44"/>
      <c r="MRO36" s="44"/>
      <c r="MRP36" s="44"/>
      <c r="MRQ36" s="44"/>
      <c r="MRR36" s="44"/>
      <c r="MRS36" s="44"/>
      <c r="MRT36" s="44"/>
      <c r="MRU36" s="44"/>
      <c r="MRV36" s="44"/>
      <c r="MRW36" s="44"/>
      <c r="MRX36" s="44"/>
      <c r="MRY36" s="44"/>
      <c r="MRZ36" s="44"/>
      <c r="MSA36" s="44"/>
      <c r="MSB36" s="44"/>
      <c r="MSC36" s="44"/>
      <c r="MSD36" s="44"/>
      <c r="MSE36" s="44"/>
      <c r="MSF36" s="44"/>
      <c r="MSG36" s="44"/>
      <c r="MSH36" s="44"/>
      <c r="MSI36" s="44"/>
      <c r="MSJ36" s="44"/>
      <c r="MSK36" s="44"/>
      <c r="MSL36" s="44"/>
      <c r="MSM36" s="44"/>
      <c r="MSN36" s="44"/>
      <c r="MSO36" s="44"/>
      <c r="MSP36" s="44"/>
      <c r="MSQ36" s="44"/>
      <c r="MSR36" s="44"/>
      <c r="MSS36" s="44"/>
      <c r="MST36" s="44"/>
      <c r="MSU36" s="44"/>
      <c r="MSV36" s="44"/>
      <c r="MSW36" s="44"/>
      <c r="MSX36" s="44"/>
      <c r="MSY36" s="44"/>
      <c r="MSZ36" s="44"/>
      <c r="MTA36" s="44"/>
      <c r="MTB36" s="44"/>
      <c r="MTC36" s="44"/>
      <c r="MTD36" s="44"/>
      <c r="MTE36" s="44"/>
      <c r="MTF36" s="44"/>
      <c r="MTG36" s="44"/>
      <c r="MTH36" s="44"/>
      <c r="MTI36" s="44"/>
      <c r="MTJ36" s="44"/>
      <c r="MTK36" s="44"/>
      <c r="MTL36" s="44"/>
      <c r="MTM36" s="44"/>
      <c r="MTN36" s="44"/>
      <c r="MTO36" s="44"/>
      <c r="MTP36" s="44"/>
      <c r="MTQ36" s="44"/>
      <c r="MTR36" s="44"/>
      <c r="MTS36" s="44"/>
      <c r="MTT36" s="44"/>
      <c r="MTU36" s="44"/>
      <c r="MTV36" s="44"/>
      <c r="MTW36" s="44"/>
      <c r="MTX36" s="44"/>
      <c r="MTY36" s="44"/>
      <c r="MTZ36" s="44"/>
      <c r="MUA36" s="44"/>
      <c r="MUB36" s="44"/>
      <c r="MUC36" s="44"/>
      <c r="MUD36" s="44"/>
      <c r="MUE36" s="44"/>
      <c r="MUF36" s="44"/>
      <c r="MUG36" s="44"/>
      <c r="MUH36" s="44"/>
      <c r="MUI36" s="44"/>
      <c r="MUJ36" s="44"/>
      <c r="MUK36" s="44"/>
      <c r="MUL36" s="44"/>
      <c r="MUM36" s="44"/>
      <c r="MUN36" s="44"/>
      <c r="MUO36" s="44"/>
      <c r="MUP36" s="44"/>
      <c r="MUQ36" s="44"/>
      <c r="MUR36" s="44"/>
      <c r="MUS36" s="44"/>
      <c r="MUT36" s="44"/>
      <c r="MUU36" s="44"/>
      <c r="MUV36" s="44"/>
      <c r="MUW36" s="44"/>
      <c r="MUX36" s="44"/>
      <c r="MUY36" s="44"/>
      <c r="MUZ36" s="44"/>
      <c r="MVA36" s="44"/>
      <c r="MVB36" s="44"/>
      <c r="MVC36" s="44"/>
      <c r="MVD36" s="44"/>
      <c r="MVE36" s="44"/>
      <c r="MVF36" s="44"/>
      <c r="MVG36" s="44"/>
      <c r="MVH36" s="44"/>
      <c r="MVI36" s="44"/>
      <c r="MVJ36" s="44"/>
      <c r="MVK36" s="44"/>
      <c r="MVL36" s="44"/>
      <c r="MVM36" s="44"/>
      <c r="MVN36" s="44"/>
      <c r="MVO36" s="44"/>
      <c r="MVP36" s="44"/>
      <c r="MVQ36" s="44"/>
      <c r="MVR36" s="44"/>
      <c r="MVS36" s="44"/>
      <c r="MVT36" s="44"/>
      <c r="MVU36" s="44"/>
      <c r="MVV36" s="44"/>
      <c r="MVW36" s="44"/>
      <c r="MVX36" s="44"/>
      <c r="MVY36" s="44"/>
      <c r="MVZ36" s="44"/>
      <c r="MWA36" s="44"/>
      <c r="MWB36" s="44"/>
      <c r="MWC36" s="44"/>
      <c r="MWD36" s="44"/>
      <c r="MWE36" s="44"/>
      <c r="MWF36" s="44"/>
      <c r="MWG36" s="44"/>
      <c r="MWH36" s="44"/>
      <c r="MWI36" s="44"/>
      <c r="MWJ36" s="44"/>
      <c r="MWK36" s="44"/>
      <c r="MWL36" s="44"/>
      <c r="MWM36" s="44"/>
      <c r="MWN36" s="44"/>
      <c r="MWO36" s="44"/>
      <c r="MWP36" s="44"/>
      <c r="MWQ36" s="44"/>
      <c r="MWR36" s="44"/>
      <c r="MWS36" s="44"/>
      <c r="MWT36" s="44"/>
      <c r="MWU36" s="44"/>
      <c r="MWV36" s="44"/>
      <c r="MWW36" s="44"/>
      <c r="MWX36" s="44"/>
      <c r="MWY36" s="44"/>
      <c r="MWZ36" s="44"/>
      <c r="MXA36" s="44"/>
      <c r="MXB36" s="44"/>
      <c r="MXC36" s="44"/>
      <c r="MXD36" s="44"/>
      <c r="MXE36" s="44"/>
      <c r="MXF36" s="44"/>
      <c r="MXG36" s="44"/>
      <c r="MXH36" s="44"/>
      <c r="MXI36" s="44"/>
      <c r="MXJ36" s="44"/>
      <c r="MXK36" s="44"/>
      <c r="MXL36" s="44"/>
      <c r="MXM36" s="44"/>
      <c r="MXN36" s="44"/>
      <c r="MXO36" s="44"/>
      <c r="MXP36" s="44"/>
      <c r="MXQ36" s="44"/>
      <c r="MXR36" s="44"/>
      <c r="MXS36" s="44"/>
      <c r="MXT36" s="44"/>
      <c r="MXU36" s="44"/>
      <c r="MXV36" s="44"/>
      <c r="MXW36" s="44"/>
      <c r="MXX36" s="44"/>
      <c r="MXY36" s="44"/>
      <c r="MXZ36" s="44"/>
      <c r="MYA36" s="44"/>
      <c r="MYB36" s="44"/>
      <c r="MYC36" s="44"/>
      <c r="MYD36" s="44"/>
      <c r="MYE36" s="44"/>
      <c r="MYF36" s="44"/>
      <c r="MYG36" s="44"/>
      <c r="MYH36" s="44"/>
      <c r="MYI36" s="44"/>
      <c r="MYJ36" s="44"/>
      <c r="MYK36" s="44"/>
      <c r="MYL36" s="44"/>
      <c r="MYM36" s="44"/>
      <c r="MYN36" s="44"/>
      <c r="MYO36" s="44"/>
      <c r="MYP36" s="44"/>
      <c r="MYQ36" s="44"/>
      <c r="MYR36" s="44"/>
      <c r="MYS36" s="44"/>
      <c r="MYT36" s="44"/>
      <c r="MYU36" s="44"/>
      <c r="MYV36" s="44"/>
      <c r="MYW36" s="44"/>
      <c r="MYX36" s="44"/>
      <c r="MYY36" s="44"/>
      <c r="MYZ36" s="44"/>
      <c r="MZA36" s="44"/>
      <c r="MZB36" s="44"/>
      <c r="MZC36" s="44"/>
      <c r="MZD36" s="44"/>
      <c r="MZE36" s="44"/>
      <c r="MZF36" s="44"/>
      <c r="MZG36" s="44"/>
      <c r="MZH36" s="44"/>
      <c r="MZI36" s="44"/>
      <c r="MZJ36" s="44"/>
      <c r="MZK36" s="44"/>
      <c r="MZL36" s="44"/>
      <c r="MZM36" s="44"/>
      <c r="MZN36" s="44"/>
      <c r="MZO36" s="44"/>
      <c r="MZP36" s="44"/>
      <c r="MZQ36" s="44"/>
      <c r="MZR36" s="44"/>
      <c r="MZS36" s="44"/>
      <c r="MZT36" s="44"/>
      <c r="MZU36" s="44"/>
      <c r="MZV36" s="44"/>
      <c r="MZW36" s="44"/>
      <c r="MZX36" s="44"/>
      <c r="MZY36" s="44"/>
      <c r="MZZ36" s="44"/>
      <c r="NAA36" s="44"/>
      <c r="NAB36" s="44"/>
      <c r="NAC36" s="44"/>
      <c r="NAD36" s="44"/>
      <c r="NAE36" s="44"/>
      <c r="NAF36" s="44"/>
      <c r="NAG36" s="44"/>
      <c r="NAH36" s="44"/>
      <c r="NAI36" s="44"/>
      <c r="NAJ36" s="44"/>
      <c r="NAK36" s="44"/>
      <c r="NAL36" s="44"/>
      <c r="NAM36" s="44"/>
      <c r="NAN36" s="44"/>
      <c r="NAO36" s="44"/>
      <c r="NAP36" s="44"/>
      <c r="NAQ36" s="44"/>
      <c r="NAR36" s="44"/>
      <c r="NAS36" s="44"/>
      <c r="NAT36" s="44"/>
      <c r="NAU36" s="44"/>
      <c r="NAV36" s="44"/>
      <c r="NAW36" s="44"/>
      <c r="NAX36" s="44"/>
      <c r="NAY36" s="44"/>
      <c r="NAZ36" s="44"/>
      <c r="NBA36" s="44"/>
      <c r="NBB36" s="44"/>
      <c r="NBC36" s="44"/>
      <c r="NBD36" s="44"/>
      <c r="NBE36" s="44"/>
      <c r="NBF36" s="44"/>
      <c r="NBG36" s="44"/>
      <c r="NBH36" s="44"/>
      <c r="NBI36" s="44"/>
      <c r="NBJ36" s="44"/>
      <c r="NBK36" s="44"/>
      <c r="NBL36" s="44"/>
      <c r="NBM36" s="44"/>
      <c r="NBN36" s="44"/>
      <c r="NBO36" s="44"/>
      <c r="NBP36" s="44"/>
      <c r="NBQ36" s="44"/>
      <c r="NBR36" s="44"/>
      <c r="NBS36" s="44"/>
      <c r="NBT36" s="44"/>
      <c r="NBU36" s="44"/>
      <c r="NBV36" s="44"/>
      <c r="NBW36" s="44"/>
      <c r="NBX36" s="44"/>
      <c r="NBY36" s="44"/>
      <c r="NBZ36" s="44"/>
      <c r="NCA36" s="44"/>
      <c r="NCB36" s="44"/>
      <c r="NCC36" s="44"/>
      <c r="NCD36" s="44"/>
      <c r="NCE36" s="44"/>
      <c r="NCF36" s="44"/>
      <c r="NCG36" s="44"/>
      <c r="NCH36" s="44"/>
      <c r="NCI36" s="44"/>
      <c r="NCJ36" s="44"/>
      <c r="NCK36" s="44"/>
      <c r="NCL36" s="44"/>
      <c r="NCM36" s="44"/>
      <c r="NCN36" s="44"/>
      <c r="NCO36" s="44"/>
      <c r="NCP36" s="44"/>
      <c r="NCQ36" s="44"/>
      <c r="NCR36" s="44"/>
      <c r="NCS36" s="44"/>
      <c r="NCT36" s="44"/>
      <c r="NCU36" s="44"/>
      <c r="NCV36" s="44"/>
      <c r="NCW36" s="44"/>
      <c r="NCX36" s="44"/>
      <c r="NCY36" s="44"/>
      <c r="NCZ36" s="44"/>
      <c r="NDA36" s="44"/>
      <c r="NDB36" s="44"/>
      <c r="NDC36" s="44"/>
      <c r="NDD36" s="44"/>
      <c r="NDE36" s="44"/>
      <c r="NDF36" s="44"/>
      <c r="NDG36" s="44"/>
      <c r="NDH36" s="44"/>
      <c r="NDI36" s="44"/>
      <c r="NDJ36" s="44"/>
      <c r="NDK36" s="44"/>
      <c r="NDL36" s="44"/>
      <c r="NDM36" s="44"/>
      <c r="NDN36" s="44"/>
      <c r="NDO36" s="44"/>
      <c r="NDP36" s="44"/>
      <c r="NDQ36" s="44"/>
      <c r="NDR36" s="44"/>
      <c r="NDS36" s="44"/>
      <c r="NDT36" s="44"/>
      <c r="NDU36" s="44"/>
      <c r="NDV36" s="44"/>
      <c r="NDW36" s="44"/>
      <c r="NDX36" s="44"/>
      <c r="NDY36" s="44"/>
      <c r="NDZ36" s="44"/>
      <c r="NEA36" s="44"/>
      <c r="NEB36" s="44"/>
      <c r="NEC36" s="44"/>
      <c r="NED36" s="44"/>
      <c r="NEE36" s="44"/>
      <c r="NEF36" s="44"/>
      <c r="NEG36" s="44"/>
      <c r="NEH36" s="44"/>
      <c r="NEI36" s="44"/>
      <c r="NEJ36" s="44"/>
      <c r="NEK36" s="44"/>
      <c r="NEL36" s="44"/>
      <c r="NEM36" s="44"/>
      <c r="NEN36" s="44"/>
      <c r="NEO36" s="44"/>
      <c r="NEP36" s="44"/>
      <c r="NEQ36" s="44"/>
      <c r="NER36" s="44"/>
      <c r="NES36" s="44"/>
      <c r="NET36" s="44"/>
      <c r="NEU36" s="44"/>
      <c r="NEV36" s="44"/>
      <c r="NEW36" s="44"/>
      <c r="NEX36" s="44"/>
      <c r="NEY36" s="44"/>
      <c r="NEZ36" s="44"/>
      <c r="NFA36" s="44"/>
      <c r="NFB36" s="44"/>
      <c r="NFC36" s="44"/>
      <c r="NFD36" s="44"/>
      <c r="NFE36" s="44"/>
      <c r="NFF36" s="44"/>
      <c r="NFG36" s="44"/>
      <c r="NFH36" s="44"/>
      <c r="NFI36" s="44"/>
      <c r="NFJ36" s="44"/>
      <c r="NFK36" s="44"/>
      <c r="NFL36" s="44"/>
      <c r="NFM36" s="44"/>
      <c r="NFN36" s="44"/>
      <c r="NFO36" s="44"/>
      <c r="NFP36" s="44"/>
      <c r="NFQ36" s="44"/>
      <c r="NFR36" s="44"/>
      <c r="NFS36" s="44"/>
      <c r="NFT36" s="44"/>
      <c r="NFU36" s="44"/>
      <c r="NFV36" s="44"/>
      <c r="NFW36" s="44"/>
      <c r="NFX36" s="44"/>
      <c r="NFY36" s="44"/>
      <c r="NFZ36" s="44"/>
      <c r="NGA36" s="44"/>
      <c r="NGB36" s="44"/>
      <c r="NGC36" s="44"/>
      <c r="NGD36" s="44"/>
      <c r="NGE36" s="44"/>
      <c r="NGF36" s="44"/>
      <c r="NGG36" s="44"/>
      <c r="NGH36" s="44"/>
      <c r="NGI36" s="44"/>
      <c r="NGJ36" s="44"/>
      <c r="NGK36" s="44"/>
      <c r="NGL36" s="44"/>
      <c r="NGM36" s="44"/>
      <c r="NGN36" s="44"/>
      <c r="NGO36" s="44"/>
      <c r="NGP36" s="44"/>
      <c r="NGQ36" s="44"/>
      <c r="NGR36" s="44"/>
      <c r="NGS36" s="44"/>
      <c r="NGT36" s="44"/>
      <c r="NGU36" s="44"/>
      <c r="NGV36" s="44"/>
      <c r="NGW36" s="44"/>
      <c r="NGX36" s="44"/>
      <c r="NGY36" s="44"/>
      <c r="NGZ36" s="44"/>
      <c r="NHA36" s="44"/>
      <c r="NHB36" s="44"/>
      <c r="NHC36" s="44"/>
      <c r="NHD36" s="44"/>
      <c r="NHE36" s="44"/>
      <c r="NHF36" s="44"/>
      <c r="NHG36" s="44"/>
      <c r="NHH36" s="44"/>
      <c r="NHI36" s="44"/>
      <c r="NHJ36" s="44"/>
      <c r="NHK36" s="44"/>
      <c r="NHL36" s="44"/>
      <c r="NHM36" s="44"/>
      <c r="NHN36" s="44"/>
      <c r="NHO36" s="44"/>
      <c r="NHP36" s="44"/>
      <c r="NHQ36" s="44"/>
      <c r="NHR36" s="44"/>
      <c r="NHS36" s="44"/>
      <c r="NHT36" s="44"/>
      <c r="NHU36" s="44"/>
      <c r="NHV36" s="44"/>
      <c r="NHW36" s="44"/>
      <c r="NHX36" s="44"/>
      <c r="NHY36" s="44"/>
      <c r="NHZ36" s="44"/>
      <c r="NIA36" s="44"/>
      <c r="NIB36" s="44"/>
      <c r="NIC36" s="44"/>
      <c r="NID36" s="44"/>
      <c r="NIE36" s="44"/>
      <c r="NIF36" s="44"/>
      <c r="NIG36" s="44"/>
      <c r="NIH36" s="44"/>
      <c r="NII36" s="44"/>
      <c r="NIJ36" s="44"/>
      <c r="NIK36" s="44"/>
      <c r="NIL36" s="44"/>
      <c r="NIM36" s="44"/>
      <c r="NIN36" s="44"/>
      <c r="NIO36" s="44"/>
      <c r="NIP36" s="44"/>
      <c r="NIQ36" s="44"/>
      <c r="NIR36" s="44"/>
      <c r="NIS36" s="44"/>
      <c r="NIT36" s="44"/>
      <c r="NIU36" s="44"/>
      <c r="NIV36" s="44"/>
      <c r="NIW36" s="44"/>
      <c r="NIX36" s="44"/>
      <c r="NIY36" s="44"/>
      <c r="NIZ36" s="44"/>
      <c r="NJA36" s="44"/>
      <c r="NJB36" s="44"/>
      <c r="NJC36" s="44"/>
      <c r="NJD36" s="44"/>
      <c r="NJE36" s="44"/>
      <c r="NJF36" s="44"/>
      <c r="NJG36" s="44"/>
      <c r="NJH36" s="44"/>
      <c r="NJI36" s="44"/>
      <c r="NJJ36" s="44"/>
      <c r="NJK36" s="44"/>
      <c r="NJL36" s="44"/>
      <c r="NJM36" s="44"/>
      <c r="NJN36" s="44"/>
      <c r="NJO36" s="44"/>
      <c r="NJP36" s="44"/>
      <c r="NJQ36" s="44"/>
      <c r="NJR36" s="44"/>
      <c r="NJS36" s="44"/>
      <c r="NJT36" s="44"/>
      <c r="NJU36" s="44"/>
      <c r="NJV36" s="44"/>
      <c r="NJW36" s="44"/>
      <c r="NJX36" s="44"/>
      <c r="NJY36" s="44"/>
      <c r="NJZ36" s="44"/>
      <c r="NKA36" s="44"/>
      <c r="NKB36" s="44"/>
      <c r="NKC36" s="44"/>
      <c r="NKD36" s="44"/>
      <c r="NKE36" s="44"/>
      <c r="NKF36" s="44"/>
      <c r="NKG36" s="44"/>
      <c r="NKH36" s="44"/>
      <c r="NKI36" s="44"/>
      <c r="NKJ36" s="44"/>
      <c r="NKK36" s="44"/>
      <c r="NKL36" s="44"/>
      <c r="NKM36" s="44"/>
      <c r="NKN36" s="44"/>
      <c r="NKO36" s="44"/>
      <c r="NKP36" s="44"/>
      <c r="NKQ36" s="44"/>
      <c r="NKR36" s="44"/>
      <c r="NKS36" s="44"/>
      <c r="NKT36" s="44"/>
      <c r="NKU36" s="44"/>
      <c r="NKV36" s="44"/>
      <c r="NKW36" s="44"/>
      <c r="NKX36" s="44"/>
      <c r="NKY36" s="44"/>
      <c r="NKZ36" s="44"/>
      <c r="NLA36" s="44"/>
      <c r="NLB36" s="44"/>
      <c r="NLC36" s="44"/>
      <c r="NLD36" s="44"/>
      <c r="NLE36" s="44"/>
      <c r="NLF36" s="44"/>
      <c r="NLG36" s="44"/>
      <c r="NLH36" s="44"/>
      <c r="NLI36" s="44"/>
      <c r="NLJ36" s="44"/>
      <c r="NLK36" s="44"/>
      <c r="NLL36" s="44"/>
      <c r="NLM36" s="44"/>
      <c r="NLN36" s="44"/>
      <c r="NLO36" s="44"/>
      <c r="NLP36" s="44"/>
      <c r="NLQ36" s="44"/>
      <c r="NLR36" s="44"/>
      <c r="NLS36" s="44"/>
      <c r="NLT36" s="44"/>
      <c r="NLU36" s="44"/>
      <c r="NLV36" s="44"/>
      <c r="NLW36" s="44"/>
      <c r="NLX36" s="44"/>
      <c r="NLY36" s="44"/>
      <c r="NLZ36" s="44"/>
      <c r="NMA36" s="44"/>
      <c r="NMB36" s="44"/>
      <c r="NMC36" s="44"/>
      <c r="NMD36" s="44"/>
      <c r="NME36" s="44"/>
      <c r="NMF36" s="44"/>
      <c r="NMG36" s="44"/>
      <c r="NMH36" s="44"/>
      <c r="NMI36" s="44"/>
      <c r="NMJ36" s="44"/>
      <c r="NMK36" s="44"/>
      <c r="NML36" s="44"/>
      <c r="NMM36" s="44"/>
      <c r="NMN36" s="44"/>
      <c r="NMO36" s="44"/>
      <c r="NMP36" s="44"/>
      <c r="NMQ36" s="44"/>
      <c r="NMR36" s="44"/>
      <c r="NMS36" s="44"/>
      <c r="NMT36" s="44"/>
      <c r="NMU36" s="44"/>
      <c r="NMV36" s="44"/>
      <c r="NMW36" s="44"/>
      <c r="NMX36" s="44"/>
      <c r="NMY36" s="44"/>
      <c r="NMZ36" s="44"/>
      <c r="NNA36" s="44"/>
      <c r="NNB36" s="44"/>
      <c r="NNC36" s="44"/>
      <c r="NND36" s="44"/>
      <c r="NNE36" s="44"/>
      <c r="NNF36" s="44"/>
      <c r="NNG36" s="44"/>
      <c r="NNH36" s="44"/>
      <c r="NNI36" s="44"/>
      <c r="NNJ36" s="44"/>
      <c r="NNK36" s="44"/>
      <c r="NNL36" s="44"/>
      <c r="NNM36" s="44"/>
      <c r="NNN36" s="44"/>
      <c r="NNO36" s="44"/>
      <c r="NNP36" s="44"/>
      <c r="NNQ36" s="44"/>
      <c r="NNR36" s="44"/>
      <c r="NNS36" s="44"/>
      <c r="NNT36" s="44"/>
      <c r="NNU36" s="44"/>
      <c r="NNV36" s="44"/>
      <c r="NNW36" s="44"/>
      <c r="NNX36" s="44"/>
      <c r="NNY36" s="44"/>
      <c r="NNZ36" s="44"/>
      <c r="NOA36" s="44"/>
      <c r="NOB36" s="44"/>
      <c r="NOC36" s="44"/>
      <c r="NOD36" s="44"/>
      <c r="NOE36" s="44"/>
      <c r="NOF36" s="44"/>
      <c r="NOG36" s="44"/>
      <c r="NOH36" s="44"/>
      <c r="NOI36" s="44"/>
      <c r="NOJ36" s="44"/>
      <c r="NOK36" s="44"/>
      <c r="NOL36" s="44"/>
      <c r="NOM36" s="44"/>
      <c r="NON36" s="44"/>
      <c r="NOO36" s="44"/>
      <c r="NOP36" s="44"/>
      <c r="NOQ36" s="44"/>
      <c r="NOR36" s="44"/>
      <c r="NOS36" s="44"/>
      <c r="NOT36" s="44"/>
      <c r="NOU36" s="44"/>
      <c r="NOV36" s="44"/>
      <c r="NOW36" s="44"/>
      <c r="NOX36" s="44"/>
      <c r="NOY36" s="44"/>
      <c r="NOZ36" s="44"/>
      <c r="NPA36" s="44"/>
      <c r="NPB36" s="44"/>
      <c r="NPC36" s="44"/>
      <c r="NPD36" s="44"/>
      <c r="NPE36" s="44"/>
      <c r="NPF36" s="44"/>
      <c r="NPG36" s="44"/>
      <c r="NPH36" s="44"/>
      <c r="NPI36" s="44"/>
      <c r="NPJ36" s="44"/>
      <c r="NPK36" s="44"/>
      <c r="NPL36" s="44"/>
      <c r="NPM36" s="44"/>
      <c r="NPN36" s="44"/>
      <c r="NPO36" s="44"/>
      <c r="NPP36" s="44"/>
      <c r="NPQ36" s="44"/>
      <c r="NPR36" s="44"/>
      <c r="NPS36" s="44"/>
      <c r="NPT36" s="44"/>
      <c r="NPU36" s="44"/>
      <c r="NPV36" s="44"/>
      <c r="NPW36" s="44"/>
      <c r="NPX36" s="44"/>
      <c r="NPY36" s="44"/>
      <c r="NPZ36" s="44"/>
      <c r="NQA36" s="44"/>
      <c r="NQB36" s="44"/>
      <c r="NQC36" s="44"/>
      <c r="NQD36" s="44"/>
      <c r="NQE36" s="44"/>
      <c r="NQF36" s="44"/>
      <c r="NQG36" s="44"/>
      <c r="NQH36" s="44"/>
      <c r="NQI36" s="44"/>
      <c r="NQJ36" s="44"/>
      <c r="NQK36" s="44"/>
      <c r="NQL36" s="44"/>
      <c r="NQM36" s="44"/>
      <c r="NQN36" s="44"/>
      <c r="NQO36" s="44"/>
      <c r="NQP36" s="44"/>
      <c r="NQQ36" s="44"/>
      <c r="NQR36" s="44"/>
      <c r="NQS36" s="44"/>
      <c r="NQT36" s="44"/>
      <c r="NQU36" s="44"/>
      <c r="NQV36" s="44"/>
      <c r="NQW36" s="44"/>
      <c r="NQX36" s="44"/>
      <c r="NQY36" s="44"/>
      <c r="NQZ36" s="44"/>
      <c r="NRA36" s="44"/>
      <c r="NRB36" s="44"/>
      <c r="NRC36" s="44"/>
      <c r="NRD36" s="44"/>
      <c r="NRE36" s="44"/>
      <c r="NRF36" s="44"/>
      <c r="NRG36" s="44"/>
      <c r="NRH36" s="44"/>
      <c r="NRI36" s="44"/>
      <c r="NRJ36" s="44"/>
      <c r="NRK36" s="44"/>
      <c r="NRL36" s="44"/>
      <c r="NRM36" s="44"/>
      <c r="NRN36" s="44"/>
      <c r="NRO36" s="44"/>
      <c r="NRP36" s="44"/>
      <c r="NRQ36" s="44"/>
      <c r="NRR36" s="44"/>
      <c r="NRS36" s="44"/>
      <c r="NRT36" s="44"/>
      <c r="NRU36" s="44"/>
      <c r="NRV36" s="44"/>
      <c r="NRW36" s="44"/>
      <c r="NRX36" s="44"/>
      <c r="NRY36" s="44"/>
      <c r="NRZ36" s="44"/>
      <c r="NSA36" s="44"/>
      <c r="NSB36" s="44"/>
      <c r="NSC36" s="44"/>
      <c r="NSD36" s="44"/>
      <c r="NSE36" s="44"/>
      <c r="NSF36" s="44"/>
      <c r="NSG36" s="44"/>
      <c r="NSH36" s="44"/>
      <c r="NSI36" s="44"/>
      <c r="NSJ36" s="44"/>
      <c r="NSK36" s="44"/>
      <c r="NSL36" s="44"/>
      <c r="NSM36" s="44"/>
      <c r="NSN36" s="44"/>
      <c r="NSO36" s="44"/>
      <c r="NSP36" s="44"/>
      <c r="NSQ36" s="44"/>
      <c r="NSR36" s="44"/>
      <c r="NSS36" s="44"/>
      <c r="NST36" s="44"/>
      <c r="NSU36" s="44"/>
      <c r="NSV36" s="44"/>
      <c r="NSW36" s="44"/>
      <c r="NSX36" s="44"/>
      <c r="NSY36" s="44"/>
      <c r="NSZ36" s="44"/>
      <c r="NTA36" s="44"/>
      <c r="NTB36" s="44"/>
      <c r="NTC36" s="44"/>
      <c r="NTD36" s="44"/>
      <c r="NTE36" s="44"/>
      <c r="NTF36" s="44"/>
      <c r="NTG36" s="44"/>
      <c r="NTH36" s="44"/>
      <c r="NTI36" s="44"/>
      <c r="NTJ36" s="44"/>
      <c r="NTK36" s="44"/>
      <c r="NTL36" s="44"/>
      <c r="NTM36" s="44"/>
      <c r="NTN36" s="44"/>
      <c r="NTO36" s="44"/>
      <c r="NTP36" s="44"/>
      <c r="NTQ36" s="44"/>
      <c r="NTR36" s="44"/>
      <c r="NTS36" s="44"/>
      <c r="NTT36" s="44"/>
      <c r="NTU36" s="44"/>
      <c r="NTV36" s="44"/>
      <c r="NTW36" s="44"/>
      <c r="NTX36" s="44"/>
      <c r="NTY36" s="44"/>
      <c r="NTZ36" s="44"/>
      <c r="NUA36" s="44"/>
      <c r="NUB36" s="44"/>
      <c r="NUC36" s="44"/>
      <c r="NUD36" s="44"/>
      <c r="NUE36" s="44"/>
      <c r="NUF36" s="44"/>
      <c r="NUG36" s="44"/>
      <c r="NUH36" s="44"/>
      <c r="NUI36" s="44"/>
      <c r="NUJ36" s="44"/>
      <c r="NUK36" s="44"/>
      <c r="NUL36" s="44"/>
      <c r="NUM36" s="44"/>
      <c r="NUN36" s="44"/>
      <c r="NUO36" s="44"/>
      <c r="NUP36" s="44"/>
      <c r="NUQ36" s="44"/>
      <c r="NUR36" s="44"/>
      <c r="NUS36" s="44"/>
      <c r="NUT36" s="44"/>
      <c r="NUU36" s="44"/>
      <c r="NUV36" s="44"/>
      <c r="NUW36" s="44"/>
      <c r="NUX36" s="44"/>
      <c r="NUY36" s="44"/>
      <c r="NUZ36" s="44"/>
      <c r="NVA36" s="44"/>
      <c r="NVB36" s="44"/>
      <c r="NVC36" s="44"/>
      <c r="NVD36" s="44"/>
      <c r="NVE36" s="44"/>
      <c r="NVF36" s="44"/>
      <c r="NVG36" s="44"/>
      <c r="NVH36" s="44"/>
      <c r="NVI36" s="44"/>
      <c r="NVJ36" s="44"/>
      <c r="NVK36" s="44"/>
      <c r="NVL36" s="44"/>
      <c r="NVM36" s="44"/>
      <c r="NVN36" s="44"/>
      <c r="NVO36" s="44"/>
      <c r="NVP36" s="44"/>
      <c r="NVQ36" s="44"/>
      <c r="NVR36" s="44"/>
      <c r="NVS36" s="44"/>
      <c r="NVT36" s="44"/>
      <c r="NVU36" s="44"/>
      <c r="NVV36" s="44"/>
      <c r="NVW36" s="44"/>
      <c r="NVX36" s="44"/>
      <c r="NVY36" s="44"/>
      <c r="NVZ36" s="44"/>
      <c r="NWA36" s="44"/>
      <c r="NWB36" s="44"/>
      <c r="NWC36" s="44"/>
      <c r="NWD36" s="44"/>
      <c r="NWE36" s="44"/>
      <c r="NWF36" s="44"/>
      <c r="NWG36" s="44"/>
      <c r="NWH36" s="44"/>
      <c r="NWI36" s="44"/>
      <c r="NWJ36" s="44"/>
      <c r="NWK36" s="44"/>
      <c r="NWL36" s="44"/>
      <c r="NWM36" s="44"/>
      <c r="NWN36" s="44"/>
      <c r="NWO36" s="44"/>
      <c r="NWP36" s="44"/>
      <c r="NWQ36" s="44"/>
      <c r="NWR36" s="44"/>
      <c r="NWS36" s="44"/>
      <c r="NWT36" s="44"/>
      <c r="NWU36" s="44"/>
      <c r="NWV36" s="44"/>
      <c r="NWW36" s="44"/>
      <c r="NWX36" s="44"/>
      <c r="NWY36" s="44"/>
      <c r="NWZ36" s="44"/>
      <c r="NXA36" s="44"/>
      <c r="NXB36" s="44"/>
      <c r="NXC36" s="44"/>
      <c r="NXD36" s="44"/>
      <c r="NXE36" s="44"/>
      <c r="NXF36" s="44"/>
      <c r="NXG36" s="44"/>
      <c r="NXH36" s="44"/>
      <c r="NXI36" s="44"/>
      <c r="NXJ36" s="44"/>
      <c r="NXK36" s="44"/>
      <c r="NXL36" s="44"/>
      <c r="NXM36" s="44"/>
      <c r="NXN36" s="44"/>
      <c r="NXO36" s="44"/>
      <c r="NXP36" s="44"/>
      <c r="NXQ36" s="44"/>
      <c r="NXR36" s="44"/>
      <c r="NXS36" s="44"/>
      <c r="NXT36" s="44"/>
      <c r="NXU36" s="44"/>
      <c r="NXV36" s="44"/>
      <c r="NXW36" s="44"/>
      <c r="NXX36" s="44"/>
      <c r="NXY36" s="44"/>
      <c r="NXZ36" s="44"/>
      <c r="NYA36" s="44"/>
      <c r="NYB36" s="44"/>
      <c r="NYC36" s="44"/>
      <c r="NYD36" s="44"/>
      <c r="NYE36" s="44"/>
      <c r="NYF36" s="44"/>
      <c r="NYG36" s="44"/>
      <c r="NYH36" s="44"/>
      <c r="NYI36" s="44"/>
      <c r="NYJ36" s="44"/>
      <c r="NYK36" s="44"/>
      <c r="NYL36" s="44"/>
      <c r="NYM36" s="44"/>
      <c r="NYN36" s="44"/>
      <c r="NYO36" s="44"/>
      <c r="NYP36" s="44"/>
      <c r="NYQ36" s="44"/>
      <c r="NYR36" s="44"/>
      <c r="NYS36" s="44"/>
      <c r="NYT36" s="44"/>
      <c r="NYU36" s="44"/>
      <c r="NYV36" s="44"/>
      <c r="NYW36" s="44"/>
      <c r="NYX36" s="44"/>
      <c r="NYY36" s="44"/>
      <c r="NYZ36" s="44"/>
      <c r="NZA36" s="44"/>
      <c r="NZB36" s="44"/>
      <c r="NZC36" s="44"/>
      <c r="NZD36" s="44"/>
      <c r="NZE36" s="44"/>
      <c r="NZF36" s="44"/>
      <c r="NZG36" s="44"/>
      <c r="NZH36" s="44"/>
      <c r="NZI36" s="44"/>
      <c r="NZJ36" s="44"/>
      <c r="NZK36" s="44"/>
      <c r="NZL36" s="44"/>
      <c r="NZM36" s="44"/>
      <c r="NZN36" s="44"/>
      <c r="NZO36" s="44"/>
      <c r="NZP36" s="44"/>
      <c r="NZQ36" s="44"/>
      <c r="NZR36" s="44"/>
      <c r="NZS36" s="44"/>
      <c r="NZT36" s="44"/>
      <c r="NZU36" s="44"/>
      <c r="NZV36" s="44"/>
      <c r="NZW36" s="44"/>
      <c r="NZX36" s="44"/>
      <c r="NZY36" s="44"/>
      <c r="NZZ36" s="44"/>
      <c r="OAA36" s="44"/>
      <c r="OAB36" s="44"/>
      <c r="OAC36" s="44"/>
      <c r="OAD36" s="44"/>
      <c r="OAE36" s="44"/>
      <c r="OAF36" s="44"/>
      <c r="OAG36" s="44"/>
      <c r="OAH36" s="44"/>
      <c r="OAI36" s="44"/>
      <c r="OAJ36" s="44"/>
      <c r="OAK36" s="44"/>
      <c r="OAL36" s="44"/>
      <c r="OAM36" s="44"/>
      <c r="OAN36" s="44"/>
      <c r="OAO36" s="44"/>
      <c r="OAP36" s="44"/>
      <c r="OAQ36" s="44"/>
      <c r="OAR36" s="44"/>
      <c r="OAS36" s="44"/>
      <c r="OAT36" s="44"/>
      <c r="OAU36" s="44"/>
      <c r="OAV36" s="44"/>
      <c r="OAW36" s="44"/>
      <c r="OAX36" s="44"/>
      <c r="OAY36" s="44"/>
      <c r="OAZ36" s="44"/>
      <c r="OBA36" s="44"/>
      <c r="OBB36" s="44"/>
      <c r="OBC36" s="44"/>
      <c r="OBD36" s="44"/>
      <c r="OBE36" s="44"/>
      <c r="OBF36" s="44"/>
      <c r="OBG36" s="44"/>
      <c r="OBH36" s="44"/>
      <c r="OBI36" s="44"/>
      <c r="OBJ36" s="44"/>
      <c r="OBK36" s="44"/>
      <c r="OBL36" s="44"/>
      <c r="OBM36" s="44"/>
      <c r="OBN36" s="44"/>
      <c r="OBO36" s="44"/>
      <c r="OBP36" s="44"/>
      <c r="OBQ36" s="44"/>
      <c r="OBR36" s="44"/>
      <c r="OBS36" s="44"/>
      <c r="OBT36" s="44"/>
      <c r="OBU36" s="44"/>
      <c r="OBV36" s="44"/>
      <c r="OBW36" s="44"/>
      <c r="OBX36" s="44"/>
      <c r="OBY36" s="44"/>
      <c r="OBZ36" s="44"/>
      <c r="OCA36" s="44"/>
      <c r="OCB36" s="44"/>
      <c r="OCC36" s="44"/>
      <c r="OCD36" s="44"/>
      <c r="OCE36" s="44"/>
      <c r="OCF36" s="44"/>
      <c r="OCG36" s="44"/>
      <c r="OCH36" s="44"/>
      <c r="OCI36" s="44"/>
      <c r="OCJ36" s="44"/>
      <c r="OCK36" s="44"/>
      <c r="OCL36" s="44"/>
      <c r="OCM36" s="44"/>
      <c r="OCN36" s="44"/>
      <c r="OCO36" s="44"/>
      <c r="OCP36" s="44"/>
      <c r="OCQ36" s="44"/>
      <c r="OCR36" s="44"/>
      <c r="OCS36" s="44"/>
      <c r="OCT36" s="44"/>
      <c r="OCU36" s="44"/>
      <c r="OCV36" s="44"/>
      <c r="OCW36" s="44"/>
      <c r="OCX36" s="44"/>
      <c r="OCY36" s="44"/>
      <c r="OCZ36" s="44"/>
      <c r="ODA36" s="44"/>
      <c r="ODB36" s="44"/>
      <c r="ODC36" s="44"/>
      <c r="ODD36" s="44"/>
      <c r="ODE36" s="44"/>
      <c r="ODF36" s="44"/>
      <c r="ODG36" s="44"/>
      <c r="ODH36" s="44"/>
      <c r="ODI36" s="44"/>
      <c r="ODJ36" s="44"/>
      <c r="ODK36" s="44"/>
      <c r="ODL36" s="44"/>
      <c r="ODM36" s="44"/>
      <c r="ODN36" s="44"/>
      <c r="ODO36" s="44"/>
      <c r="ODP36" s="44"/>
      <c r="ODQ36" s="44"/>
      <c r="ODR36" s="44"/>
      <c r="ODS36" s="44"/>
      <c r="ODT36" s="44"/>
      <c r="ODU36" s="44"/>
      <c r="ODV36" s="44"/>
      <c r="ODW36" s="44"/>
      <c r="ODX36" s="44"/>
      <c r="ODY36" s="44"/>
      <c r="ODZ36" s="44"/>
      <c r="OEA36" s="44"/>
      <c r="OEB36" s="44"/>
      <c r="OEC36" s="44"/>
      <c r="OED36" s="44"/>
      <c r="OEE36" s="44"/>
      <c r="OEF36" s="44"/>
      <c r="OEG36" s="44"/>
      <c r="OEH36" s="44"/>
      <c r="OEI36" s="44"/>
      <c r="OEJ36" s="44"/>
      <c r="OEK36" s="44"/>
      <c r="OEL36" s="44"/>
      <c r="OEM36" s="44"/>
      <c r="OEN36" s="44"/>
      <c r="OEO36" s="44"/>
      <c r="OEP36" s="44"/>
      <c r="OEQ36" s="44"/>
      <c r="OER36" s="44"/>
      <c r="OES36" s="44"/>
      <c r="OET36" s="44"/>
      <c r="OEU36" s="44"/>
      <c r="OEV36" s="44"/>
      <c r="OEW36" s="44"/>
      <c r="OEX36" s="44"/>
      <c r="OEY36" s="44"/>
      <c r="OEZ36" s="44"/>
      <c r="OFA36" s="44"/>
      <c r="OFB36" s="44"/>
      <c r="OFC36" s="44"/>
      <c r="OFD36" s="44"/>
      <c r="OFE36" s="44"/>
      <c r="OFF36" s="44"/>
      <c r="OFG36" s="44"/>
      <c r="OFH36" s="44"/>
      <c r="OFI36" s="44"/>
      <c r="OFJ36" s="44"/>
      <c r="OFK36" s="44"/>
      <c r="OFL36" s="44"/>
      <c r="OFM36" s="44"/>
      <c r="OFN36" s="44"/>
      <c r="OFO36" s="44"/>
      <c r="OFP36" s="44"/>
      <c r="OFQ36" s="44"/>
      <c r="OFR36" s="44"/>
      <c r="OFS36" s="44"/>
      <c r="OFT36" s="44"/>
      <c r="OFU36" s="44"/>
      <c r="OFV36" s="44"/>
      <c r="OFW36" s="44"/>
      <c r="OFX36" s="44"/>
      <c r="OFY36" s="44"/>
      <c r="OFZ36" s="44"/>
      <c r="OGA36" s="44"/>
      <c r="OGB36" s="44"/>
      <c r="OGC36" s="44"/>
      <c r="OGD36" s="44"/>
      <c r="OGE36" s="44"/>
      <c r="OGF36" s="44"/>
      <c r="OGG36" s="44"/>
      <c r="OGH36" s="44"/>
      <c r="OGI36" s="44"/>
      <c r="OGJ36" s="44"/>
      <c r="OGK36" s="44"/>
      <c r="OGL36" s="44"/>
      <c r="OGM36" s="44"/>
      <c r="OGN36" s="44"/>
      <c r="OGO36" s="44"/>
      <c r="OGP36" s="44"/>
      <c r="OGQ36" s="44"/>
      <c r="OGR36" s="44"/>
      <c r="OGS36" s="44"/>
      <c r="OGT36" s="44"/>
      <c r="OGU36" s="44"/>
      <c r="OGV36" s="44"/>
      <c r="OGW36" s="44"/>
      <c r="OGX36" s="44"/>
      <c r="OGY36" s="44"/>
      <c r="OGZ36" s="44"/>
      <c r="OHA36" s="44"/>
      <c r="OHB36" s="44"/>
      <c r="OHC36" s="44"/>
      <c r="OHD36" s="44"/>
      <c r="OHE36" s="44"/>
      <c r="OHF36" s="44"/>
      <c r="OHG36" s="44"/>
      <c r="OHH36" s="44"/>
      <c r="OHI36" s="44"/>
      <c r="OHJ36" s="44"/>
      <c r="OHK36" s="44"/>
      <c r="OHL36" s="44"/>
      <c r="OHM36" s="44"/>
      <c r="OHN36" s="44"/>
      <c r="OHO36" s="44"/>
      <c r="OHP36" s="44"/>
      <c r="OHQ36" s="44"/>
      <c r="OHR36" s="44"/>
      <c r="OHS36" s="44"/>
      <c r="OHT36" s="44"/>
      <c r="OHU36" s="44"/>
      <c r="OHV36" s="44"/>
      <c r="OHW36" s="44"/>
      <c r="OHX36" s="44"/>
      <c r="OHY36" s="44"/>
      <c r="OHZ36" s="44"/>
      <c r="OIA36" s="44"/>
      <c r="OIB36" s="44"/>
      <c r="OIC36" s="44"/>
      <c r="OID36" s="44"/>
      <c r="OIE36" s="44"/>
      <c r="OIF36" s="44"/>
      <c r="OIG36" s="44"/>
      <c r="OIH36" s="44"/>
      <c r="OII36" s="44"/>
      <c r="OIJ36" s="44"/>
      <c r="OIK36" s="44"/>
      <c r="OIL36" s="44"/>
      <c r="OIM36" s="44"/>
      <c r="OIN36" s="44"/>
      <c r="OIO36" s="44"/>
      <c r="OIP36" s="44"/>
      <c r="OIQ36" s="44"/>
      <c r="OIR36" s="44"/>
      <c r="OIS36" s="44"/>
      <c r="OIT36" s="44"/>
      <c r="OIU36" s="44"/>
      <c r="OIV36" s="44"/>
      <c r="OIW36" s="44"/>
      <c r="OIX36" s="44"/>
      <c r="OIY36" s="44"/>
      <c r="OIZ36" s="44"/>
      <c r="OJA36" s="44"/>
      <c r="OJB36" s="44"/>
      <c r="OJC36" s="44"/>
      <c r="OJD36" s="44"/>
      <c r="OJE36" s="44"/>
      <c r="OJF36" s="44"/>
      <c r="OJG36" s="44"/>
      <c r="OJH36" s="44"/>
      <c r="OJI36" s="44"/>
      <c r="OJJ36" s="44"/>
      <c r="OJK36" s="44"/>
      <c r="OJL36" s="44"/>
      <c r="OJM36" s="44"/>
      <c r="OJN36" s="44"/>
      <c r="OJO36" s="44"/>
      <c r="OJP36" s="44"/>
      <c r="OJQ36" s="44"/>
      <c r="OJR36" s="44"/>
      <c r="OJS36" s="44"/>
      <c r="OJT36" s="44"/>
      <c r="OJU36" s="44"/>
      <c r="OJV36" s="44"/>
      <c r="OJW36" s="44"/>
      <c r="OJX36" s="44"/>
      <c r="OJY36" s="44"/>
      <c r="OJZ36" s="44"/>
      <c r="OKA36" s="44"/>
      <c r="OKB36" s="44"/>
      <c r="OKC36" s="44"/>
      <c r="OKD36" s="44"/>
      <c r="OKE36" s="44"/>
      <c r="OKF36" s="44"/>
      <c r="OKG36" s="44"/>
      <c r="OKH36" s="44"/>
      <c r="OKI36" s="44"/>
      <c r="OKJ36" s="44"/>
      <c r="OKK36" s="44"/>
      <c r="OKL36" s="44"/>
      <c r="OKM36" s="44"/>
      <c r="OKN36" s="44"/>
      <c r="OKO36" s="44"/>
      <c r="OKP36" s="44"/>
      <c r="OKQ36" s="44"/>
      <c r="OKR36" s="44"/>
      <c r="OKS36" s="44"/>
      <c r="OKT36" s="44"/>
      <c r="OKU36" s="44"/>
      <c r="OKV36" s="44"/>
      <c r="OKW36" s="44"/>
      <c r="OKX36" s="44"/>
      <c r="OKY36" s="44"/>
      <c r="OKZ36" s="44"/>
      <c r="OLA36" s="44"/>
      <c r="OLB36" s="44"/>
      <c r="OLC36" s="44"/>
      <c r="OLD36" s="44"/>
      <c r="OLE36" s="44"/>
      <c r="OLF36" s="44"/>
      <c r="OLG36" s="44"/>
      <c r="OLH36" s="44"/>
      <c r="OLI36" s="44"/>
      <c r="OLJ36" s="44"/>
      <c r="OLK36" s="44"/>
      <c r="OLL36" s="44"/>
      <c r="OLM36" s="44"/>
      <c r="OLN36" s="44"/>
      <c r="OLO36" s="44"/>
      <c r="OLP36" s="44"/>
      <c r="OLQ36" s="44"/>
      <c r="OLR36" s="44"/>
      <c r="OLS36" s="44"/>
      <c r="OLT36" s="44"/>
      <c r="OLU36" s="44"/>
      <c r="OLV36" s="44"/>
      <c r="OLW36" s="44"/>
      <c r="OLX36" s="44"/>
      <c r="OLY36" s="44"/>
      <c r="OLZ36" s="44"/>
      <c r="OMA36" s="44"/>
      <c r="OMB36" s="44"/>
      <c r="OMC36" s="44"/>
      <c r="OMD36" s="44"/>
      <c r="OME36" s="44"/>
      <c r="OMF36" s="44"/>
      <c r="OMG36" s="44"/>
      <c r="OMH36" s="44"/>
      <c r="OMI36" s="44"/>
      <c r="OMJ36" s="44"/>
      <c r="OMK36" s="44"/>
      <c r="OML36" s="44"/>
      <c r="OMM36" s="44"/>
      <c r="OMN36" s="44"/>
      <c r="OMO36" s="44"/>
      <c r="OMP36" s="44"/>
      <c r="OMQ36" s="44"/>
      <c r="OMR36" s="44"/>
      <c r="OMS36" s="44"/>
      <c r="OMT36" s="44"/>
      <c r="OMU36" s="44"/>
      <c r="OMV36" s="44"/>
      <c r="OMW36" s="44"/>
      <c r="OMX36" s="44"/>
      <c r="OMY36" s="44"/>
      <c r="OMZ36" s="44"/>
      <c r="ONA36" s="44"/>
      <c r="ONB36" s="44"/>
      <c r="ONC36" s="44"/>
      <c r="OND36" s="44"/>
      <c r="ONE36" s="44"/>
      <c r="ONF36" s="44"/>
      <c r="ONG36" s="44"/>
      <c r="ONH36" s="44"/>
      <c r="ONI36" s="44"/>
      <c r="ONJ36" s="44"/>
      <c r="ONK36" s="44"/>
      <c r="ONL36" s="44"/>
      <c r="ONM36" s="44"/>
      <c r="ONN36" s="44"/>
      <c r="ONO36" s="44"/>
      <c r="ONP36" s="44"/>
      <c r="ONQ36" s="44"/>
      <c r="ONR36" s="44"/>
      <c r="ONS36" s="44"/>
      <c r="ONT36" s="44"/>
      <c r="ONU36" s="44"/>
      <c r="ONV36" s="44"/>
      <c r="ONW36" s="44"/>
      <c r="ONX36" s="44"/>
      <c r="ONY36" s="44"/>
      <c r="ONZ36" s="44"/>
      <c r="OOA36" s="44"/>
      <c r="OOB36" s="44"/>
      <c r="OOC36" s="44"/>
      <c r="OOD36" s="44"/>
      <c r="OOE36" s="44"/>
      <c r="OOF36" s="44"/>
      <c r="OOG36" s="44"/>
      <c r="OOH36" s="44"/>
      <c r="OOI36" s="44"/>
      <c r="OOJ36" s="44"/>
      <c r="OOK36" s="44"/>
      <c r="OOL36" s="44"/>
      <c r="OOM36" s="44"/>
      <c r="OON36" s="44"/>
      <c r="OOO36" s="44"/>
      <c r="OOP36" s="44"/>
      <c r="OOQ36" s="44"/>
      <c r="OOR36" s="44"/>
      <c r="OOS36" s="44"/>
      <c r="OOT36" s="44"/>
      <c r="OOU36" s="44"/>
      <c r="OOV36" s="44"/>
      <c r="OOW36" s="44"/>
      <c r="OOX36" s="44"/>
      <c r="OOY36" s="44"/>
      <c r="OOZ36" s="44"/>
      <c r="OPA36" s="44"/>
      <c r="OPB36" s="44"/>
      <c r="OPC36" s="44"/>
      <c r="OPD36" s="44"/>
      <c r="OPE36" s="44"/>
      <c r="OPF36" s="44"/>
      <c r="OPG36" s="44"/>
      <c r="OPH36" s="44"/>
      <c r="OPI36" s="44"/>
      <c r="OPJ36" s="44"/>
      <c r="OPK36" s="44"/>
      <c r="OPL36" s="44"/>
      <c r="OPM36" s="44"/>
      <c r="OPN36" s="44"/>
      <c r="OPO36" s="44"/>
      <c r="OPP36" s="44"/>
      <c r="OPQ36" s="44"/>
      <c r="OPR36" s="44"/>
      <c r="OPS36" s="44"/>
      <c r="OPT36" s="44"/>
      <c r="OPU36" s="44"/>
      <c r="OPV36" s="44"/>
      <c r="OPW36" s="44"/>
      <c r="OPX36" s="44"/>
      <c r="OPY36" s="44"/>
      <c r="OPZ36" s="44"/>
      <c r="OQA36" s="44"/>
      <c r="OQB36" s="44"/>
      <c r="OQC36" s="44"/>
      <c r="OQD36" s="44"/>
      <c r="OQE36" s="44"/>
      <c r="OQF36" s="44"/>
      <c r="OQG36" s="44"/>
      <c r="OQH36" s="44"/>
      <c r="OQI36" s="44"/>
      <c r="OQJ36" s="44"/>
      <c r="OQK36" s="44"/>
      <c r="OQL36" s="44"/>
      <c r="OQM36" s="44"/>
      <c r="OQN36" s="44"/>
      <c r="OQO36" s="44"/>
      <c r="OQP36" s="44"/>
      <c r="OQQ36" s="44"/>
      <c r="OQR36" s="44"/>
      <c r="OQS36" s="44"/>
      <c r="OQT36" s="44"/>
      <c r="OQU36" s="44"/>
      <c r="OQV36" s="44"/>
      <c r="OQW36" s="44"/>
      <c r="OQX36" s="44"/>
      <c r="OQY36" s="44"/>
      <c r="OQZ36" s="44"/>
      <c r="ORA36" s="44"/>
      <c r="ORB36" s="44"/>
      <c r="ORC36" s="44"/>
      <c r="ORD36" s="44"/>
      <c r="ORE36" s="44"/>
      <c r="ORF36" s="44"/>
      <c r="ORG36" s="44"/>
      <c r="ORH36" s="44"/>
      <c r="ORI36" s="44"/>
      <c r="ORJ36" s="44"/>
      <c r="ORK36" s="44"/>
      <c r="ORL36" s="44"/>
      <c r="ORM36" s="44"/>
      <c r="ORN36" s="44"/>
      <c r="ORO36" s="44"/>
      <c r="ORP36" s="44"/>
      <c r="ORQ36" s="44"/>
      <c r="ORR36" s="44"/>
      <c r="ORS36" s="44"/>
      <c r="ORT36" s="44"/>
      <c r="ORU36" s="44"/>
      <c r="ORV36" s="44"/>
      <c r="ORW36" s="44"/>
      <c r="ORX36" s="44"/>
      <c r="ORY36" s="44"/>
      <c r="ORZ36" s="44"/>
      <c r="OSA36" s="44"/>
      <c r="OSB36" s="44"/>
      <c r="OSC36" s="44"/>
      <c r="OSD36" s="44"/>
      <c r="OSE36" s="44"/>
      <c r="OSF36" s="44"/>
      <c r="OSG36" s="44"/>
      <c r="OSH36" s="44"/>
      <c r="OSI36" s="44"/>
      <c r="OSJ36" s="44"/>
      <c r="OSK36" s="44"/>
      <c r="OSL36" s="44"/>
      <c r="OSM36" s="44"/>
      <c r="OSN36" s="44"/>
      <c r="OSO36" s="44"/>
      <c r="OSP36" s="44"/>
      <c r="OSQ36" s="44"/>
      <c r="OSR36" s="44"/>
      <c r="OSS36" s="44"/>
      <c r="OST36" s="44"/>
      <c r="OSU36" s="44"/>
      <c r="OSV36" s="44"/>
      <c r="OSW36" s="44"/>
      <c r="OSX36" s="44"/>
      <c r="OSY36" s="44"/>
      <c r="OSZ36" s="44"/>
      <c r="OTA36" s="44"/>
      <c r="OTB36" s="44"/>
      <c r="OTC36" s="44"/>
      <c r="OTD36" s="44"/>
      <c r="OTE36" s="44"/>
      <c r="OTF36" s="44"/>
      <c r="OTG36" s="44"/>
      <c r="OTH36" s="44"/>
      <c r="OTI36" s="44"/>
      <c r="OTJ36" s="44"/>
      <c r="OTK36" s="44"/>
      <c r="OTL36" s="44"/>
      <c r="OTM36" s="44"/>
      <c r="OTN36" s="44"/>
      <c r="OTO36" s="44"/>
      <c r="OTP36" s="44"/>
      <c r="OTQ36" s="44"/>
      <c r="OTR36" s="44"/>
      <c r="OTS36" s="44"/>
      <c r="OTT36" s="44"/>
      <c r="OTU36" s="44"/>
      <c r="OTV36" s="44"/>
      <c r="OTW36" s="44"/>
      <c r="OTX36" s="44"/>
      <c r="OTY36" s="44"/>
      <c r="OTZ36" s="44"/>
      <c r="OUA36" s="44"/>
      <c r="OUB36" s="44"/>
      <c r="OUC36" s="44"/>
      <c r="OUD36" s="44"/>
      <c r="OUE36" s="44"/>
      <c r="OUF36" s="44"/>
      <c r="OUG36" s="44"/>
      <c r="OUH36" s="44"/>
      <c r="OUI36" s="44"/>
      <c r="OUJ36" s="44"/>
      <c r="OUK36" s="44"/>
      <c r="OUL36" s="44"/>
      <c r="OUM36" s="44"/>
      <c r="OUN36" s="44"/>
      <c r="OUO36" s="44"/>
      <c r="OUP36" s="44"/>
      <c r="OUQ36" s="44"/>
      <c r="OUR36" s="44"/>
      <c r="OUS36" s="44"/>
      <c r="OUT36" s="44"/>
      <c r="OUU36" s="44"/>
      <c r="OUV36" s="44"/>
      <c r="OUW36" s="44"/>
      <c r="OUX36" s="44"/>
      <c r="OUY36" s="44"/>
      <c r="OUZ36" s="44"/>
      <c r="OVA36" s="44"/>
      <c r="OVB36" s="44"/>
      <c r="OVC36" s="44"/>
      <c r="OVD36" s="44"/>
      <c r="OVE36" s="44"/>
      <c r="OVF36" s="44"/>
      <c r="OVG36" s="44"/>
      <c r="OVH36" s="44"/>
      <c r="OVI36" s="44"/>
      <c r="OVJ36" s="44"/>
      <c r="OVK36" s="44"/>
      <c r="OVL36" s="44"/>
      <c r="OVM36" s="44"/>
      <c r="OVN36" s="44"/>
      <c r="OVO36" s="44"/>
      <c r="OVP36" s="44"/>
      <c r="OVQ36" s="44"/>
      <c r="OVR36" s="44"/>
      <c r="OVS36" s="44"/>
      <c r="OVT36" s="44"/>
      <c r="OVU36" s="44"/>
      <c r="OVV36" s="44"/>
      <c r="OVW36" s="44"/>
      <c r="OVX36" s="44"/>
      <c r="OVY36" s="44"/>
      <c r="OVZ36" s="44"/>
      <c r="OWA36" s="44"/>
      <c r="OWB36" s="44"/>
      <c r="OWC36" s="44"/>
      <c r="OWD36" s="44"/>
      <c r="OWE36" s="44"/>
      <c r="OWF36" s="44"/>
      <c r="OWG36" s="44"/>
      <c r="OWH36" s="44"/>
      <c r="OWI36" s="44"/>
      <c r="OWJ36" s="44"/>
      <c r="OWK36" s="44"/>
      <c r="OWL36" s="44"/>
      <c r="OWM36" s="44"/>
      <c r="OWN36" s="44"/>
      <c r="OWO36" s="44"/>
      <c r="OWP36" s="44"/>
      <c r="OWQ36" s="44"/>
      <c r="OWR36" s="44"/>
      <c r="OWS36" s="44"/>
      <c r="OWT36" s="44"/>
      <c r="OWU36" s="44"/>
      <c r="OWV36" s="44"/>
      <c r="OWW36" s="44"/>
      <c r="OWX36" s="44"/>
      <c r="OWY36" s="44"/>
      <c r="OWZ36" s="44"/>
      <c r="OXA36" s="44"/>
      <c r="OXB36" s="44"/>
      <c r="OXC36" s="44"/>
      <c r="OXD36" s="44"/>
      <c r="OXE36" s="44"/>
      <c r="OXF36" s="44"/>
      <c r="OXG36" s="44"/>
      <c r="OXH36" s="44"/>
      <c r="OXI36" s="44"/>
      <c r="OXJ36" s="44"/>
      <c r="OXK36" s="44"/>
      <c r="OXL36" s="44"/>
      <c r="OXM36" s="44"/>
      <c r="OXN36" s="44"/>
      <c r="OXO36" s="44"/>
      <c r="OXP36" s="44"/>
      <c r="OXQ36" s="44"/>
      <c r="OXR36" s="44"/>
      <c r="OXS36" s="44"/>
      <c r="OXT36" s="44"/>
      <c r="OXU36" s="44"/>
      <c r="OXV36" s="44"/>
      <c r="OXW36" s="44"/>
      <c r="OXX36" s="44"/>
      <c r="OXY36" s="44"/>
      <c r="OXZ36" s="44"/>
      <c r="OYA36" s="44"/>
      <c r="OYB36" s="44"/>
      <c r="OYC36" s="44"/>
      <c r="OYD36" s="44"/>
      <c r="OYE36" s="44"/>
      <c r="OYF36" s="44"/>
      <c r="OYG36" s="44"/>
      <c r="OYH36" s="44"/>
      <c r="OYI36" s="44"/>
      <c r="OYJ36" s="44"/>
      <c r="OYK36" s="44"/>
      <c r="OYL36" s="44"/>
      <c r="OYM36" s="44"/>
      <c r="OYN36" s="44"/>
      <c r="OYO36" s="44"/>
      <c r="OYP36" s="44"/>
      <c r="OYQ36" s="44"/>
      <c r="OYR36" s="44"/>
      <c r="OYS36" s="44"/>
      <c r="OYT36" s="44"/>
      <c r="OYU36" s="44"/>
      <c r="OYV36" s="44"/>
      <c r="OYW36" s="44"/>
      <c r="OYX36" s="44"/>
      <c r="OYY36" s="44"/>
      <c r="OYZ36" s="44"/>
      <c r="OZA36" s="44"/>
      <c r="OZB36" s="44"/>
      <c r="OZC36" s="44"/>
      <c r="OZD36" s="44"/>
      <c r="OZE36" s="44"/>
      <c r="OZF36" s="44"/>
      <c r="OZG36" s="44"/>
      <c r="OZH36" s="44"/>
      <c r="OZI36" s="44"/>
      <c r="OZJ36" s="44"/>
      <c r="OZK36" s="44"/>
      <c r="OZL36" s="44"/>
      <c r="OZM36" s="44"/>
      <c r="OZN36" s="44"/>
      <c r="OZO36" s="44"/>
      <c r="OZP36" s="44"/>
      <c r="OZQ36" s="44"/>
      <c r="OZR36" s="44"/>
      <c r="OZS36" s="44"/>
      <c r="OZT36" s="44"/>
      <c r="OZU36" s="44"/>
      <c r="OZV36" s="44"/>
      <c r="OZW36" s="44"/>
      <c r="OZX36" s="44"/>
      <c r="OZY36" s="44"/>
      <c r="OZZ36" s="44"/>
      <c r="PAA36" s="44"/>
      <c r="PAB36" s="44"/>
      <c r="PAC36" s="44"/>
      <c r="PAD36" s="44"/>
      <c r="PAE36" s="44"/>
      <c r="PAF36" s="44"/>
      <c r="PAG36" s="44"/>
      <c r="PAH36" s="44"/>
      <c r="PAI36" s="44"/>
      <c r="PAJ36" s="44"/>
      <c r="PAK36" s="44"/>
      <c r="PAL36" s="44"/>
      <c r="PAM36" s="44"/>
      <c r="PAN36" s="44"/>
      <c r="PAO36" s="44"/>
      <c r="PAP36" s="44"/>
      <c r="PAQ36" s="44"/>
      <c r="PAR36" s="44"/>
      <c r="PAS36" s="44"/>
      <c r="PAT36" s="44"/>
      <c r="PAU36" s="44"/>
      <c r="PAV36" s="44"/>
      <c r="PAW36" s="44"/>
      <c r="PAX36" s="44"/>
      <c r="PAY36" s="44"/>
      <c r="PAZ36" s="44"/>
      <c r="PBA36" s="44"/>
      <c r="PBB36" s="44"/>
      <c r="PBC36" s="44"/>
      <c r="PBD36" s="44"/>
      <c r="PBE36" s="44"/>
      <c r="PBF36" s="44"/>
      <c r="PBG36" s="44"/>
      <c r="PBH36" s="44"/>
      <c r="PBI36" s="44"/>
      <c r="PBJ36" s="44"/>
      <c r="PBK36" s="44"/>
      <c r="PBL36" s="44"/>
      <c r="PBM36" s="44"/>
      <c r="PBN36" s="44"/>
      <c r="PBO36" s="44"/>
      <c r="PBP36" s="44"/>
      <c r="PBQ36" s="44"/>
      <c r="PBR36" s="44"/>
      <c r="PBS36" s="44"/>
      <c r="PBT36" s="44"/>
      <c r="PBU36" s="44"/>
      <c r="PBV36" s="44"/>
      <c r="PBW36" s="44"/>
      <c r="PBX36" s="44"/>
      <c r="PBY36" s="44"/>
      <c r="PBZ36" s="44"/>
      <c r="PCA36" s="44"/>
      <c r="PCB36" s="44"/>
      <c r="PCC36" s="44"/>
      <c r="PCD36" s="44"/>
      <c r="PCE36" s="44"/>
      <c r="PCF36" s="44"/>
      <c r="PCG36" s="44"/>
      <c r="PCH36" s="44"/>
      <c r="PCI36" s="44"/>
      <c r="PCJ36" s="44"/>
      <c r="PCK36" s="44"/>
      <c r="PCL36" s="44"/>
      <c r="PCM36" s="44"/>
      <c r="PCN36" s="44"/>
      <c r="PCO36" s="44"/>
      <c r="PCP36" s="44"/>
      <c r="PCQ36" s="44"/>
      <c r="PCR36" s="44"/>
      <c r="PCS36" s="44"/>
      <c r="PCT36" s="44"/>
      <c r="PCU36" s="44"/>
      <c r="PCV36" s="44"/>
      <c r="PCW36" s="44"/>
      <c r="PCX36" s="44"/>
      <c r="PCY36" s="44"/>
      <c r="PCZ36" s="44"/>
      <c r="PDA36" s="44"/>
      <c r="PDB36" s="44"/>
      <c r="PDC36" s="44"/>
      <c r="PDD36" s="44"/>
      <c r="PDE36" s="44"/>
      <c r="PDF36" s="44"/>
      <c r="PDG36" s="44"/>
      <c r="PDH36" s="44"/>
      <c r="PDI36" s="44"/>
      <c r="PDJ36" s="44"/>
      <c r="PDK36" s="44"/>
      <c r="PDL36" s="44"/>
      <c r="PDM36" s="44"/>
      <c r="PDN36" s="44"/>
      <c r="PDO36" s="44"/>
      <c r="PDP36" s="44"/>
      <c r="PDQ36" s="44"/>
      <c r="PDR36" s="44"/>
      <c r="PDS36" s="44"/>
      <c r="PDT36" s="44"/>
      <c r="PDU36" s="44"/>
      <c r="PDV36" s="44"/>
      <c r="PDW36" s="44"/>
      <c r="PDX36" s="44"/>
      <c r="PDY36" s="44"/>
      <c r="PDZ36" s="44"/>
      <c r="PEA36" s="44"/>
      <c r="PEB36" s="44"/>
      <c r="PEC36" s="44"/>
      <c r="PED36" s="44"/>
      <c r="PEE36" s="44"/>
      <c r="PEF36" s="44"/>
      <c r="PEG36" s="44"/>
      <c r="PEH36" s="44"/>
      <c r="PEI36" s="44"/>
      <c r="PEJ36" s="44"/>
      <c r="PEK36" s="44"/>
      <c r="PEL36" s="44"/>
      <c r="PEM36" s="44"/>
      <c r="PEN36" s="44"/>
      <c r="PEO36" s="44"/>
      <c r="PEP36" s="44"/>
      <c r="PEQ36" s="44"/>
      <c r="PER36" s="44"/>
      <c r="PES36" s="44"/>
      <c r="PET36" s="44"/>
      <c r="PEU36" s="44"/>
      <c r="PEV36" s="44"/>
      <c r="PEW36" s="44"/>
      <c r="PEX36" s="44"/>
      <c r="PEY36" s="44"/>
      <c r="PEZ36" s="44"/>
      <c r="PFA36" s="44"/>
      <c r="PFB36" s="44"/>
      <c r="PFC36" s="44"/>
      <c r="PFD36" s="44"/>
      <c r="PFE36" s="44"/>
      <c r="PFF36" s="44"/>
      <c r="PFG36" s="44"/>
      <c r="PFH36" s="44"/>
      <c r="PFI36" s="44"/>
      <c r="PFJ36" s="44"/>
      <c r="PFK36" s="44"/>
      <c r="PFL36" s="44"/>
      <c r="PFM36" s="44"/>
      <c r="PFN36" s="44"/>
      <c r="PFO36" s="44"/>
      <c r="PFP36" s="44"/>
      <c r="PFQ36" s="44"/>
      <c r="PFR36" s="44"/>
      <c r="PFS36" s="44"/>
      <c r="PFT36" s="44"/>
      <c r="PFU36" s="44"/>
      <c r="PFV36" s="44"/>
      <c r="PFW36" s="44"/>
      <c r="PFX36" s="44"/>
      <c r="PFY36" s="44"/>
      <c r="PFZ36" s="44"/>
      <c r="PGA36" s="44"/>
      <c r="PGB36" s="44"/>
      <c r="PGC36" s="44"/>
      <c r="PGD36" s="44"/>
      <c r="PGE36" s="44"/>
      <c r="PGF36" s="44"/>
      <c r="PGG36" s="44"/>
      <c r="PGH36" s="44"/>
      <c r="PGI36" s="44"/>
      <c r="PGJ36" s="44"/>
      <c r="PGK36" s="44"/>
      <c r="PGL36" s="44"/>
      <c r="PGM36" s="44"/>
      <c r="PGN36" s="44"/>
      <c r="PGO36" s="44"/>
      <c r="PGP36" s="44"/>
      <c r="PGQ36" s="44"/>
      <c r="PGR36" s="44"/>
      <c r="PGS36" s="44"/>
      <c r="PGT36" s="44"/>
      <c r="PGU36" s="44"/>
      <c r="PGV36" s="44"/>
      <c r="PGW36" s="44"/>
      <c r="PGX36" s="44"/>
      <c r="PGY36" s="44"/>
      <c r="PGZ36" s="44"/>
      <c r="PHA36" s="44"/>
      <c r="PHB36" s="44"/>
      <c r="PHC36" s="44"/>
      <c r="PHD36" s="44"/>
      <c r="PHE36" s="44"/>
      <c r="PHF36" s="44"/>
      <c r="PHG36" s="44"/>
      <c r="PHH36" s="44"/>
      <c r="PHI36" s="44"/>
      <c r="PHJ36" s="44"/>
      <c r="PHK36" s="44"/>
      <c r="PHL36" s="44"/>
      <c r="PHM36" s="44"/>
      <c r="PHN36" s="44"/>
      <c r="PHO36" s="44"/>
      <c r="PHP36" s="44"/>
      <c r="PHQ36" s="44"/>
      <c r="PHR36" s="44"/>
      <c r="PHS36" s="44"/>
      <c r="PHT36" s="44"/>
      <c r="PHU36" s="44"/>
      <c r="PHV36" s="44"/>
      <c r="PHW36" s="44"/>
      <c r="PHX36" s="44"/>
      <c r="PHY36" s="44"/>
      <c r="PHZ36" s="44"/>
      <c r="PIA36" s="44"/>
      <c r="PIB36" s="44"/>
      <c r="PIC36" s="44"/>
      <c r="PID36" s="44"/>
      <c r="PIE36" s="44"/>
      <c r="PIF36" s="44"/>
      <c r="PIG36" s="44"/>
      <c r="PIH36" s="44"/>
      <c r="PII36" s="44"/>
      <c r="PIJ36" s="44"/>
      <c r="PIK36" s="44"/>
      <c r="PIL36" s="44"/>
      <c r="PIM36" s="44"/>
      <c r="PIN36" s="44"/>
      <c r="PIO36" s="44"/>
      <c r="PIP36" s="44"/>
      <c r="PIQ36" s="44"/>
      <c r="PIR36" s="44"/>
      <c r="PIS36" s="44"/>
      <c r="PIT36" s="44"/>
      <c r="PIU36" s="44"/>
      <c r="PIV36" s="44"/>
      <c r="PIW36" s="44"/>
      <c r="PIX36" s="44"/>
      <c r="PIY36" s="44"/>
      <c r="PIZ36" s="44"/>
      <c r="PJA36" s="44"/>
      <c r="PJB36" s="44"/>
      <c r="PJC36" s="44"/>
      <c r="PJD36" s="44"/>
      <c r="PJE36" s="44"/>
      <c r="PJF36" s="44"/>
      <c r="PJG36" s="44"/>
      <c r="PJH36" s="44"/>
      <c r="PJI36" s="44"/>
      <c r="PJJ36" s="44"/>
      <c r="PJK36" s="44"/>
      <c r="PJL36" s="44"/>
      <c r="PJM36" s="44"/>
      <c r="PJN36" s="44"/>
      <c r="PJO36" s="44"/>
      <c r="PJP36" s="44"/>
      <c r="PJQ36" s="44"/>
      <c r="PJR36" s="44"/>
      <c r="PJS36" s="44"/>
      <c r="PJT36" s="44"/>
      <c r="PJU36" s="44"/>
      <c r="PJV36" s="44"/>
      <c r="PJW36" s="44"/>
      <c r="PJX36" s="44"/>
      <c r="PJY36" s="44"/>
      <c r="PJZ36" s="44"/>
      <c r="PKA36" s="44"/>
      <c r="PKB36" s="44"/>
      <c r="PKC36" s="44"/>
      <c r="PKD36" s="44"/>
      <c r="PKE36" s="44"/>
      <c r="PKF36" s="44"/>
      <c r="PKG36" s="44"/>
      <c r="PKH36" s="44"/>
      <c r="PKI36" s="44"/>
      <c r="PKJ36" s="44"/>
      <c r="PKK36" s="44"/>
      <c r="PKL36" s="44"/>
      <c r="PKM36" s="44"/>
      <c r="PKN36" s="44"/>
      <c r="PKO36" s="44"/>
      <c r="PKP36" s="44"/>
      <c r="PKQ36" s="44"/>
      <c r="PKR36" s="44"/>
      <c r="PKS36" s="44"/>
      <c r="PKT36" s="44"/>
      <c r="PKU36" s="44"/>
      <c r="PKV36" s="44"/>
      <c r="PKW36" s="44"/>
      <c r="PKX36" s="44"/>
      <c r="PKY36" s="44"/>
      <c r="PKZ36" s="44"/>
      <c r="PLA36" s="44"/>
      <c r="PLB36" s="44"/>
      <c r="PLC36" s="44"/>
      <c r="PLD36" s="44"/>
      <c r="PLE36" s="44"/>
      <c r="PLF36" s="44"/>
      <c r="PLG36" s="44"/>
      <c r="PLH36" s="44"/>
      <c r="PLI36" s="44"/>
      <c r="PLJ36" s="44"/>
      <c r="PLK36" s="44"/>
      <c r="PLL36" s="44"/>
      <c r="PLM36" s="44"/>
      <c r="PLN36" s="44"/>
      <c r="PLO36" s="44"/>
      <c r="PLP36" s="44"/>
      <c r="PLQ36" s="44"/>
      <c r="PLR36" s="44"/>
      <c r="PLS36" s="44"/>
      <c r="PLT36" s="44"/>
      <c r="PLU36" s="44"/>
      <c r="PLV36" s="44"/>
      <c r="PLW36" s="44"/>
      <c r="PLX36" s="44"/>
      <c r="PLY36" s="44"/>
      <c r="PLZ36" s="44"/>
      <c r="PMA36" s="44"/>
      <c r="PMB36" s="44"/>
      <c r="PMC36" s="44"/>
      <c r="PMD36" s="44"/>
      <c r="PME36" s="44"/>
      <c r="PMF36" s="44"/>
      <c r="PMG36" s="44"/>
      <c r="PMH36" s="44"/>
      <c r="PMI36" s="44"/>
      <c r="PMJ36" s="44"/>
      <c r="PMK36" s="44"/>
      <c r="PML36" s="44"/>
      <c r="PMM36" s="44"/>
      <c r="PMN36" s="44"/>
      <c r="PMO36" s="44"/>
      <c r="PMP36" s="44"/>
      <c r="PMQ36" s="44"/>
      <c r="PMR36" s="44"/>
      <c r="PMS36" s="44"/>
      <c r="PMT36" s="44"/>
      <c r="PMU36" s="44"/>
      <c r="PMV36" s="44"/>
      <c r="PMW36" s="44"/>
      <c r="PMX36" s="44"/>
      <c r="PMY36" s="44"/>
      <c r="PMZ36" s="44"/>
      <c r="PNA36" s="44"/>
      <c r="PNB36" s="44"/>
      <c r="PNC36" s="44"/>
      <c r="PND36" s="44"/>
      <c r="PNE36" s="44"/>
      <c r="PNF36" s="44"/>
      <c r="PNG36" s="44"/>
      <c r="PNH36" s="44"/>
      <c r="PNI36" s="44"/>
      <c r="PNJ36" s="44"/>
      <c r="PNK36" s="44"/>
      <c r="PNL36" s="44"/>
      <c r="PNM36" s="44"/>
      <c r="PNN36" s="44"/>
      <c r="PNO36" s="44"/>
      <c r="PNP36" s="44"/>
      <c r="PNQ36" s="44"/>
      <c r="PNR36" s="44"/>
      <c r="PNS36" s="44"/>
      <c r="PNT36" s="44"/>
      <c r="PNU36" s="44"/>
      <c r="PNV36" s="44"/>
      <c r="PNW36" s="44"/>
      <c r="PNX36" s="44"/>
      <c r="PNY36" s="44"/>
      <c r="PNZ36" s="44"/>
      <c r="POA36" s="44"/>
      <c r="POB36" s="44"/>
      <c r="POC36" s="44"/>
      <c r="POD36" s="44"/>
      <c r="POE36" s="44"/>
      <c r="POF36" s="44"/>
      <c r="POG36" s="44"/>
      <c r="POH36" s="44"/>
      <c r="POI36" s="44"/>
      <c r="POJ36" s="44"/>
      <c r="POK36" s="44"/>
      <c r="POL36" s="44"/>
      <c r="POM36" s="44"/>
      <c r="PON36" s="44"/>
      <c r="POO36" s="44"/>
      <c r="POP36" s="44"/>
      <c r="POQ36" s="44"/>
      <c r="POR36" s="44"/>
      <c r="POS36" s="44"/>
      <c r="POT36" s="44"/>
      <c r="POU36" s="44"/>
      <c r="POV36" s="44"/>
      <c r="POW36" s="44"/>
      <c r="POX36" s="44"/>
      <c r="POY36" s="44"/>
      <c r="POZ36" s="44"/>
      <c r="PPA36" s="44"/>
      <c r="PPB36" s="44"/>
      <c r="PPC36" s="44"/>
      <c r="PPD36" s="44"/>
      <c r="PPE36" s="44"/>
      <c r="PPF36" s="44"/>
      <c r="PPG36" s="44"/>
      <c r="PPH36" s="44"/>
      <c r="PPI36" s="44"/>
      <c r="PPJ36" s="44"/>
      <c r="PPK36" s="44"/>
      <c r="PPL36" s="44"/>
      <c r="PPM36" s="44"/>
      <c r="PPN36" s="44"/>
      <c r="PPO36" s="44"/>
      <c r="PPP36" s="44"/>
      <c r="PPQ36" s="44"/>
      <c r="PPR36" s="44"/>
      <c r="PPS36" s="44"/>
      <c r="PPT36" s="44"/>
      <c r="PPU36" s="44"/>
      <c r="PPV36" s="44"/>
      <c r="PPW36" s="44"/>
      <c r="PPX36" s="44"/>
      <c r="PPY36" s="44"/>
      <c r="PPZ36" s="44"/>
      <c r="PQA36" s="44"/>
      <c r="PQB36" s="44"/>
      <c r="PQC36" s="44"/>
      <c r="PQD36" s="44"/>
      <c r="PQE36" s="44"/>
      <c r="PQF36" s="44"/>
      <c r="PQG36" s="44"/>
      <c r="PQH36" s="44"/>
      <c r="PQI36" s="44"/>
      <c r="PQJ36" s="44"/>
      <c r="PQK36" s="44"/>
      <c r="PQL36" s="44"/>
      <c r="PQM36" s="44"/>
      <c r="PQN36" s="44"/>
      <c r="PQO36" s="44"/>
      <c r="PQP36" s="44"/>
      <c r="PQQ36" s="44"/>
      <c r="PQR36" s="44"/>
      <c r="PQS36" s="44"/>
      <c r="PQT36" s="44"/>
      <c r="PQU36" s="44"/>
      <c r="PQV36" s="44"/>
      <c r="PQW36" s="44"/>
      <c r="PQX36" s="44"/>
      <c r="PQY36" s="44"/>
      <c r="PQZ36" s="44"/>
      <c r="PRA36" s="44"/>
      <c r="PRB36" s="44"/>
      <c r="PRC36" s="44"/>
      <c r="PRD36" s="44"/>
      <c r="PRE36" s="44"/>
      <c r="PRF36" s="44"/>
      <c r="PRG36" s="44"/>
      <c r="PRH36" s="44"/>
      <c r="PRI36" s="44"/>
      <c r="PRJ36" s="44"/>
      <c r="PRK36" s="44"/>
      <c r="PRL36" s="44"/>
      <c r="PRM36" s="44"/>
      <c r="PRN36" s="44"/>
      <c r="PRO36" s="44"/>
      <c r="PRP36" s="44"/>
      <c r="PRQ36" s="44"/>
      <c r="PRR36" s="44"/>
      <c r="PRS36" s="44"/>
      <c r="PRT36" s="44"/>
      <c r="PRU36" s="44"/>
      <c r="PRV36" s="44"/>
      <c r="PRW36" s="44"/>
      <c r="PRX36" s="44"/>
      <c r="PRY36" s="44"/>
      <c r="PRZ36" s="44"/>
      <c r="PSA36" s="44"/>
      <c r="PSB36" s="44"/>
      <c r="PSC36" s="44"/>
      <c r="PSD36" s="44"/>
      <c r="PSE36" s="44"/>
      <c r="PSF36" s="44"/>
      <c r="PSG36" s="44"/>
      <c r="PSH36" s="44"/>
      <c r="PSI36" s="44"/>
      <c r="PSJ36" s="44"/>
      <c r="PSK36" s="44"/>
      <c r="PSL36" s="44"/>
      <c r="PSM36" s="44"/>
      <c r="PSN36" s="44"/>
      <c r="PSO36" s="44"/>
      <c r="PSP36" s="44"/>
      <c r="PSQ36" s="44"/>
      <c r="PSR36" s="44"/>
      <c r="PSS36" s="44"/>
      <c r="PST36" s="44"/>
      <c r="PSU36" s="44"/>
      <c r="PSV36" s="44"/>
      <c r="PSW36" s="44"/>
      <c r="PSX36" s="44"/>
      <c r="PSY36" s="44"/>
      <c r="PSZ36" s="44"/>
      <c r="PTA36" s="44"/>
      <c r="PTB36" s="44"/>
      <c r="PTC36" s="44"/>
      <c r="PTD36" s="44"/>
      <c r="PTE36" s="44"/>
      <c r="PTF36" s="44"/>
      <c r="PTG36" s="44"/>
      <c r="PTH36" s="44"/>
      <c r="PTI36" s="44"/>
      <c r="PTJ36" s="44"/>
      <c r="PTK36" s="44"/>
      <c r="PTL36" s="44"/>
      <c r="PTM36" s="44"/>
      <c r="PTN36" s="44"/>
      <c r="PTO36" s="44"/>
      <c r="PTP36" s="44"/>
      <c r="PTQ36" s="44"/>
      <c r="PTR36" s="44"/>
      <c r="PTS36" s="44"/>
      <c r="PTT36" s="44"/>
      <c r="PTU36" s="44"/>
      <c r="PTV36" s="44"/>
      <c r="PTW36" s="44"/>
      <c r="PTX36" s="44"/>
      <c r="PTY36" s="44"/>
      <c r="PTZ36" s="44"/>
      <c r="PUA36" s="44"/>
      <c r="PUB36" s="44"/>
      <c r="PUC36" s="44"/>
      <c r="PUD36" s="44"/>
      <c r="PUE36" s="44"/>
      <c r="PUF36" s="44"/>
      <c r="PUG36" s="44"/>
      <c r="PUH36" s="44"/>
      <c r="PUI36" s="44"/>
      <c r="PUJ36" s="44"/>
      <c r="PUK36" s="44"/>
      <c r="PUL36" s="44"/>
      <c r="PUM36" s="44"/>
      <c r="PUN36" s="44"/>
      <c r="PUO36" s="44"/>
      <c r="PUP36" s="44"/>
      <c r="PUQ36" s="44"/>
      <c r="PUR36" s="44"/>
      <c r="PUS36" s="44"/>
      <c r="PUT36" s="44"/>
      <c r="PUU36" s="44"/>
      <c r="PUV36" s="44"/>
      <c r="PUW36" s="44"/>
      <c r="PUX36" s="44"/>
      <c r="PUY36" s="44"/>
      <c r="PUZ36" s="44"/>
      <c r="PVA36" s="44"/>
      <c r="PVB36" s="44"/>
      <c r="PVC36" s="44"/>
      <c r="PVD36" s="44"/>
      <c r="PVE36" s="44"/>
      <c r="PVF36" s="44"/>
      <c r="PVG36" s="44"/>
      <c r="PVH36" s="44"/>
      <c r="PVI36" s="44"/>
      <c r="PVJ36" s="44"/>
      <c r="PVK36" s="44"/>
      <c r="PVL36" s="44"/>
      <c r="PVM36" s="44"/>
      <c r="PVN36" s="44"/>
      <c r="PVO36" s="44"/>
      <c r="PVP36" s="44"/>
      <c r="PVQ36" s="44"/>
      <c r="PVR36" s="44"/>
      <c r="PVS36" s="44"/>
      <c r="PVT36" s="44"/>
      <c r="PVU36" s="44"/>
      <c r="PVV36" s="44"/>
      <c r="PVW36" s="44"/>
      <c r="PVX36" s="44"/>
      <c r="PVY36" s="44"/>
      <c r="PVZ36" s="44"/>
      <c r="PWA36" s="44"/>
      <c r="PWB36" s="44"/>
      <c r="PWC36" s="44"/>
      <c r="PWD36" s="44"/>
      <c r="PWE36" s="44"/>
      <c r="PWF36" s="44"/>
      <c r="PWG36" s="44"/>
      <c r="PWH36" s="44"/>
      <c r="PWI36" s="44"/>
      <c r="PWJ36" s="44"/>
      <c r="PWK36" s="44"/>
      <c r="PWL36" s="44"/>
      <c r="PWM36" s="44"/>
      <c r="PWN36" s="44"/>
      <c r="PWO36" s="44"/>
      <c r="PWP36" s="44"/>
      <c r="PWQ36" s="44"/>
      <c r="PWR36" s="44"/>
      <c r="PWS36" s="44"/>
      <c r="PWT36" s="44"/>
      <c r="PWU36" s="44"/>
      <c r="PWV36" s="44"/>
      <c r="PWW36" s="44"/>
      <c r="PWX36" s="44"/>
      <c r="PWY36" s="44"/>
      <c r="PWZ36" s="44"/>
      <c r="PXA36" s="44"/>
      <c r="PXB36" s="44"/>
      <c r="PXC36" s="44"/>
      <c r="PXD36" s="44"/>
      <c r="PXE36" s="44"/>
      <c r="PXF36" s="44"/>
      <c r="PXG36" s="44"/>
      <c r="PXH36" s="44"/>
      <c r="PXI36" s="44"/>
      <c r="PXJ36" s="44"/>
      <c r="PXK36" s="44"/>
      <c r="PXL36" s="44"/>
      <c r="PXM36" s="44"/>
      <c r="PXN36" s="44"/>
      <c r="PXO36" s="44"/>
      <c r="PXP36" s="44"/>
      <c r="PXQ36" s="44"/>
      <c r="PXR36" s="44"/>
      <c r="PXS36" s="44"/>
      <c r="PXT36" s="44"/>
      <c r="PXU36" s="44"/>
      <c r="PXV36" s="44"/>
      <c r="PXW36" s="44"/>
      <c r="PXX36" s="44"/>
      <c r="PXY36" s="44"/>
      <c r="PXZ36" s="44"/>
      <c r="PYA36" s="44"/>
      <c r="PYB36" s="44"/>
      <c r="PYC36" s="44"/>
      <c r="PYD36" s="44"/>
      <c r="PYE36" s="44"/>
      <c r="PYF36" s="44"/>
      <c r="PYG36" s="44"/>
      <c r="PYH36" s="44"/>
      <c r="PYI36" s="44"/>
      <c r="PYJ36" s="44"/>
      <c r="PYK36" s="44"/>
      <c r="PYL36" s="44"/>
      <c r="PYM36" s="44"/>
      <c r="PYN36" s="44"/>
      <c r="PYO36" s="44"/>
      <c r="PYP36" s="44"/>
      <c r="PYQ36" s="44"/>
      <c r="PYR36" s="44"/>
      <c r="PYS36" s="44"/>
      <c r="PYT36" s="44"/>
      <c r="PYU36" s="44"/>
      <c r="PYV36" s="44"/>
      <c r="PYW36" s="44"/>
      <c r="PYX36" s="44"/>
      <c r="PYY36" s="44"/>
      <c r="PYZ36" s="44"/>
      <c r="PZA36" s="44"/>
      <c r="PZB36" s="44"/>
      <c r="PZC36" s="44"/>
      <c r="PZD36" s="44"/>
      <c r="PZE36" s="44"/>
      <c r="PZF36" s="44"/>
      <c r="PZG36" s="44"/>
      <c r="PZH36" s="44"/>
      <c r="PZI36" s="44"/>
      <c r="PZJ36" s="44"/>
      <c r="PZK36" s="44"/>
      <c r="PZL36" s="44"/>
      <c r="PZM36" s="44"/>
      <c r="PZN36" s="44"/>
      <c r="PZO36" s="44"/>
      <c r="PZP36" s="44"/>
      <c r="PZQ36" s="44"/>
      <c r="PZR36" s="44"/>
      <c r="PZS36" s="44"/>
      <c r="PZT36" s="44"/>
      <c r="PZU36" s="44"/>
      <c r="PZV36" s="44"/>
      <c r="PZW36" s="44"/>
      <c r="PZX36" s="44"/>
      <c r="PZY36" s="44"/>
      <c r="PZZ36" s="44"/>
      <c r="QAA36" s="44"/>
      <c r="QAB36" s="44"/>
      <c r="QAC36" s="44"/>
      <c r="QAD36" s="44"/>
      <c r="QAE36" s="44"/>
      <c r="QAF36" s="44"/>
      <c r="QAG36" s="44"/>
      <c r="QAH36" s="44"/>
      <c r="QAI36" s="44"/>
      <c r="QAJ36" s="44"/>
      <c r="QAK36" s="44"/>
      <c r="QAL36" s="44"/>
      <c r="QAM36" s="44"/>
      <c r="QAN36" s="44"/>
      <c r="QAO36" s="44"/>
      <c r="QAP36" s="44"/>
      <c r="QAQ36" s="44"/>
      <c r="QAR36" s="44"/>
      <c r="QAS36" s="44"/>
      <c r="QAT36" s="44"/>
      <c r="QAU36" s="44"/>
      <c r="QAV36" s="44"/>
      <c r="QAW36" s="44"/>
      <c r="QAX36" s="44"/>
      <c r="QAY36" s="44"/>
      <c r="QAZ36" s="44"/>
      <c r="QBA36" s="44"/>
      <c r="QBB36" s="44"/>
      <c r="QBC36" s="44"/>
      <c r="QBD36" s="44"/>
      <c r="QBE36" s="44"/>
      <c r="QBF36" s="44"/>
      <c r="QBG36" s="44"/>
      <c r="QBH36" s="44"/>
      <c r="QBI36" s="44"/>
      <c r="QBJ36" s="44"/>
      <c r="QBK36" s="44"/>
      <c r="QBL36" s="44"/>
      <c r="QBM36" s="44"/>
      <c r="QBN36" s="44"/>
      <c r="QBO36" s="44"/>
      <c r="QBP36" s="44"/>
      <c r="QBQ36" s="44"/>
      <c r="QBR36" s="44"/>
      <c r="QBS36" s="44"/>
      <c r="QBT36" s="44"/>
      <c r="QBU36" s="44"/>
      <c r="QBV36" s="44"/>
      <c r="QBW36" s="44"/>
      <c r="QBX36" s="44"/>
      <c r="QBY36" s="44"/>
      <c r="QBZ36" s="44"/>
      <c r="QCA36" s="44"/>
      <c r="QCB36" s="44"/>
      <c r="QCC36" s="44"/>
      <c r="QCD36" s="44"/>
      <c r="QCE36" s="44"/>
      <c r="QCF36" s="44"/>
      <c r="QCG36" s="44"/>
      <c r="QCH36" s="44"/>
      <c r="QCI36" s="44"/>
      <c r="QCJ36" s="44"/>
      <c r="QCK36" s="44"/>
      <c r="QCL36" s="44"/>
      <c r="QCM36" s="44"/>
      <c r="QCN36" s="44"/>
      <c r="QCO36" s="44"/>
      <c r="QCP36" s="44"/>
      <c r="QCQ36" s="44"/>
      <c r="QCR36" s="44"/>
      <c r="QCS36" s="44"/>
      <c r="QCT36" s="44"/>
      <c r="QCU36" s="44"/>
      <c r="QCV36" s="44"/>
      <c r="QCW36" s="44"/>
      <c r="QCX36" s="44"/>
      <c r="QCY36" s="44"/>
      <c r="QCZ36" s="44"/>
      <c r="QDA36" s="44"/>
      <c r="QDB36" s="44"/>
      <c r="QDC36" s="44"/>
      <c r="QDD36" s="44"/>
      <c r="QDE36" s="44"/>
      <c r="QDF36" s="44"/>
      <c r="QDG36" s="44"/>
      <c r="QDH36" s="44"/>
      <c r="QDI36" s="44"/>
      <c r="QDJ36" s="44"/>
      <c r="QDK36" s="44"/>
      <c r="QDL36" s="44"/>
      <c r="QDM36" s="44"/>
      <c r="QDN36" s="44"/>
      <c r="QDO36" s="44"/>
      <c r="QDP36" s="44"/>
      <c r="QDQ36" s="44"/>
      <c r="QDR36" s="44"/>
      <c r="QDS36" s="44"/>
      <c r="QDT36" s="44"/>
      <c r="QDU36" s="44"/>
      <c r="QDV36" s="44"/>
      <c r="QDW36" s="44"/>
      <c r="QDX36" s="44"/>
      <c r="QDY36" s="44"/>
      <c r="QDZ36" s="44"/>
      <c r="QEA36" s="44"/>
      <c r="QEB36" s="44"/>
      <c r="QEC36" s="44"/>
      <c r="QED36" s="44"/>
      <c r="QEE36" s="44"/>
      <c r="QEF36" s="44"/>
      <c r="QEG36" s="44"/>
      <c r="QEH36" s="44"/>
      <c r="QEI36" s="44"/>
      <c r="QEJ36" s="44"/>
      <c r="QEK36" s="44"/>
      <c r="QEL36" s="44"/>
      <c r="QEM36" s="44"/>
      <c r="QEN36" s="44"/>
      <c r="QEO36" s="44"/>
      <c r="QEP36" s="44"/>
      <c r="QEQ36" s="44"/>
      <c r="QER36" s="44"/>
      <c r="QES36" s="44"/>
      <c r="QET36" s="44"/>
      <c r="QEU36" s="44"/>
      <c r="QEV36" s="44"/>
      <c r="QEW36" s="44"/>
      <c r="QEX36" s="44"/>
      <c r="QEY36" s="44"/>
      <c r="QEZ36" s="44"/>
      <c r="QFA36" s="44"/>
      <c r="QFB36" s="44"/>
      <c r="QFC36" s="44"/>
      <c r="QFD36" s="44"/>
      <c r="QFE36" s="44"/>
      <c r="QFF36" s="44"/>
      <c r="QFG36" s="44"/>
      <c r="QFH36" s="44"/>
      <c r="QFI36" s="44"/>
      <c r="QFJ36" s="44"/>
      <c r="QFK36" s="44"/>
      <c r="QFL36" s="44"/>
      <c r="QFM36" s="44"/>
      <c r="QFN36" s="44"/>
      <c r="QFO36" s="44"/>
      <c r="QFP36" s="44"/>
      <c r="QFQ36" s="44"/>
      <c r="QFR36" s="44"/>
      <c r="QFS36" s="44"/>
      <c r="QFT36" s="44"/>
      <c r="QFU36" s="44"/>
      <c r="QFV36" s="44"/>
      <c r="QFW36" s="44"/>
      <c r="QFX36" s="44"/>
      <c r="QFY36" s="44"/>
      <c r="QFZ36" s="44"/>
      <c r="QGA36" s="44"/>
      <c r="QGB36" s="44"/>
      <c r="QGC36" s="44"/>
      <c r="QGD36" s="44"/>
      <c r="QGE36" s="44"/>
      <c r="QGF36" s="44"/>
      <c r="QGG36" s="44"/>
      <c r="QGH36" s="44"/>
      <c r="QGI36" s="44"/>
      <c r="QGJ36" s="44"/>
      <c r="QGK36" s="44"/>
      <c r="QGL36" s="44"/>
      <c r="QGM36" s="44"/>
      <c r="QGN36" s="44"/>
      <c r="QGO36" s="44"/>
      <c r="QGP36" s="44"/>
      <c r="QGQ36" s="44"/>
      <c r="QGR36" s="44"/>
      <c r="QGS36" s="44"/>
      <c r="QGT36" s="44"/>
      <c r="QGU36" s="44"/>
      <c r="QGV36" s="44"/>
      <c r="QGW36" s="44"/>
      <c r="QGX36" s="44"/>
      <c r="QGY36" s="44"/>
      <c r="QGZ36" s="44"/>
      <c r="QHA36" s="44"/>
      <c r="QHB36" s="44"/>
      <c r="QHC36" s="44"/>
      <c r="QHD36" s="44"/>
      <c r="QHE36" s="44"/>
      <c r="QHF36" s="44"/>
      <c r="QHG36" s="44"/>
      <c r="QHH36" s="44"/>
      <c r="QHI36" s="44"/>
      <c r="QHJ36" s="44"/>
      <c r="QHK36" s="44"/>
      <c r="QHL36" s="44"/>
      <c r="QHM36" s="44"/>
      <c r="QHN36" s="44"/>
      <c r="QHO36" s="44"/>
      <c r="QHP36" s="44"/>
      <c r="QHQ36" s="44"/>
      <c r="QHR36" s="44"/>
      <c r="QHS36" s="44"/>
      <c r="QHT36" s="44"/>
      <c r="QHU36" s="44"/>
      <c r="QHV36" s="44"/>
      <c r="QHW36" s="44"/>
      <c r="QHX36" s="44"/>
      <c r="QHY36" s="44"/>
      <c r="QHZ36" s="44"/>
      <c r="QIA36" s="44"/>
      <c r="QIB36" s="44"/>
      <c r="QIC36" s="44"/>
      <c r="QID36" s="44"/>
      <c r="QIE36" s="44"/>
      <c r="QIF36" s="44"/>
      <c r="QIG36" s="44"/>
      <c r="QIH36" s="44"/>
      <c r="QII36" s="44"/>
      <c r="QIJ36" s="44"/>
      <c r="QIK36" s="44"/>
      <c r="QIL36" s="44"/>
      <c r="QIM36" s="44"/>
      <c r="QIN36" s="44"/>
      <c r="QIO36" s="44"/>
      <c r="QIP36" s="44"/>
      <c r="QIQ36" s="44"/>
      <c r="QIR36" s="44"/>
      <c r="QIS36" s="44"/>
      <c r="QIT36" s="44"/>
      <c r="QIU36" s="44"/>
      <c r="QIV36" s="44"/>
      <c r="QIW36" s="44"/>
      <c r="QIX36" s="44"/>
      <c r="QIY36" s="44"/>
      <c r="QIZ36" s="44"/>
      <c r="QJA36" s="44"/>
      <c r="QJB36" s="44"/>
      <c r="QJC36" s="44"/>
      <c r="QJD36" s="44"/>
      <c r="QJE36" s="44"/>
      <c r="QJF36" s="44"/>
      <c r="QJG36" s="44"/>
      <c r="QJH36" s="44"/>
      <c r="QJI36" s="44"/>
      <c r="QJJ36" s="44"/>
      <c r="QJK36" s="44"/>
      <c r="QJL36" s="44"/>
      <c r="QJM36" s="44"/>
      <c r="QJN36" s="44"/>
      <c r="QJO36" s="44"/>
      <c r="QJP36" s="44"/>
      <c r="QJQ36" s="44"/>
      <c r="QJR36" s="44"/>
      <c r="QJS36" s="44"/>
      <c r="QJT36" s="44"/>
      <c r="QJU36" s="44"/>
      <c r="QJV36" s="44"/>
      <c r="QJW36" s="44"/>
      <c r="QJX36" s="44"/>
      <c r="QJY36" s="44"/>
      <c r="QJZ36" s="44"/>
      <c r="QKA36" s="44"/>
      <c r="QKB36" s="44"/>
      <c r="QKC36" s="44"/>
      <c r="QKD36" s="44"/>
      <c r="QKE36" s="44"/>
      <c r="QKF36" s="44"/>
      <c r="QKG36" s="44"/>
      <c r="QKH36" s="44"/>
      <c r="QKI36" s="44"/>
      <c r="QKJ36" s="44"/>
      <c r="QKK36" s="44"/>
      <c r="QKL36" s="44"/>
      <c r="QKM36" s="44"/>
      <c r="QKN36" s="44"/>
      <c r="QKO36" s="44"/>
      <c r="QKP36" s="44"/>
      <c r="QKQ36" s="44"/>
      <c r="QKR36" s="44"/>
      <c r="QKS36" s="44"/>
      <c r="QKT36" s="44"/>
      <c r="QKU36" s="44"/>
      <c r="QKV36" s="44"/>
      <c r="QKW36" s="44"/>
      <c r="QKX36" s="44"/>
      <c r="QKY36" s="44"/>
      <c r="QKZ36" s="44"/>
      <c r="QLA36" s="44"/>
      <c r="QLB36" s="44"/>
      <c r="QLC36" s="44"/>
      <c r="QLD36" s="44"/>
      <c r="QLE36" s="44"/>
      <c r="QLF36" s="44"/>
      <c r="QLG36" s="44"/>
      <c r="QLH36" s="44"/>
      <c r="QLI36" s="44"/>
      <c r="QLJ36" s="44"/>
      <c r="QLK36" s="44"/>
      <c r="QLL36" s="44"/>
      <c r="QLM36" s="44"/>
      <c r="QLN36" s="44"/>
      <c r="QLO36" s="44"/>
      <c r="QLP36" s="44"/>
      <c r="QLQ36" s="44"/>
      <c r="QLR36" s="44"/>
      <c r="QLS36" s="44"/>
      <c r="QLT36" s="44"/>
      <c r="QLU36" s="44"/>
      <c r="QLV36" s="44"/>
      <c r="QLW36" s="44"/>
      <c r="QLX36" s="44"/>
      <c r="QLY36" s="44"/>
      <c r="QLZ36" s="44"/>
      <c r="QMA36" s="44"/>
      <c r="QMB36" s="44"/>
      <c r="QMC36" s="44"/>
      <c r="QMD36" s="44"/>
      <c r="QME36" s="44"/>
      <c r="QMF36" s="44"/>
      <c r="QMG36" s="44"/>
      <c r="QMH36" s="44"/>
      <c r="QMI36" s="44"/>
      <c r="QMJ36" s="44"/>
      <c r="QMK36" s="44"/>
      <c r="QML36" s="44"/>
      <c r="QMM36" s="44"/>
      <c r="QMN36" s="44"/>
      <c r="QMO36" s="44"/>
      <c r="QMP36" s="44"/>
      <c r="QMQ36" s="44"/>
      <c r="QMR36" s="44"/>
      <c r="QMS36" s="44"/>
      <c r="QMT36" s="44"/>
      <c r="QMU36" s="44"/>
      <c r="QMV36" s="44"/>
      <c r="QMW36" s="44"/>
      <c r="QMX36" s="44"/>
      <c r="QMY36" s="44"/>
      <c r="QMZ36" s="44"/>
      <c r="QNA36" s="44"/>
      <c r="QNB36" s="44"/>
      <c r="QNC36" s="44"/>
      <c r="QND36" s="44"/>
      <c r="QNE36" s="44"/>
      <c r="QNF36" s="44"/>
      <c r="QNG36" s="44"/>
      <c r="QNH36" s="44"/>
      <c r="QNI36" s="44"/>
      <c r="QNJ36" s="44"/>
      <c r="QNK36" s="44"/>
      <c r="QNL36" s="44"/>
      <c r="QNM36" s="44"/>
      <c r="QNN36" s="44"/>
      <c r="QNO36" s="44"/>
      <c r="QNP36" s="44"/>
      <c r="QNQ36" s="44"/>
      <c r="QNR36" s="44"/>
      <c r="QNS36" s="44"/>
      <c r="QNT36" s="44"/>
      <c r="QNU36" s="44"/>
      <c r="QNV36" s="44"/>
      <c r="QNW36" s="44"/>
      <c r="QNX36" s="44"/>
      <c r="QNY36" s="44"/>
      <c r="QNZ36" s="44"/>
      <c r="QOA36" s="44"/>
      <c r="QOB36" s="44"/>
      <c r="QOC36" s="44"/>
      <c r="QOD36" s="44"/>
      <c r="QOE36" s="44"/>
      <c r="QOF36" s="44"/>
      <c r="QOG36" s="44"/>
      <c r="QOH36" s="44"/>
      <c r="QOI36" s="44"/>
      <c r="QOJ36" s="44"/>
      <c r="QOK36" s="44"/>
      <c r="QOL36" s="44"/>
      <c r="QOM36" s="44"/>
      <c r="QON36" s="44"/>
      <c r="QOO36" s="44"/>
      <c r="QOP36" s="44"/>
      <c r="QOQ36" s="44"/>
      <c r="QOR36" s="44"/>
      <c r="QOS36" s="44"/>
      <c r="QOT36" s="44"/>
      <c r="QOU36" s="44"/>
      <c r="QOV36" s="44"/>
      <c r="QOW36" s="44"/>
      <c r="QOX36" s="44"/>
      <c r="QOY36" s="44"/>
      <c r="QOZ36" s="44"/>
      <c r="QPA36" s="44"/>
      <c r="QPB36" s="44"/>
      <c r="QPC36" s="44"/>
      <c r="QPD36" s="44"/>
      <c r="QPE36" s="44"/>
      <c r="QPF36" s="44"/>
      <c r="QPG36" s="44"/>
      <c r="QPH36" s="44"/>
      <c r="QPI36" s="44"/>
      <c r="QPJ36" s="44"/>
      <c r="QPK36" s="44"/>
      <c r="QPL36" s="44"/>
      <c r="QPM36" s="44"/>
      <c r="QPN36" s="44"/>
      <c r="QPO36" s="44"/>
      <c r="QPP36" s="44"/>
      <c r="QPQ36" s="44"/>
      <c r="QPR36" s="44"/>
      <c r="QPS36" s="44"/>
      <c r="QPT36" s="44"/>
      <c r="QPU36" s="44"/>
      <c r="QPV36" s="44"/>
      <c r="QPW36" s="44"/>
      <c r="QPX36" s="44"/>
      <c r="QPY36" s="44"/>
      <c r="QPZ36" s="44"/>
      <c r="QQA36" s="44"/>
      <c r="QQB36" s="44"/>
      <c r="QQC36" s="44"/>
      <c r="QQD36" s="44"/>
      <c r="QQE36" s="44"/>
      <c r="QQF36" s="44"/>
      <c r="QQG36" s="44"/>
      <c r="QQH36" s="44"/>
      <c r="QQI36" s="44"/>
      <c r="QQJ36" s="44"/>
      <c r="QQK36" s="44"/>
      <c r="QQL36" s="44"/>
      <c r="QQM36" s="44"/>
      <c r="QQN36" s="44"/>
      <c r="QQO36" s="44"/>
      <c r="QQP36" s="44"/>
      <c r="QQQ36" s="44"/>
      <c r="QQR36" s="44"/>
      <c r="QQS36" s="44"/>
      <c r="QQT36" s="44"/>
      <c r="QQU36" s="44"/>
      <c r="QQV36" s="44"/>
      <c r="QQW36" s="44"/>
      <c r="QQX36" s="44"/>
      <c r="QQY36" s="44"/>
      <c r="QQZ36" s="44"/>
      <c r="QRA36" s="44"/>
      <c r="QRB36" s="44"/>
      <c r="QRC36" s="44"/>
      <c r="QRD36" s="44"/>
      <c r="QRE36" s="44"/>
      <c r="QRF36" s="44"/>
      <c r="QRG36" s="44"/>
      <c r="QRH36" s="44"/>
      <c r="QRI36" s="44"/>
      <c r="QRJ36" s="44"/>
      <c r="QRK36" s="44"/>
      <c r="QRL36" s="44"/>
      <c r="QRM36" s="44"/>
      <c r="QRN36" s="44"/>
      <c r="QRO36" s="44"/>
      <c r="QRP36" s="44"/>
      <c r="QRQ36" s="44"/>
      <c r="QRR36" s="44"/>
      <c r="QRS36" s="44"/>
      <c r="QRT36" s="44"/>
      <c r="QRU36" s="44"/>
      <c r="QRV36" s="44"/>
      <c r="QRW36" s="44"/>
      <c r="QRX36" s="44"/>
      <c r="QRY36" s="44"/>
      <c r="QRZ36" s="44"/>
      <c r="QSA36" s="44"/>
      <c r="QSB36" s="44"/>
      <c r="QSC36" s="44"/>
      <c r="QSD36" s="44"/>
      <c r="QSE36" s="44"/>
      <c r="QSF36" s="44"/>
      <c r="QSG36" s="44"/>
      <c r="QSH36" s="44"/>
      <c r="QSI36" s="44"/>
      <c r="QSJ36" s="44"/>
      <c r="QSK36" s="44"/>
      <c r="QSL36" s="44"/>
      <c r="QSM36" s="44"/>
      <c r="QSN36" s="44"/>
      <c r="QSO36" s="44"/>
      <c r="QSP36" s="44"/>
      <c r="QSQ36" s="44"/>
      <c r="QSR36" s="44"/>
      <c r="QSS36" s="44"/>
      <c r="QST36" s="44"/>
      <c r="QSU36" s="44"/>
      <c r="QSV36" s="44"/>
      <c r="QSW36" s="44"/>
      <c r="QSX36" s="44"/>
      <c r="QSY36" s="44"/>
      <c r="QSZ36" s="44"/>
      <c r="QTA36" s="44"/>
      <c r="QTB36" s="44"/>
      <c r="QTC36" s="44"/>
      <c r="QTD36" s="44"/>
      <c r="QTE36" s="44"/>
      <c r="QTF36" s="44"/>
      <c r="QTG36" s="44"/>
      <c r="QTH36" s="44"/>
      <c r="QTI36" s="44"/>
      <c r="QTJ36" s="44"/>
      <c r="QTK36" s="44"/>
      <c r="QTL36" s="44"/>
      <c r="QTM36" s="44"/>
      <c r="QTN36" s="44"/>
      <c r="QTO36" s="44"/>
      <c r="QTP36" s="44"/>
      <c r="QTQ36" s="44"/>
      <c r="QTR36" s="44"/>
      <c r="QTS36" s="44"/>
      <c r="QTT36" s="44"/>
      <c r="QTU36" s="44"/>
      <c r="QTV36" s="44"/>
      <c r="QTW36" s="44"/>
      <c r="QTX36" s="44"/>
      <c r="QTY36" s="44"/>
      <c r="QTZ36" s="44"/>
      <c r="QUA36" s="44"/>
      <c r="QUB36" s="44"/>
      <c r="QUC36" s="44"/>
      <c r="QUD36" s="44"/>
      <c r="QUE36" s="44"/>
      <c r="QUF36" s="44"/>
      <c r="QUG36" s="44"/>
      <c r="QUH36" s="44"/>
      <c r="QUI36" s="44"/>
      <c r="QUJ36" s="44"/>
      <c r="QUK36" s="44"/>
      <c r="QUL36" s="44"/>
      <c r="QUM36" s="44"/>
      <c r="QUN36" s="44"/>
      <c r="QUO36" s="44"/>
      <c r="QUP36" s="44"/>
      <c r="QUQ36" s="44"/>
      <c r="QUR36" s="44"/>
      <c r="QUS36" s="44"/>
      <c r="QUT36" s="44"/>
      <c r="QUU36" s="44"/>
      <c r="QUV36" s="44"/>
      <c r="QUW36" s="44"/>
      <c r="QUX36" s="44"/>
      <c r="QUY36" s="44"/>
      <c r="QUZ36" s="44"/>
      <c r="QVA36" s="44"/>
      <c r="QVB36" s="44"/>
      <c r="QVC36" s="44"/>
      <c r="QVD36" s="44"/>
      <c r="QVE36" s="44"/>
      <c r="QVF36" s="44"/>
      <c r="QVG36" s="44"/>
      <c r="QVH36" s="44"/>
      <c r="QVI36" s="44"/>
      <c r="QVJ36" s="44"/>
      <c r="QVK36" s="44"/>
      <c r="QVL36" s="44"/>
      <c r="QVM36" s="44"/>
      <c r="QVN36" s="44"/>
      <c r="QVO36" s="44"/>
      <c r="QVP36" s="44"/>
      <c r="QVQ36" s="44"/>
      <c r="QVR36" s="44"/>
      <c r="QVS36" s="44"/>
      <c r="QVT36" s="44"/>
      <c r="QVU36" s="44"/>
      <c r="QVV36" s="44"/>
      <c r="QVW36" s="44"/>
      <c r="QVX36" s="44"/>
      <c r="QVY36" s="44"/>
      <c r="QVZ36" s="44"/>
      <c r="QWA36" s="44"/>
      <c r="QWB36" s="44"/>
      <c r="QWC36" s="44"/>
      <c r="QWD36" s="44"/>
      <c r="QWE36" s="44"/>
      <c r="QWF36" s="44"/>
      <c r="QWG36" s="44"/>
      <c r="QWH36" s="44"/>
      <c r="QWI36" s="44"/>
      <c r="QWJ36" s="44"/>
      <c r="QWK36" s="44"/>
      <c r="QWL36" s="44"/>
      <c r="QWM36" s="44"/>
      <c r="QWN36" s="44"/>
      <c r="QWO36" s="44"/>
      <c r="QWP36" s="44"/>
      <c r="QWQ36" s="44"/>
      <c r="QWR36" s="44"/>
      <c r="QWS36" s="44"/>
      <c r="QWT36" s="44"/>
      <c r="QWU36" s="44"/>
      <c r="QWV36" s="44"/>
      <c r="QWW36" s="44"/>
      <c r="QWX36" s="44"/>
      <c r="QWY36" s="44"/>
      <c r="QWZ36" s="44"/>
      <c r="QXA36" s="44"/>
      <c r="QXB36" s="44"/>
      <c r="QXC36" s="44"/>
      <c r="QXD36" s="44"/>
      <c r="QXE36" s="44"/>
      <c r="QXF36" s="44"/>
      <c r="QXG36" s="44"/>
      <c r="QXH36" s="44"/>
      <c r="QXI36" s="44"/>
      <c r="QXJ36" s="44"/>
      <c r="QXK36" s="44"/>
      <c r="QXL36" s="44"/>
      <c r="QXM36" s="44"/>
      <c r="QXN36" s="44"/>
      <c r="QXO36" s="44"/>
      <c r="QXP36" s="44"/>
      <c r="QXQ36" s="44"/>
      <c r="QXR36" s="44"/>
      <c r="QXS36" s="44"/>
      <c r="QXT36" s="44"/>
      <c r="QXU36" s="44"/>
      <c r="QXV36" s="44"/>
      <c r="QXW36" s="44"/>
      <c r="QXX36" s="44"/>
      <c r="QXY36" s="44"/>
      <c r="QXZ36" s="44"/>
      <c r="QYA36" s="44"/>
      <c r="QYB36" s="44"/>
      <c r="QYC36" s="44"/>
      <c r="QYD36" s="44"/>
      <c r="QYE36" s="44"/>
      <c r="QYF36" s="44"/>
      <c r="QYG36" s="44"/>
      <c r="QYH36" s="44"/>
      <c r="QYI36" s="44"/>
      <c r="QYJ36" s="44"/>
      <c r="QYK36" s="44"/>
      <c r="QYL36" s="44"/>
      <c r="QYM36" s="44"/>
      <c r="QYN36" s="44"/>
      <c r="QYO36" s="44"/>
      <c r="QYP36" s="44"/>
      <c r="QYQ36" s="44"/>
      <c r="QYR36" s="44"/>
      <c r="QYS36" s="44"/>
      <c r="QYT36" s="44"/>
      <c r="QYU36" s="44"/>
      <c r="QYV36" s="44"/>
      <c r="QYW36" s="44"/>
      <c r="QYX36" s="44"/>
      <c r="QYY36" s="44"/>
      <c r="QYZ36" s="44"/>
      <c r="QZA36" s="44"/>
      <c r="QZB36" s="44"/>
      <c r="QZC36" s="44"/>
      <c r="QZD36" s="44"/>
      <c r="QZE36" s="44"/>
      <c r="QZF36" s="44"/>
      <c r="QZG36" s="44"/>
      <c r="QZH36" s="44"/>
      <c r="QZI36" s="44"/>
      <c r="QZJ36" s="44"/>
      <c r="QZK36" s="44"/>
      <c r="QZL36" s="44"/>
      <c r="QZM36" s="44"/>
      <c r="QZN36" s="44"/>
      <c r="QZO36" s="44"/>
      <c r="QZP36" s="44"/>
      <c r="QZQ36" s="44"/>
      <c r="QZR36" s="44"/>
      <c r="QZS36" s="44"/>
      <c r="QZT36" s="44"/>
      <c r="QZU36" s="44"/>
      <c r="QZV36" s="44"/>
      <c r="QZW36" s="44"/>
      <c r="QZX36" s="44"/>
      <c r="QZY36" s="44"/>
      <c r="QZZ36" s="44"/>
      <c r="RAA36" s="44"/>
      <c r="RAB36" s="44"/>
      <c r="RAC36" s="44"/>
      <c r="RAD36" s="44"/>
      <c r="RAE36" s="44"/>
      <c r="RAF36" s="44"/>
      <c r="RAG36" s="44"/>
      <c r="RAH36" s="44"/>
      <c r="RAI36" s="44"/>
      <c r="RAJ36" s="44"/>
      <c r="RAK36" s="44"/>
      <c r="RAL36" s="44"/>
      <c r="RAM36" s="44"/>
      <c r="RAN36" s="44"/>
      <c r="RAO36" s="44"/>
      <c r="RAP36" s="44"/>
      <c r="RAQ36" s="44"/>
      <c r="RAR36" s="44"/>
      <c r="RAS36" s="44"/>
      <c r="RAT36" s="44"/>
      <c r="RAU36" s="44"/>
      <c r="RAV36" s="44"/>
      <c r="RAW36" s="44"/>
      <c r="RAX36" s="44"/>
      <c r="RAY36" s="44"/>
      <c r="RAZ36" s="44"/>
      <c r="RBA36" s="44"/>
      <c r="RBB36" s="44"/>
      <c r="RBC36" s="44"/>
      <c r="RBD36" s="44"/>
      <c r="RBE36" s="44"/>
      <c r="RBF36" s="44"/>
      <c r="RBG36" s="44"/>
      <c r="RBH36" s="44"/>
      <c r="RBI36" s="44"/>
      <c r="RBJ36" s="44"/>
      <c r="RBK36" s="44"/>
      <c r="RBL36" s="44"/>
      <c r="RBM36" s="44"/>
      <c r="RBN36" s="44"/>
      <c r="RBO36" s="44"/>
      <c r="RBP36" s="44"/>
      <c r="RBQ36" s="44"/>
      <c r="RBR36" s="44"/>
      <c r="RBS36" s="44"/>
      <c r="RBT36" s="44"/>
      <c r="RBU36" s="44"/>
      <c r="RBV36" s="44"/>
      <c r="RBW36" s="44"/>
      <c r="RBX36" s="44"/>
      <c r="RBY36" s="44"/>
      <c r="RBZ36" s="44"/>
      <c r="RCA36" s="44"/>
      <c r="RCB36" s="44"/>
      <c r="RCC36" s="44"/>
      <c r="RCD36" s="44"/>
      <c r="RCE36" s="44"/>
      <c r="RCF36" s="44"/>
      <c r="RCG36" s="44"/>
      <c r="RCH36" s="44"/>
      <c r="RCI36" s="44"/>
      <c r="RCJ36" s="44"/>
      <c r="RCK36" s="44"/>
      <c r="RCL36" s="44"/>
      <c r="RCM36" s="44"/>
      <c r="RCN36" s="44"/>
      <c r="RCO36" s="44"/>
      <c r="RCP36" s="44"/>
      <c r="RCQ36" s="44"/>
      <c r="RCR36" s="44"/>
      <c r="RCS36" s="44"/>
      <c r="RCT36" s="44"/>
      <c r="RCU36" s="44"/>
      <c r="RCV36" s="44"/>
      <c r="RCW36" s="44"/>
      <c r="RCX36" s="44"/>
      <c r="RCY36" s="44"/>
      <c r="RCZ36" s="44"/>
      <c r="RDA36" s="44"/>
      <c r="RDB36" s="44"/>
      <c r="RDC36" s="44"/>
      <c r="RDD36" s="44"/>
      <c r="RDE36" s="44"/>
      <c r="RDF36" s="44"/>
      <c r="RDG36" s="44"/>
      <c r="RDH36" s="44"/>
      <c r="RDI36" s="44"/>
      <c r="RDJ36" s="44"/>
      <c r="RDK36" s="44"/>
      <c r="RDL36" s="44"/>
      <c r="RDM36" s="44"/>
      <c r="RDN36" s="44"/>
      <c r="RDO36" s="44"/>
      <c r="RDP36" s="44"/>
      <c r="RDQ36" s="44"/>
      <c r="RDR36" s="44"/>
      <c r="RDS36" s="44"/>
      <c r="RDT36" s="44"/>
      <c r="RDU36" s="44"/>
      <c r="RDV36" s="44"/>
      <c r="RDW36" s="44"/>
      <c r="RDX36" s="44"/>
      <c r="RDY36" s="44"/>
      <c r="RDZ36" s="44"/>
      <c r="REA36" s="44"/>
      <c r="REB36" s="44"/>
      <c r="REC36" s="44"/>
      <c r="RED36" s="44"/>
      <c r="REE36" s="44"/>
      <c r="REF36" s="44"/>
      <c r="REG36" s="44"/>
      <c r="REH36" s="44"/>
      <c r="REI36" s="44"/>
      <c r="REJ36" s="44"/>
      <c r="REK36" s="44"/>
      <c r="REL36" s="44"/>
      <c r="REM36" s="44"/>
      <c r="REN36" s="44"/>
      <c r="REO36" s="44"/>
      <c r="REP36" s="44"/>
      <c r="REQ36" s="44"/>
      <c r="RER36" s="44"/>
      <c r="RES36" s="44"/>
      <c r="RET36" s="44"/>
      <c r="REU36" s="44"/>
      <c r="REV36" s="44"/>
      <c r="REW36" s="44"/>
      <c r="REX36" s="44"/>
      <c r="REY36" s="44"/>
      <c r="REZ36" s="44"/>
      <c r="RFA36" s="44"/>
      <c r="RFB36" s="44"/>
      <c r="RFC36" s="44"/>
      <c r="RFD36" s="44"/>
      <c r="RFE36" s="44"/>
      <c r="RFF36" s="44"/>
      <c r="RFG36" s="44"/>
      <c r="RFH36" s="44"/>
      <c r="RFI36" s="44"/>
      <c r="RFJ36" s="44"/>
      <c r="RFK36" s="44"/>
      <c r="RFL36" s="44"/>
      <c r="RFM36" s="44"/>
      <c r="RFN36" s="44"/>
      <c r="RFO36" s="44"/>
      <c r="RFP36" s="44"/>
      <c r="RFQ36" s="44"/>
      <c r="RFR36" s="44"/>
      <c r="RFS36" s="44"/>
      <c r="RFT36" s="44"/>
      <c r="RFU36" s="44"/>
      <c r="RFV36" s="44"/>
      <c r="RFW36" s="44"/>
      <c r="RFX36" s="44"/>
      <c r="RFY36" s="44"/>
      <c r="RFZ36" s="44"/>
      <c r="RGA36" s="44"/>
      <c r="RGB36" s="44"/>
      <c r="RGC36" s="44"/>
      <c r="RGD36" s="44"/>
      <c r="RGE36" s="44"/>
      <c r="RGF36" s="44"/>
      <c r="RGG36" s="44"/>
      <c r="RGH36" s="44"/>
      <c r="RGI36" s="44"/>
      <c r="RGJ36" s="44"/>
      <c r="RGK36" s="44"/>
      <c r="RGL36" s="44"/>
      <c r="RGM36" s="44"/>
      <c r="RGN36" s="44"/>
      <c r="RGO36" s="44"/>
      <c r="RGP36" s="44"/>
      <c r="RGQ36" s="44"/>
      <c r="RGR36" s="44"/>
      <c r="RGS36" s="44"/>
      <c r="RGT36" s="44"/>
      <c r="RGU36" s="44"/>
      <c r="RGV36" s="44"/>
      <c r="RGW36" s="44"/>
      <c r="RGX36" s="44"/>
      <c r="RGY36" s="44"/>
      <c r="RGZ36" s="44"/>
      <c r="RHA36" s="44"/>
      <c r="RHB36" s="44"/>
      <c r="RHC36" s="44"/>
      <c r="RHD36" s="44"/>
      <c r="RHE36" s="44"/>
      <c r="RHF36" s="44"/>
      <c r="RHG36" s="44"/>
      <c r="RHH36" s="44"/>
      <c r="RHI36" s="44"/>
      <c r="RHJ36" s="44"/>
      <c r="RHK36" s="44"/>
      <c r="RHL36" s="44"/>
      <c r="RHM36" s="44"/>
      <c r="RHN36" s="44"/>
      <c r="RHO36" s="44"/>
      <c r="RHP36" s="44"/>
      <c r="RHQ36" s="44"/>
      <c r="RHR36" s="44"/>
      <c r="RHS36" s="44"/>
      <c r="RHT36" s="44"/>
      <c r="RHU36" s="44"/>
      <c r="RHV36" s="44"/>
      <c r="RHW36" s="44"/>
      <c r="RHX36" s="44"/>
      <c r="RHY36" s="44"/>
      <c r="RHZ36" s="44"/>
      <c r="RIA36" s="44"/>
      <c r="RIB36" s="44"/>
      <c r="RIC36" s="44"/>
      <c r="RID36" s="44"/>
      <c r="RIE36" s="44"/>
      <c r="RIF36" s="44"/>
      <c r="RIG36" s="44"/>
      <c r="RIH36" s="44"/>
      <c r="RII36" s="44"/>
      <c r="RIJ36" s="44"/>
      <c r="RIK36" s="44"/>
      <c r="RIL36" s="44"/>
      <c r="RIM36" s="44"/>
      <c r="RIN36" s="44"/>
      <c r="RIO36" s="44"/>
      <c r="RIP36" s="44"/>
      <c r="RIQ36" s="44"/>
      <c r="RIR36" s="44"/>
      <c r="RIS36" s="44"/>
      <c r="RIT36" s="44"/>
      <c r="RIU36" s="44"/>
      <c r="RIV36" s="44"/>
      <c r="RIW36" s="44"/>
      <c r="RIX36" s="44"/>
      <c r="RIY36" s="44"/>
      <c r="RIZ36" s="44"/>
      <c r="RJA36" s="44"/>
      <c r="RJB36" s="44"/>
      <c r="RJC36" s="44"/>
      <c r="RJD36" s="44"/>
      <c r="RJE36" s="44"/>
      <c r="RJF36" s="44"/>
      <c r="RJG36" s="44"/>
      <c r="RJH36" s="44"/>
      <c r="RJI36" s="44"/>
      <c r="RJJ36" s="44"/>
      <c r="RJK36" s="44"/>
      <c r="RJL36" s="44"/>
      <c r="RJM36" s="44"/>
      <c r="RJN36" s="44"/>
      <c r="RJO36" s="44"/>
      <c r="RJP36" s="44"/>
      <c r="RJQ36" s="44"/>
      <c r="RJR36" s="44"/>
      <c r="RJS36" s="44"/>
      <c r="RJT36" s="44"/>
      <c r="RJU36" s="44"/>
      <c r="RJV36" s="44"/>
      <c r="RJW36" s="44"/>
      <c r="RJX36" s="44"/>
      <c r="RJY36" s="44"/>
      <c r="RJZ36" s="44"/>
      <c r="RKA36" s="44"/>
      <c r="RKB36" s="44"/>
      <c r="RKC36" s="44"/>
      <c r="RKD36" s="44"/>
      <c r="RKE36" s="44"/>
      <c r="RKF36" s="44"/>
      <c r="RKG36" s="44"/>
      <c r="RKH36" s="44"/>
      <c r="RKI36" s="44"/>
      <c r="RKJ36" s="44"/>
      <c r="RKK36" s="44"/>
      <c r="RKL36" s="44"/>
      <c r="RKM36" s="44"/>
      <c r="RKN36" s="44"/>
      <c r="RKO36" s="44"/>
      <c r="RKP36" s="44"/>
      <c r="RKQ36" s="44"/>
      <c r="RKR36" s="44"/>
      <c r="RKS36" s="44"/>
      <c r="RKT36" s="44"/>
      <c r="RKU36" s="44"/>
      <c r="RKV36" s="44"/>
      <c r="RKW36" s="44"/>
      <c r="RKX36" s="44"/>
      <c r="RKY36" s="44"/>
      <c r="RKZ36" s="44"/>
      <c r="RLA36" s="44"/>
      <c r="RLB36" s="44"/>
      <c r="RLC36" s="44"/>
      <c r="RLD36" s="44"/>
      <c r="RLE36" s="44"/>
      <c r="RLF36" s="44"/>
      <c r="RLG36" s="44"/>
      <c r="RLH36" s="44"/>
      <c r="RLI36" s="44"/>
      <c r="RLJ36" s="44"/>
      <c r="RLK36" s="44"/>
      <c r="RLL36" s="44"/>
      <c r="RLM36" s="44"/>
      <c r="RLN36" s="44"/>
      <c r="RLO36" s="44"/>
      <c r="RLP36" s="44"/>
      <c r="RLQ36" s="44"/>
      <c r="RLR36" s="44"/>
      <c r="RLS36" s="44"/>
      <c r="RLT36" s="44"/>
      <c r="RLU36" s="44"/>
      <c r="RLV36" s="44"/>
      <c r="RLW36" s="44"/>
      <c r="RLX36" s="44"/>
      <c r="RLY36" s="44"/>
      <c r="RLZ36" s="44"/>
      <c r="RMA36" s="44"/>
      <c r="RMB36" s="44"/>
      <c r="RMC36" s="44"/>
      <c r="RMD36" s="44"/>
      <c r="RME36" s="44"/>
      <c r="RMF36" s="44"/>
      <c r="RMG36" s="44"/>
      <c r="RMH36" s="44"/>
      <c r="RMI36" s="44"/>
      <c r="RMJ36" s="44"/>
      <c r="RMK36" s="44"/>
      <c r="RML36" s="44"/>
      <c r="RMM36" s="44"/>
      <c r="RMN36" s="44"/>
      <c r="RMO36" s="44"/>
      <c r="RMP36" s="44"/>
      <c r="RMQ36" s="44"/>
      <c r="RMR36" s="44"/>
      <c r="RMS36" s="44"/>
      <c r="RMT36" s="44"/>
      <c r="RMU36" s="44"/>
      <c r="RMV36" s="44"/>
      <c r="RMW36" s="44"/>
      <c r="RMX36" s="44"/>
      <c r="RMY36" s="44"/>
      <c r="RMZ36" s="44"/>
      <c r="RNA36" s="44"/>
      <c r="RNB36" s="44"/>
      <c r="RNC36" s="44"/>
      <c r="RND36" s="44"/>
      <c r="RNE36" s="44"/>
      <c r="RNF36" s="44"/>
      <c r="RNG36" s="44"/>
      <c r="RNH36" s="44"/>
      <c r="RNI36" s="44"/>
      <c r="RNJ36" s="44"/>
      <c r="RNK36" s="44"/>
      <c r="RNL36" s="44"/>
      <c r="RNM36" s="44"/>
      <c r="RNN36" s="44"/>
      <c r="RNO36" s="44"/>
      <c r="RNP36" s="44"/>
      <c r="RNQ36" s="44"/>
      <c r="RNR36" s="44"/>
      <c r="RNS36" s="44"/>
      <c r="RNT36" s="44"/>
      <c r="RNU36" s="44"/>
      <c r="RNV36" s="44"/>
      <c r="RNW36" s="44"/>
      <c r="RNX36" s="44"/>
      <c r="RNY36" s="44"/>
      <c r="RNZ36" s="44"/>
      <c r="ROA36" s="44"/>
      <c r="ROB36" s="44"/>
      <c r="ROC36" s="44"/>
      <c r="ROD36" s="44"/>
      <c r="ROE36" s="44"/>
      <c r="ROF36" s="44"/>
      <c r="ROG36" s="44"/>
      <c r="ROH36" s="44"/>
      <c r="ROI36" s="44"/>
      <c r="ROJ36" s="44"/>
      <c r="ROK36" s="44"/>
      <c r="ROL36" s="44"/>
      <c r="ROM36" s="44"/>
      <c r="RON36" s="44"/>
      <c r="ROO36" s="44"/>
      <c r="ROP36" s="44"/>
      <c r="ROQ36" s="44"/>
      <c r="ROR36" s="44"/>
      <c r="ROS36" s="44"/>
      <c r="ROT36" s="44"/>
      <c r="ROU36" s="44"/>
      <c r="ROV36" s="44"/>
      <c r="ROW36" s="44"/>
      <c r="ROX36" s="44"/>
      <c r="ROY36" s="44"/>
      <c r="ROZ36" s="44"/>
      <c r="RPA36" s="44"/>
      <c r="RPB36" s="44"/>
      <c r="RPC36" s="44"/>
      <c r="RPD36" s="44"/>
      <c r="RPE36" s="44"/>
      <c r="RPF36" s="44"/>
      <c r="RPG36" s="44"/>
      <c r="RPH36" s="44"/>
      <c r="RPI36" s="44"/>
      <c r="RPJ36" s="44"/>
      <c r="RPK36" s="44"/>
      <c r="RPL36" s="44"/>
      <c r="RPM36" s="44"/>
      <c r="RPN36" s="44"/>
      <c r="RPO36" s="44"/>
      <c r="RPP36" s="44"/>
      <c r="RPQ36" s="44"/>
      <c r="RPR36" s="44"/>
      <c r="RPS36" s="44"/>
      <c r="RPT36" s="44"/>
      <c r="RPU36" s="44"/>
      <c r="RPV36" s="44"/>
      <c r="RPW36" s="44"/>
      <c r="RPX36" s="44"/>
      <c r="RPY36" s="44"/>
      <c r="RPZ36" s="44"/>
      <c r="RQA36" s="44"/>
      <c r="RQB36" s="44"/>
      <c r="RQC36" s="44"/>
      <c r="RQD36" s="44"/>
      <c r="RQE36" s="44"/>
      <c r="RQF36" s="44"/>
      <c r="RQG36" s="44"/>
      <c r="RQH36" s="44"/>
      <c r="RQI36" s="44"/>
      <c r="RQJ36" s="44"/>
      <c r="RQK36" s="44"/>
      <c r="RQL36" s="44"/>
      <c r="RQM36" s="44"/>
      <c r="RQN36" s="44"/>
      <c r="RQO36" s="44"/>
      <c r="RQP36" s="44"/>
      <c r="RQQ36" s="44"/>
      <c r="RQR36" s="44"/>
      <c r="RQS36" s="44"/>
      <c r="RQT36" s="44"/>
      <c r="RQU36" s="44"/>
      <c r="RQV36" s="44"/>
      <c r="RQW36" s="44"/>
      <c r="RQX36" s="44"/>
      <c r="RQY36" s="44"/>
      <c r="RQZ36" s="44"/>
      <c r="RRA36" s="44"/>
      <c r="RRB36" s="44"/>
      <c r="RRC36" s="44"/>
      <c r="RRD36" s="44"/>
      <c r="RRE36" s="44"/>
      <c r="RRF36" s="44"/>
      <c r="RRG36" s="44"/>
      <c r="RRH36" s="44"/>
      <c r="RRI36" s="44"/>
      <c r="RRJ36" s="44"/>
      <c r="RRK36" s="44"/>
      <c r="RRL36" s="44"/>
      <c r="RRM36" s="44"/>
      <c r="RRN36" s="44"/>
      <c r="RRO36" s="44"/>
      <c r="RRP36" s="44"/>
      <c r="RRQ36" s="44"/>
      <c r="RRR36" s="44"/>
      <c r="RRS36" s="44"/>
      <c r="RRT36" s="44"/>
      <c r="RRU36" s="44"/>
      <c r="RRV36" s="44"/>
      <c r="RRW36" s="44"/>
      <c r="RRX36" s="44"/>
      <c r="RRY36" s="44"/>
      <c r="RRZ36" s="44"/>
      <c r="RSA36" s="44"/>
      <c r="RSB36" s="44"/>
      <c r="RSC36" s="44"/>
      <c r="RSD36" s="44"/>
      <c r="RSE36" s="44"/>
      <c r="RSF36" s="44"/>
      <c r="RSG36" s="44"/>
      <c r="RSH36" s="44"/>
      <c r="RSI36" s="44"/>
      <c r="RSJ36" s="44"/>
      <c r="RSK36" s="44"/>
      <c r="RSL36" s="44"/>
      <c r="RSM36" s="44"/>
      <c r="RSN36" s="44"/>
      <c r="RSO36" s="44"/>
      <c r="RSP36" s="44"/>
      <c r="RSQ36" s="44"/>
      <c r="RSR36" s="44"/>
      <c r="RSS36" s="44"/>
      <c r="RST36" s="44"/>
      <c r="RSU36" s="44"/>
      <c r="RSV36" s="44"/>
      <c r="RSW36" s="44"/>
      <c r="RSX36" s="44"/>
      <c r="RSY36" s="44"/>
      <c r="RSZ36" s="44"/>
      <c r="RTA36" s="44"/>
      <c r="RTB36" s="44"/>
      <c r="RTC36" s="44"/>
      <c r="RTD36" s="44"/>
      <c r="RTE36" s="44"/>
      <c r="RTF36" s="44"/>
      <c r="RTG36" s="44"/>
      <c r="RTH36" s="44"/>
      <c r="RTI36" s="44"/>
      <c r="RTJ36" s="44"/>
      <c r="RTK36" s="44"/>
      <c r="RTL36" s="44"/>
      <c r="RTM36" s="44"/>
      <c r="RTN36" s="44"/>
      <c r="RTO36" s="44"/>
      <c r="RTP36" s="44"/>
      <c r="RTQ36" s="44"/>
      <c r="RTR36" s="44"/>
      <c r="RTS36" s="44"/>
      <c r="RTT36" s="44"/>
      <c r="RTU36" s="44"/>
      <c r="RTV36" s="44"/>
      <c r="RTW36" s="44"/>
      <c r="RTX36" s="44"/>
      <c r="RTY36" s="44"/>
      <c r="RTZ36" s="44"/>
      <c r="RUA36" s="44"/>
      <c r="RUB36" s="44"/>
      <c r="RUC36" s="44"/>
      <c r="RUD36" s="44"/>
      <c r="RUE36" s="44"/>
      <c r="RUF36" s="44"/>
      <c r="RUG36" s="44"/>
      <c r="RUH36" s="44"/>
      <c r="RUI36" s="44"/>
      <c r="RUJ36" s="44"/>
      <c r="RUK36" s="44"/>
      <c r="RUL36" s="44"/>
      <c r="RUM36" s="44"/>
      <c r="RUN36" s="44"/>
      <c r="RUO36" s="44"/>
      <c r="RUP36" s="44"/>
      <c r="RUQ36" s="44"/>
      <c r="RUR36" s="44"/>
      <c r="RUS36" s="44"/>
      <c r="RUT36" s="44"/>
      <c r="RUU36" s="44"/>
      <c r="RUV36" s="44"/>
      <c r="RUW36" s="44"/>
      <c r="RUX36" s="44"/>
      <c r="RUY36" s="44"/>
      <c r="RUZ36" s="44"/>
      <c r="RVA36" s="44"/>
      <c r="RVB36" s="44"/>
      <c r="RVC36" s="44"/>
      <c r="RVD36" s="44"/>
      <c r="RVE36" s="44"/>
      <c r="RVF36" s="44"/>
      <c r="RVG36" s="44"/>
      <c r="RVH36" s="44"/>
      <c r="RVI36" s="44"/>
      <c r="RVJ36" s="44"/>
      <c r="RVK36" s="44"/>
      <c r="RVL36" s="44"/>
      <c r="RVM36" s="44"/>
      <c r="RVN36" s="44"/>
      <c r="RVO36" s="44"/>
      <c r="RVP36" s="44"/>
      <c r="RVQ36" s="44"/>
      <c r="RVR36" s="44"/>
      <c r="RVS36" s="44"/>
      <c r="RVT36" s="44"/>
      <c r="RVU36" s="44"/>
      <c r="RVV36" s="44"/>
      <c r="RVW36" s="44"/>
      <c r="RVX36" s="44"/>
      <c r="RVY36" s="44"/>
      <c r="RVZ36" s="44"/>
      <c r="RWA36" s="44"/>
      <c r="RWB36" s="44"/>
      <c r="RWC36" s="44"/>
      <c r="RWD36" s="44"/>
      <c r="RWE36" s="44"/>
      <c r="RWF36" s="44"/>
      <c r="RWG36" s="44"/>
      <c r="RWH36" s="44"/>
      <c r="RWI36" s="44"/>
      <c r="RWJ36" s="44"/>
      <c r="RWK36" s="44"/>
      <c r="RWL36" s="44"/>
      <c r="RWM36" s="44"/>
      <c r="RWN36" s="44"/>
      <c r="RWO36" s="44"/>
      <c r="RWP36" s="44"/>
      <c r="RWQ36" s="44"/>
      <c r="RWR36" s="44"/>
      <c r="RWS36" s="44"/>
      <c r="RWT36" s="44"/>
      <c r="RWU36" s="44"/>
      <c r="RWV36" s="44"/>
      <c r="RWW36" s="44"/>
      <c r="RWX36" s="44"/>
      <c r="RWY36" s="44"/>
      <c r="RWZ36" s="44"/>
      <c r="RXA36" s="44"/>
      <c r="RXB36" s="44"/>
      <c r="RXC36" s="44"/>
      <c r="RXD36" s="44"/>
      <c r="RXE36" s="44"/>
      <c r="RXF36" s="44"/>
      <c r="RXG36" s="44"/>
      <c r="RXH36" s="44"/>
      <c r="RXI36" s="44"/>
      <c r="RXJ36" s="44"/>
      <c r="RXK36" s="44"/>
      <c r="RXL36" s="44"/>
      <c r="RXM36" s="44"/>
      <c r="RXN36" s="44"/>
      <c r="RXO36" s="44"/>
      <c r="RXP36" s="44"/>
      <c r="RXQ36" s="44"/>
      <c r="RXR36" s="44"/>
      <c r="RXS36" s="44"/>
      <c r="RXT36" s="44"/>
      <c r="RXU36" s="44"/>
      <c r="RXV36" s="44"/>
      <c r="RXW36" s="44"/>
      <c r="RXX36" s="44"/>
      <c r="RXY36" s="44"/>
      <c r="RXZ36" s="44"/>
      <c r="RYA36" s="44"/>
      <c r="RYB36" s="44"/>
      <c r="RYC36" s="44"/>
      <c r="RYD36" s="44"/>
      <c r="RYE36" s="44"/>
      <c r="RYF36" s="44"/>
      <c r="RYG36" s="44"/>
      <c r="RYH36" s="44"/>
      <c r="RYI36" s="44"/>
      <c r="RYJ36" s="44"/>
      <c r="RYK36" s="44"/>
      <c r="RYL36" s="44"/>
      <c r="RYM36" s="44"/>
      <c r="RYN36" s="44"/>
      <c r="RYO36" s="44"/>
      <c r="RYP36" s="44"/>
      <c r="RYQ36" s="44"/>
      <c r="RYR36" s="44"/>
      <c r="RYS36" s="44"/>
      <c r="RYT36" s="44"/>
      <c r="RYU36" s="44"/>
      <c r="RYV36" s="44"/>
      <c r="RYW36" s="44"/>
      <c r="RYX36" s="44"/>
      <c r="RYY36" s="44"/>
      <c r="RYZ36" s="44"/>
      <c r="RZA36" s="44"/>
      <c r="RZB36" s="44"/>
      <c r="RZC36" s="44"/>
      <c r="RZD36" s="44"/>
      <c r="RZE36" s="44"/>
      <c r="RZF36" s="44"/>
      <c r="RZG36" s="44"/>
      <c r="RZH36" s="44"/>
      <c r="RZI36" s="44"/>
      <c r="RZJ36" s="44"/>
      <c r="RZK36" s="44"/>
      <c r="RZL36" s="44"/>
      <c r="RZM36" s="44"/>
      <c r="RZN36" s="44"/>
      <c r="RZO36" s="44"/>
      <c r="RZP36" s="44"/>
      <c r="RZQ36" s="44"/>
      <c r="RZR36" s="44"/>
      <c r="RZS36" s="44"/>
      <c r="RZT36" s="44"/>
      <c r="RZU36" s="44"/>
      <c r="RZV36" s="44"/>
      <c r="RZW36" s="44"/>
      <c r="RZX36" s="44"/>
      <c r="RZY36" s="44"/>
      <c r="RZZ36" s="44"/>
      <c r="SAA36" s="44"/>
      <c r="SAB36" s="44"/>
      <c r="SAC36" s="44"/>
      <c r="SAD36" s="44"/>
      <c r="SAE36" s="44"/>
      <c r="SAF36" s="44"/>
      <c r="SAG36" s="44"/>
      <c r="SAH36" s="44"/>
      <c r="SAI36" s="44"/>
      <c r="SAJ36" s="44"/>
      <c r="SAK36" s="44"/>
      <c r="SAL36" s="44"/>
      <c r="SAM36" s="44"/>
      <c r="SAN36" s="44"/>
      <c r="SAO36" s="44"/>
      <c r="SAP36" s="44"/>
      <c r="SAQ36" s="44"/>
      <c r="SAR36" s="44"/>
      <c r="SAS36" s="44"/>
      <c r="SAT36" s="44"/>
      <c r="SAU36" s="44"/>
      <c r="SAV36" s="44"/>
      <c r="SAW36" s="44"/>
      <c r="SAX36" s="44"/>
      <c r="SAY36" s="44"/>
      <c r="SAZ36" s="44"/>
      <c r="SBA36" s="44"/>
      <c r="SBB36" s="44"/>
      <c r="SBC36" s="44"/>
      <c r="SBD36" s="44"/>
      <c r="SBE36" s="44"/>
      <c r="SBF36" s="44"/>
      <c r="SBG36" s="44"/>
      <c r="SBH36" s="44"/>
      <c r="SBI36" s="44"/>
      <c r="SBJ36" s="44"/>
      <c r="SBK36" s="44"/>
      <c r="SBL36" s="44"/>
      <c r="SBM36" s="44"/>
      <c r="SBN36" s="44"/>
      <c r="SBO36" s="44"/>
      <c r="SBP36" s="44"/>
      <c r="SBQ36" s="44"/>
      <c r="SBR36" s="44"/>
      <c r="SBS36" s="44"/>
      <c r="SBT36" s="44"/>
      <c r="SBU36" s="44"/>
      <c r="SBV36" s="44"/>
      <c r="SBW36" s="44"/>
      <c r="SBX36" s="44"/>
      <c r="SBY36" s="44"/>
      <c r="SBZ36" s="44"/>
      <c r="SCA36" s="44"/>
      <c r="SCB36" s="44"/>
      <c r="SCC36" s="44"/>
      <c r="SCD36" s="44"/>
      <c r="SCE36" s="44"/>
      <c r="SCF36" s="44"/>
      <c r="SCG36" s="44"/>
      <c r="SCH36" s="44"/>
      <c r="SCI36" s="44"/>
      <c r="SCJ36" s="44"/>
      <c r="SCK36" s="44"/>
      <c r="SCL36" s="44"/>
      <c r="SCM36" s="44"/>
      <c r="SCN36" s="44"/>
      <c r="SCO36" s="44"/>
      <c r="SCP36" s="44"/>
      <c r="SCQ36" s="44"/>
      <c r="SCR36" s="44"/>
      <c r="SCS36" s="44"/>
      <c r="SCT36" s="44"/>
      <c r="SCU36" s="44"/>
      <c r="SCV36" s="44"/>
      <c r="SCW36" s="44"/>
      <c r="SCX36" s="44"/>
      <c r="SCY36" s="44"/>
      <c r="SCZ36" s="44"/>
      <c r="SDA36" s="44"/>
      <c r="SDB36" s="44"/>
      <c r="SDC36" s="44"/>
      <c r="SDD36" s="44"/>
      <c r="SDE36" s="44"/>
      <c r="SDF36" s="44"/>
      <c r="SDG36" s="44"/>
      <c r="SDH36" s="44"/>
      <c r="SDI36" s="44"/>
      <c r="SDJ36" s="44"/>
      <c r="SDK36" s="44"/>
      <c r="SDL36" s="44"/>
      <c r="SDM36" s="44"/>
      <c r="SDN36" s="44"/>
      <c r="SDO36" s="44"/>
      <c r="SDP36" s="44"/>
      <c r="SDQ36" s="44"/>
      <c r="SDR36" s="44"/>
      <c r="SDS36" s="44"/>
      <c r="SDT36" s="44"/>
      <c r="SDU36" s="44"/>
      <c r="SDV36" s="44"/>
      <c r="SDW36" s="44"/>
      <c r="SDX36" s="44"/>
      <c r="SDY36" s="44"/>
      <c r="SDZ36" s="44"/>
      <c r="SEA36" s="44"/>
      <c r="SEB36" s="44"/>
      <c r="SEC36" s="44"/>
      <c r="SED36" s="44"/>
      <c r="SEE36" s="44"/>
      <c r="SEF36" s="44"/>
      <c r="SEG36" s="44"/>
      <c r="SEH36" s="44"/>
      <c r="SEI36" s="44"/>
      <c r="SEJ36" s="44"/>
      <c r="SEK36" s="44"/>
      <c r="SEL36" s="44"/>
      <c r="SEM36" s="44"/>
      <c r="SEN36" s="44"/>
      <c r="SEO36" s="44"/>
      <c r="SEP36" s="44"/>
      <c r="SEQ36" s="44"/>
      <c r="SER36" s="44"/>
      <c r="SES36" s="44"/>
      <c r="SET36" s="44"/>
      <c r="SEU36" s="44"/>
      <c r="SEV36" s="44"/>
      <c r="SEW36" s="44"/>
      <c r="SEX36" s="44"/>
      <c r="SEY36" s="44"/>
      <c r="SEZ36" s="44"/>
      <c r="SFA36" s="44"/>
      <c r="SFB36" s="44"/>
      <c r="SFC36" s="44"/>
      <c r="SFD36" s="44"/>
      <c r="SFE36" s="44"/>
      <c r="SFF36" s="44"/>
      <c r="SFG36" s="44"/>
      <c r="SFH36" s="44"/>
      <c r="SFI36" s="44"/>
      <c r="SFJ36" s="44"/>
      <c r="SFK36" s="44"/>
      <c r="SFL36" s="44"/>
      <c r="SFM36" s="44"/>
      <c r="SFN36" s="44"/>
      <c r="SFO36" s="44"/>
      <c r="SFP36" s="44"/>
      <c r="SFQ36" s="44"/>
      <c r="SFR36" s="44"/>
      <c r="SFS36" s="44"/>
      <c r="SFT36" s="44"/>
      <c r="SFU36" s="44"/>
      <c r="SFV36" s="44"/>
      <c r="SFW36" s="44"/>
      <c r="SFX36" s="44"/>
      <c r="SFY36" s="44"/>
      <c r="SFZ36" s="44"/>
      <c r="SGA36" s="44"/>
      <c r="SGB36" s="44"/>
      <c r="SGC36" s="44"/>
      <c r="SGD36" s="44"/>
      <c r="SGE36" s="44"/>
      <c r="SGF36" s="44"/>
      <c r="SGG36" s="44"/>
      <c r="SGH36" s="44"/>
      <c r="SGI36" s="44"/>
      <c r="SGJ36" s="44"/>
      <c r="SGK36" s="44"/>
      <c r="SGL36" s="44"/>
      <c r="SGM36" s="44"/>
      <c r="SGN36" s="44"/>
      <c r="SGO36" s="44"/>
      <c r="SGP36" s="44"/>
      <c r="SGQ36" s="44"/>
      <c r="SGR36" s="44"/>
      <c r="SGS36" s="44"/>
      <c r="SGT36" s="44"/>
      <c r="SGU36" s="44"/>
      <c r="SGV36" s="44"/>
      <c r="SGW36" s="44"/>
      <c r="SGX36" s="44"/>
      <c r="SGY36" s="44"/>
      <c r="SGZ36" s="44"/>
      <c r="SHA36" s="44"/>
      <c r="SHB36" s="44"/>
      <c r="SHC36" s="44"/>
      <c r="SHD36" s="44"/>
      <c r="SHE36" s="44"/>
      <c r="SHF36" s="44"/>
      <c r="SHG36" s="44"/>
      <c r="SHH36" s="44"/>
      <c r="SHI36" s="44"/>
      <c r="SHJ36" s="44"/>
      <c r="SHK36" s="44"/>
      <c r="SHL36" s="44"/>
      <c r="SHM36" s="44"/>
      <c r="SHN36" s="44"/>
      <c r="SHO36" s="44"/>
      <c r="SHP36" s="44"/>
      <c r="SHQ36" s="44"/>
      <c r="SHR36" s="44"/>
      <c r="SHS36" s="44"/>
      <c r="SHT36" s="44"/>
      <c r="SHU36" s="44"/>
      <c r="SHV36" s="44"/>
      <c r="SHW36" s="44"/>
      <c r="SHX36" s="44"/>
      <c r="SHY36" s="44"/>
      <c r="SHZ36" s="44"/>
      <c r="SIA36" s="44"/>
      <c r="SIB36" s="44"/>
      <c r="SIC36" s="44"/>
      <c r="SID36" s="44"/>
      <c r="SIE36" s="44"/>
      <c r="SIF36" s="44"/>
      <c r="SIG36" s="44"/>
      <c r="SIH36" s="44"/>
      <c r="SII36" s="44"/>
      <c r="SIJ36" s="44"/>
      <c r="SIK36" s="44"/>
      <c r="SIL36" s="44"/>
      <c r="SIM36" s="44"/>
      <c r="SIN36" s="44"/>
      <c r="SIO36" s="44"/>
      <c r="SIP36" s="44"/>
      <c r="SIQ36" s="44"/>
      <c r="SIR36" s="44"/>
      <c r="SIS36" s="44"/>
      <c r="SIT36" s="44"/>
      <c r="SIU36" s="44"/>
      <c r="SIV36" s="44"/>
      <c r="SIW36" s="44"/>
      <c r="SIX36" s="44"/>
      <c r="SIY36" s="44"/>
      <c r="SIZ36" s="44"/>
      <c r="SJA36" s="44"/>
      <c r="SJB36" s="44"/>
      <c r="SJC36" s="44"/>
      <c r="SJD36" s="44"/>
      <c r="SJE36" s="44"/>
      <c r="SJF36" s="44"/>
      <c r="SJG36" s="44"/>
      <c r="SJH36" s="44"/>
      <c r="SJI36" s="44"/>
      <c r="SJJ36" s="44"/>
      <c r="SJK36" s="44"/>
      <c r="SJL36" s="44"/>
      <c r="SJM36" s="44"/>
      <c r="SJN36" s="44"/>
      <c r="SJO36" s="44"/>
      <c r="SJP36" s="44"/>
      <c r="SJQ36" s="44"/>
      <c r="SJR36" s="44"/>
      <c r="SJS36" s="44"/>
      <c r="SJT36" s="44"/>
      <c r="SJU36" s="44"/>
      <c r="SJV36" s="44"/>
      <c r="SJW36" s="44"/>
      <c r="SJX36" s="44"/>
      <c r="SJY36" s="44"/>
      <c r="SJZ36" s="44"/>
      <c r="SKA36" s="44"/>
      <c r="SKB36" s="44"/>
      <c r="SKC36" s="44"/>
      <c r="SKD36" s="44"/>
      <c r="SKE36" s="44"/>
      <c r="SKF36" s="44"/>
      <c r="SKG36" s="44"/>
      <c r="SKH36" s="44"/>
      <c r="SKI36" s="44"/>
      <c r="SKJ36" s="44"/>
      <c r="SKK36" s="44"/>
      <c r="SKL36" s="44"/>
      <c r="SKM36" s="44"/>
      <c r="SKN36" s="44"/>
      <c r="SKO36" s="44"/>
      <c r="SKP36" s="44"/>
      <c r="SKQ36" s="44"/>
      <c r="SKR36" s="44"/>
      <c r="SKS36" s="44"/>
      <c r="SKT36" s="44"/>
      <c r="SKU36" s="44"/>
      <c r="SKV36" s="44"/>
      <c r="SKW36" s="44"/>
      <c r="SKX36" s="44"/>
      <c r="SKY36" s="44"/>
      <c r="SKZ36" s="44"/>
      <c r="SLA36" s="44"/>
      <c r="SLB36" s="44"/>
      <c r="SLC36" s="44"/>
      <c r="SLD36" s="44"/>
      <c r="SLE36" s="44"/>
      <c r="SLF36" s="44"/>
      <c r="SLG36" s="44"/>
      <c r="SLH36" s="44"/>
      <c r="SLI36" s="44"/>
      <c r="SLJ36" s="44"/>
      <c r="SLK36" s="44"/>
      <c r="SLL36" s="44"/>
      <c r="SLM36" s="44"/>
      <c r="SLN36" s="44"/>
      <c r="SLO36" s="44"/>
      <c r="SLP36" s="44"/>
      <c r="SLQ36" s="44"/>
      <c r="SLR36" s="44"/>
      <c r="SLS36" s="44"/>
      <c r="SLT36" s="44"/>
      <c r="SLU36" s="44"/>
      <c r="SLV36" s="44"/>
      <c r="SLW36" s="44"/>
      <c r="SLX36" s="44"/>
      <c r="SLY36" s="44"/>
      <c r="SLZ36" s="44"/>
      <c r="SMA36" s="44"/>
      <c r="SMB36" s="44"/>
      <c r="SMC36" s="44"/>
      <c r="SMD36" s="44"/>
      <c r="SME36" s="44"/>
      <c r="SMF36" s="44"/>
      <c r="SMG36" s="44"/>
      <c r="SMH36" s="44"/>
      <c r="SMI36" s="44"/>
      <c r="SMJ36" s="44"/>
      <c r="SMK36" s="44"/>
      <c r="SML36" s="44"/>
      <c r="SMM36" s="44"/>
      <c r="SMN36" s="44"/>
      <c r="SMO36" s="44"/>
      <c r="SMP36" s="44"/>
      <c r="SMQ36" s="44"/>
      <c r="SMR36" s="44"/>
      <c r="SMS36" s="44"/>
      <c r="SMT36" s="44"/>
      <c r="SMU36" s="44"/>
      <c r="SMV36" s="44"/>
      <c r="SMW36" s="44"/>
      <c r="SMX36" s="44"/>
      <c r="SMY36" s="44"/>
      <c r="SMZ36" s="44"/>
      <c r="SNA36" s="44"/>
      <c r="SNB36" s="44"/>
      <c r="SNC36" s="44"/>
      <c r="SND36" s="44"/>
      <c r="SNE36" s="44"/>
      <c r="SNF36" s="44"/>
      <c r="SNG36" s="44"/>
      <c r="SNH36" s="44"/>
      <c r="SNI36" s="44"/>
      <c r="SNJ36" s="44"/>
      <c r="SNK36" s="44"/>
      <c r="SNL36" s="44"/>
      <c r="SNM36" s="44"/>
      <c r="SNN36" s="44"/>
      <c r="SNO36" s="44"/>
      <c r="SNP36" s="44"/>
      <c r="SNQ36" s="44"/>
      <c r="SNR36" s="44"/>
      <c r="SNS36" s="44"/>
      <c r="SNT36" s="44"/>
      <c r="SNU36" s="44"/>
      <c r="SNV36" s="44"/>
      <c r="SNW36" s="44"/>
      <c r="SNX36" s="44"/>
      <c r="SNY36" s="44"/>
      <c r="SNZ36" s="44"/>
      <c r="SOA36" s="44"/>
      <c r="SOB36" s="44"/>
      <c r="SOC36" s="44"/>
      <c r="SOD36" s="44"/>
      <c r="SOE36" s="44"/>
      <c r="SOF36" s="44"/>
      <c r="SOG36" s="44"/>
      <c r="SOH36" s="44"/>
      <c r="SOI36" s="44"/>
      <c r="SOJ36" s="44"/>
      <c r="SOK36" s="44"/>
      <c r="SOL36" s="44"/>
      <c r="SOM36" s="44"/>
      <c r="SON36" s="44"/>
      <c r="SOO36" s="44"/>
      <c r="SOP36" s="44"/>
      <c r="SOQ36" s="44"/>
      <c r="SOR36" s="44"/>
      <c r="SOS36" s="44"/>
      <c r="SOT36" s="44"/>
      <c r="SOU36" s="44"/>
      <c r="SOV36" s="44"/>
      <c r="SOW36" s="44"/>
      <c r="SOX36" s="44"/>
      <c r="SOY36" s="44"/>
      <c r="SOZ36" s="44"/>
      <c r="SPA36" s="44"/>
      <c r="SPB36" s="44"/>
      <c r="SPC36" s="44"/>
      <c r="SPD36" s="44"/>
      <c r="SPE36" s="44"/>
      <c r="SPF36" s="44"/>
      <c r="SPG36" s="44"/>
      <c r="SPH36" s="44"/>
      <c r="SPI36" s="44"/>
      <c r="SPJ36" s="44"/>
      <c r="SPK36" s="44"/>
      <c r="SPL36" s="44"/>
      <c r="SPM36" s="44"/>
      <c r="SPN36" s="44"/>
      <c r="SPO36" s="44"/>
      <c r="SPP36" s="44"/>
      <c r="SPQ36" s="44"/>
      <c r="SPR36" s="44"/>
      <c r="SPS36" s="44"/>
      <c r="SPT36" s="44"/>
      <c r="SPU36" s="44"/>
      <c r="SPV36" s="44"/>
      <c r="SPW36" s="44"/>
      <c r="SPX36" s="44"/>
      <c r="SPY36" s="44"/>
      <c r="SPZ36" s="44"/>
      <c r="SQA36" s="44"/>
      <c r="SQB36" s="44"/>
      <c r="SQC36" s="44"/>
      <c r="SQD36" s="44"/>
      <c r="SQE36" s="44"/>
      <c r="SQF36" s="44"/>
      <c r="SQG36" s="44"/>
      <c r="SQH36" s="44"/>
      <c r="SQI36" s="44"/>
      <c r="SQJ36" s="44"/>
      <c r="SQK36" s="44"/>
      <c r="SQL36" s="44"/>
      <c r="SQM36" s="44"/>
      <c r="SQN36" s="44"/>
      <c r="SQO36" s="44"/>
      <c r="SQP36" s="44"/>
      <c r="SQQ36" s="44"/>
      <c r="SQR36" s="44"/>
      <c r="SQS36" s="44"/>
      <c r="SQT36" s="44"/>
      <c r="SQU36" s="44"/>
      <c r="SQV36" s="44"/>
      <c r="SQW36" s="44"/>
      <c r="SQX36" s="44"/>
      <c r="SQY36" s="44"/>
      <c r="SQZ36" s="44"/>
      <c r="SRA36" s="44"/>
      <c r="SRB36" s="44"/>
      <c r="SRC36" s="44"/>
      <c r="SRD36" s="44"/>
      <c r="SRE36" s="44"/>
      <c r="SRF36" s="44"/>
      <c r="SRG36" s="44"/>
      <c r="SRH36" s="44"/>
      <c r="SRI36" s="44"/>
      <c r="SRJ36" s="44"/>
      <c r="SRK36" s="44"/>
      <c r="SRL36" s="44"/>
      <c r="SRM36" s="44"/>
      <c r="SRN36" s="44"/>
      <c r="SRO36" s="44"/>
      <c r="SRP36" s="44"/>
      <c r="SRQ36" s="44"/>
      <c r="SRR36" s="44"/>
      <c r="SRS36" s="44"/>
      <c r="SRT36" s="44"/>
      <c r="SRU36" s="44"/>
      <c r="SRV36" s="44"/>
      <c r="SRW36" s="44"/>
      <c r="SRX36" s="44"/>
      <c r="SRY36" s="44"/>
      <c r="SRZ36" s="44"/>
      <c r="SSA36" s="44"/>
      <c r="SSB36" s="44"/>
      <c r="SSC36" s="44"/>
      <c r="SSD36" s="44"/>
      <c r="SSE36" s="44"/>
      <c r="SSF36" s="44"/>
      <c r="SSG36" s="44"/>
      <c r="SSH36" s="44"/>
      <c r="SSI36" s="44"/>
      <c r="SSJ36" s="44"/>
      <c r="SSK36" s="44"/>
      <c r="SSL36" s="44"/>
      <c r="SSM36" s="44"/>
      <c r="SSN36" s="44"/>
      <c r="SSO36" s="44"/>
      <c r="SSP36" s="44"/>
      <c r="SSQ36" s="44"/>
      <c r="SSR36" s="44"/>
      <c r="SSS36" s="44"/>
      <c r="SST36" s="44"/>
      <c r="SSU36" s="44"/>
      <c r="SSV36" s="44"/>
      <c r="SSW36" s="44"/>
      <c r="SSX36" s="44"/>
      <c r="SSY36" s="44"/>
      <c r="SSZ36" s="44"/>
      <c r="STA36" s="44"/>
      <c r="STB36" s="44"/>
      <c r="STC36" s="44"/>
      <c r="STD36" s="44"/>
      <c r="STE36" s="44"/>
      <c r="STF36" s="44"/>
      <c r="STG36" s="44"/>
      <c r="STH36" s="44"/>
      <c r="STI36" s="44"/>
      <c r="STJ36" s="44"/>
      <c r="STK36" s="44"/>
      <c r="STL36" s="44"/>
      <c r="STM36" s="44"/>
      <c r="STN36" s="44"/>
      <c r="STO36" s="44"/>
      <c r="STP36" s="44"/>
      <c r="STQ36" s="44"/>
      <c r="STR36" s="44"/>
      <c r="STS36" s="44"/>
      <c r="STT36" s="44"/>
      <c r="STU36" s="44"/>
      <c r="STV36" s="44"/>
      <c r="STW36" s="44"/>
      <c r="STX36" s="44"/>
      <c r="STY36" s="44"/>
      <c r="STZ36" s="44"/>
      <c r="SUA36" s="44"/>
      <c r="SUB36" s="44"/>
      <c r="SUC36" s="44"/>
      <c r="SUD36" s="44"/>
      <c r="SUE36" s="44"/>
      <c r="SUF36" s="44"/>
      <c r="SUG36" s="44"/>
      <c r="SUH36" s="44"/>
      <c r="SUI36" s="44"/>
      <c r="SUJ36" s="44"/>
      <c r="SUK36" s="44"/>
      <c r="SUL36" s="44"/>
      <c r="SUM36" s="44"/>
      <c r="SUN36" s="44"/>
      <c r="SUO36" s="44"/>
      <c r="SUP36" s="44"/>
      <c r="SUQ36" s="44"/>
      <c r="SUR36" s="44"/>
      <c r="SUS36" s="44"/>
      <c r="SUT36" s="44"/>
      <c r="SUU36" s="44"/>
      <c r="SUV36" s="44"/>
      <c r="SUW36" s="44"/>
      <c r="SUX36" s="44"/>
      <c r="SUY36" s="44"/>
      <c r="SUZ36" s="44"/>
      <c r="SVA36" s="44"/>
      <c r="SVB36" s="44"/>
      <c r="SVC36" s="44"/>
      <c r="SVD36" s="44"/>
      <c r="SVE36" s="44"/>
      <c r="SVF36" s="44"/>
      <c r="SVG36" s="44"/>
      <c r="SVH36" s="44"/>
      <c r="SVI36" s="44"/>
      <c r="SVJ36" s="44"/>
      <c r="SVK36" s="44"/>
      <c r="SVL36" s="44"/>
      <c r="SVM36" s="44"/>
      <c r="SVN36" s="44"/>
      <c r="SVO36" s="44"/>
      <c r="SVP36" s="44"/>
      <c r="SVQ36" s="44"/>
      <c r="SVR36" s="44"/>
      <c r="SVS36" s="44"/>
      <c r="SVT36" s="44"/>
      <c r="SVU36" s="44"/>
      <c r="SVV36" s="44"/>
      <c r="SVW36" s="44"/>
      <c r="SVX36" s="44"/>
      <c r="SVY36" s="44"/>
      <c r="SVZ36" s="44"/>
      <c r="SWA36" s="44"/>
      <c r="SWB36" s="44"/>
      <c r="SWC36" s="44"/>
      <c r="SWD36" s="44"/>
      <c r="SWE36" s="44"/>
      <c r="SWF36" s="44"/>
      <c r="SWG36" s="44"/>
      <c r="SWH36" s="44"/>
      <c r="SWI36" s="44"/>
      <c r="SWJ36" s="44"/>
      <c r="SWK36" s="44"/>
      <c r="SWL36" s="44"/>
      <c r="SWM36" s="44"/>
      <c r="SWN36" s="44"/>
      <c r="SWO36" s="44"/>
      <c r="SWP36" s="44"/>
      <c r="SWQ36" s="44"/>
      <c r="SWR36" s="44"/>
      <c r="SWS36" s="44"/>
      <c r="SWT36" s="44"/>
      <c r="SWU36" s="44"/>
      <c r="SWV36" s="44"/>
      <c r="SWW36" s="44"/>
      <c r="SWX36" s="44"/>
      <c r="SWY36" s="44"/>
      <c r="SWZ36" s="44"/>
      <c r="SXA36" s="44"/>
      <c r="SXB36" s="44"/>
      <c r="SXC36" s="44"/>
      <c r="SXD36" s="44"/>
      <c r="SXE36" s="44"/>
      <c r="SXF36" s="44"/>
      <c r="SXG36" s="44"/>
      <c r="SXH36" s="44"/>
      <c r="SXI36" s="44"/>
      <c r="SXJ36" s="44"/>
      <c r="SXK36" s="44"/>
      <c r="SXL36" s="44"/>
      <c r="SXM36" s="44"/>
      <c r="SXN36" s="44"/>
      <c r="SXO36" s="44"/>
      <c r="SXP36" s="44"/>
      <c r="SXQ36" s="44"/>
      <c r="SXR36" s="44"/>
      <c r="SXS36" s="44"/>
      <c r="SXT36" s="44"/>
      <c r="SXU36" s="44"/>
      <c r="SXV36" s="44"/>
      <c r="SXW36" s="44"/>
      <c r="SXX36" s="44"/>
      <c r="SXY36" s="44"/>
      <c r="SXZ36" s="44"/>
      <c r="SYA36" s="44"/>
      <c r="SYB36" s="44"/>
      <c r="SYC36" s="44"/>
      <c r="SYD36" s="44"/>
      <c r="SYE36" s="44"/>
      <c r="SYF36" s="44"/>
      <c r="SYG36" s="44"/>
      <c r="SYH36" s="44"/>
      <c r="SYI36" s="44"/>
      <c r="SYJ36" s="44"/>
      <c r="SYK36" s="44"/>
      <c r="SYL36" s="44"/>
      <c r="SYM36" s="44"/>
      <c r="SYN36" s="44"/>
      <c r="SYO36" s="44"/>
      <c r="SYP36" s="44"/>
      <c r="SYQ36" s="44"/>
      <c r="SYR36" s="44"/>
      <c r="SYS36" s="44"/>
      <c r="SYT36" s="44"/>
      <c r="SYU36" s="44"/>
      <c r="SYV36" s="44"/>
      <c r="SYW36" s="44"/>
      <c r="SYX36" s="44"/>
      <c r="SYY36" s="44"/>
      <c r="SYZ36" s="44"/>
      <c r="SZA36" s="44"/>
      <c r="SZB36" s="44"/>
      <c r="SZC36" s="44"/>
      <c r="SZD36" s="44"/>
      <c r="SZE36" s="44"/>
      <c r="SZF36" s="44"/>
      <c r="SZG36" s="44"/>
      <c r="SZH36" s="44"/>
      <c r="SZI36" s="44"/>
      <c r="SZJ36" s="44"/>
      <c r="SZK36" s="44"/>
      <c r="SZL36" s="44"/>
      <c r="SZM36" s="44"/>
      <c r="SZN36" s="44"/>
      <c r="SZO36" s="44"/>
      <c r="SZP36" s="44"/>
      <c r="SZQ36" s="44"/>
      <c r="SZR36" s="44"/>
      <c r="SZS36" s="44"/>
      <c r="SZT36" s="44"/>
      <c r="SZU36" s="44"/>
      <c r="SZV36" s="44"/>
      <c r="SZW36" s="44"/>
      <c r="SZX36" s="44"/>
      <c r="SZY36" s="44"/>
      <c r="SZZ36" s="44"/>
      <c r="TAA36" s="44"/>
      <c r="TAB36" s="44"/>
      <c r="TAC36" s="44"/>
      <c r="TAD36" s="44"/>
      <c r="TAE36" s="44"/>
      <c r="TAF36" s="44"/>
      <c r="TAG36" s="44"/>
      <c r="TAH36" s="44"/>
      <c r="TAI36" s="44"/>
      <c r="TAJ36" s="44"/>
      <c r="TAK36" s="44"/>
      <c r="TAL36" s="44"/>
      <c r="TAM36" s="44"/>
      <c r="TAN36" s="44"/>
      <c r="TAO36" s="44"/>
      <c r="TAP36" s="44"/>
      <c r="TAQ36" s="44"/>
      <c r="TAR36" s="44"/>
      <c r="TAS36" s="44"/>
      <c r="TAT36" s="44"/>
      <c r="TAU36" s="44"/>
      <c r="TAV36" s="44"/>
      <c r="TAW36" s="44"/>
      <c r="TAX36" s="44"/>
      <c r="TAY36" s="44"/>
      <c r="TAZ36" s="44"/>
      <c r="TBA36" s="44"/>
      <c r="TBB36" s="44"/>
      <c r="TBC36" s="44"/>
      <c r="TBD36" s="44"/>
      <c r="TBE36" s="44"/>
      <c r="TBF36" s="44"/>
      <c r="TBG36" s="44"/>
      <c r="TBH36" s="44"/>
      <c r="TBI36" s="44"/>
      <c r="TBJ36" s="44"/>
      <c r="TBK36" s="44"/>
      <c r="TBL36" s="44"/>
      <c r="TBM36" s="44"/>
      <c r="TBN36" s="44"/>
      <c r="TBO36" s="44"/>
      <c r="TBP36" s="44"/>
      <c r="TBQ36" s="44"/>
      <c r="TBR36" s="44"/>
      <c r="TBS36" s="44"/>
      <c r="TBT36" s="44"/>
      <c r="TBU36" s="44"/>
      <c r="TBV36" s="44"/>
      <c r="TBW36" s="44"/>
      <c r="TBX36" s="44"/>
      <c r="TBY36" s="44"/>
      <c r="TBZ36" s="44"/>
      <c r="TCA36" s="44"/>
      <c r="TCB36" s="44"/>
      <c r="TCC36" s="44"/>
      <c r="TCD36" s="44"/>
      <c r="TCE36" s="44"/>
      <c r="TCF36" s="44"/>
      <c r="TCG36" s="44"/>
      <c r="TCH36" s="44"/>
      <c r="TCI36" s="44"/>
      <c r="TCJ36" s="44"/>
      <c r="TCK36" s="44"/>
      <c r="TCL36" s="44"/>
      <c r="TCM36" s="44"/>
      <c r="TCN36" s="44"/>
      <c r="TCO36" s="44"/>
      <c r="TCP36" s="44"/>
      <c r="TCQ36" s="44"/>
      <c r="TCR36" s="44"/>
      <c r="TCS36" s="44"/>
      <c r="TCT36" s="44"/>
      <c r="TCU36" s="44"/>
      <c r="TCV36" s="44"/>
      <c r="TCW36" s="44"/>
      <c r="TCX36" s="44"/>
      <c r="TCY36" s="44"/>
      <c r="TCZ36" s="44"/>
      <c r="TDA36" s="44"/>
      <c r="TDB36" s="44"/>
      <c r="TDC36" s="44"/>
      <c r="TDD36" s="44"/>
      <c r="TDE36" s="44"/>
      <c r="TDF36" s="44"/>
      <c r="TDG36" s="44"/>
      <c r="TDH36" s="44"/>
      <c r="TDI36" s="44"/>
      <c r="TDJ36" s="44"/>
      <c r="TDK36" s="44"/>
      <c r="TDL36" s="44"/>
      <c r="TDM36" s="44"/>
      <c r="TDN36" s="44"/>
      <c r="TDO36" s="44"/>
      <c r="TDP36" s="44"/>
      <c r="TDQ36" s="44"/>
      <c r="TDR36" s="44"/>
      <c r="TDS36" s="44"/>
      <c r="TDT36" s="44"/>
      <c r="TDU36" s="44"/>
      <c r="TDV36" s="44"/>
      <c r="TDW36" s="44"/>
      <c r="TDX36" s="44"/>
      <c r="TDY36" s="44"/>
      <c r="TDZ36" s="44"/>
      <c r="TEA36" s="44"/>
      <c r="TEB36" s="44"/>
      <c r="TEC36" s="44"/>
      <c r="TED36" s="44"/>
      <c r="TEE36" s="44"/>
      <c r="TEF36" s="44"/>
      <c r="TEG36" s="44"/>
      <c r="TEH36" s="44"/>
      <c r="TEI36" s="44"/>
      <c r="TEJ36" s="44"/>
      <c r="TEK36" s="44"/>
      <c r="TEL36" s="44"/>
      <c r="TEM36" s="44"/>
      <c r="TEN36" s="44"/>
      <c r="TEO36" s="44"/>
      <c r="TEP36" s="44"/>
      <c r="TEQ36" s="44"/>
      <c r="TER36" s="44"/>
      <c r="TES36" s="44"/>
      <c r="TET36" s="44"/>
      <c r="TEU36" s="44"/>
      <c r="TEV36" s="44"/>
      <c r="TEW36" s="44"/>
      <c r="TEX36" s="44"/>
      <c r="TEY36" s="44"/>
      <c r="TEZ36" s="44"/>
      <c r="TFA36" s="44"/>
      <c r="TFB36" s="44"/>
      <c r="TFC36" s="44"/>
      <c r="TFD36" s="44"/>
      <c r="TFE36" s="44"/>
      <c r="TFF36" s="44"/>
      <c r="TFG36" s="44"/>
      <c r="TFH36" s="44"/>
      <c r="TFI36" s="44"/>
      <c r="TFJ36" s="44"/>
      <c r="TFK36" s="44"/>
      <c r="TFL36" s="44"/>
      <c r="TFM36" s="44"/>
      <c r="TFN36" s="44"/>
      <c r="TFO36" s="44"/>
      <c r="TFP36" s="44"/>
      <c r="TFQ36" s="44"/>
      <c r="TFR36" s="44"/>
      <c r="TFS36" s="44"/>
      <c r="TFT36" s="44"/>
      <c r="TFU36" s="44"/>
      <c r="TFV36" s="44"/>
      <c r="TFW36" s="44"/>
      <c r="TFX36" s="44"/>
      <c r="TFY36" s="44"/>
      <c r="TFZ36" s="44"/>
      <c r="TGA36" s="44"/>
      <c r="TGB36" s="44"/>
      <c r="TGC36" s="44"/>
      <c r="TGD36" s="44"/>
      <c r="TGE36" s="44"/>
      <c r="TGF36" s="44"/>
      <c r="TGG36" s="44"/>
      <c r="TGH36" s="44"/>
      <c r="TGI36" s="44"/>
      <c r="TGJ36" s="44"/>
      <c r="TGK36" s="44"/>
      <c r="TGL36" s="44"/>
      <c r="TGM36" s="44"/>
      <c r="TGN36" s="44"/>
      <c r="TGO36" s="44"/>
      <c r="TGP36" s="44"/>
      <c r="TGQ36" s="44"/>
      <c r="TGR36" s="44"/>
      <c r="TGS36" s="44"/>
      <c r="TGT36" s="44"/>
      <c r="TGU36" s="44"/>
      <c r="TGV36" s="44"/>
      <c r="TGW36" s="44"/>
      <c r="TGX36" s="44"/>
      <c r="TGY36" s="44"/>
      <c r="TGZ36" s="44"/>
      <c r="THA36" s="44"/>
      <c r="THB36" s="44"/>
      <c r="THC36" s="44"/>
      <c r="THD36" s="44"/>
      <c r="THE36" s="44"/>
      <c r="THF36" s="44"/>
      <c r="THG36" s="44"/>
      <c r="THH36" s="44"/>
      <c r="THI36" s="44"/>
      <c r="THJ36" s="44"/>
      <c r="THK36" s="44"/>
      <c r="THL36" s="44"/>
      <c r="THM36" s="44"/>
      <c r="THN36" s="44"/>
      <c r="THO36" s="44"/>
      <c r="THP36" s="44"/>
      <c r="THQ36" s="44"/>
      <c r="THR36" s="44"/>
      <c r="THS36" s="44"/>
      <c r="THT36" s="44"/>
      <c r="THU36" s="44"/>
      <c r="THV36" s="44"/>
      <c r="THW36" s="44"/>
      <c r="THX36" s="44"/>
      <c r="THY36" s="44"/>
      <c r="THZ36" s="44"/>
      <c r="TIA36" s="44"/>
      <c r="TIB36" s="44"/>
      <c r="TIC36" s="44"/>
      <c r="TID36" s="44"/>
      <c r="TIE36" s="44"/>
      <c r="TIF36" s="44"/>
      <c r="TIG36" s="44"/>
      <c r="TIH36" s="44"/>
      <c r="TII36" s="44"/>
      <c r="TIJ36" s="44"/>
      <c r="TIK36" s="44"/>
      <c r="TIL36" s="44"/>
      <c r="TIM36" s="44"/>
      <c r="TIN36" s="44"/>
      <c r="TIO36" s="44"/>
      <c r="TIP36" s="44"/>
      <c r="TIQ36" s="44"/>
      <c r="TIR36" s="44"/>
      <c r="TIS36" s="44"/>
      <c r="TIT36" s="44"/>
      <c r="TIU36" s="44"/>
      <c r="TIV36" s="44"/>
      <c r="TIW36" s="44"/>
      <c r="TIX36" s="44"/>
      <c r="TIY36" s="44"/>
      <c r="TIZ36" s="44"/>
      <c r="TJA36" s="44"/>
      <c r="TJB36" s="44"/>
      <c r="TJC36" s="44"/>
      <c r="TJD36" s="44"/>
      <c r="TJE36" s="44"/>
      <c r="TJF36" s="44"/>
      <c r="TJG36" s="44"/>
      <c r="TJH36" s="44"/>
      <c r="TJI36" s="44"/>
      <c r="TJJ36" s="44"/>
      <c r="TJK36" s="44"/>
      <c r="TJL36" s="44"/>
      <c r="TJM36" s="44"/>
      <c r="TJN36" s="44"/>
      <c r="TJO36" s="44"/>
      <c r="TJP36" s="44"/>
      <c r="TJQ36" s="44"/>
      <c r="TJR36" s="44"/>
      <c r="TJS36" s="44"/>
      <c r="TJT36" s="44"/>
      <c r="TJU36" s="44"/>
      <c r="TJV36" s="44"/>
      <c r="TJW36" s="44"/>
      <c r="TJX36" s="44"/>
      <c r="TJY36" s="44"/>
      <c r="TJZ36" s="44"/>
      <c r="TKA36" s="44"/>
      <c r="TKB36" s="44"/>
      <c r="TKC36" s="44"/>
      <c r="TKD36" s="44"/>
      <c r="TKE36" s="44"/>
      <c r="TKF36" s="44"/>
      <c r="TKG36" s="44"/>
      <c r="TKH36" s="44"/>
      <c r="TKI36" s="44"/>
      <c r="TKJ36" s="44"/>
      <c r="TKK36" s="44"/>
      <c r="TKL36" s="44"/>
      <c r="TKM36" s="44"/>
      <c r="TKN36" s="44"/>
      <c r="TKO36" s="44"/>
      <c r="TKP36" s="44"/>
      <c r="TKQ36" s="44"/>
      <c r="TKR36" s="44"/>
      <c r="TKS36" s="44"/>
      <c r="TKT36" s="44"/>
      <c r="TKU36" s="44"/>
      <c r="TKV36" s="44"/>
      <c r="TKW36" s="44"/>
      <c r="TKX36" s="44"/>
      <c r="TKY36" s="44"/>
      <c r="TKZ36" s="44"/>
      <c r="TLA36" s="44"/>
      <c r="TLB36" s="44"/>
      <c r="TLC36" s="44"/>
      <c r="TLD36" s="44"/>
      <c r="TLE36" s="44"/>
      <c r="TLF36" s="44"/>
      <c r="TLG36" s="44"/>
      <c r="TLH36" s="44"/>
      <c r="TLI36" s="44"/>
      <c r="TLJ36" s="44"/>
      <c r="TLK36" s="44"/>
      <c r="TLL36" s="44"/>
      <c r="TLM36" s="44"/>
      <c r="TLN36" s="44"/>
      <c r="TLO36" s="44"/>
      <c r="TLP36" s="44"/>
      <c r="TLQ36" s="44"/>
      <c r="TLR36" s="44"/>
      <c r="TLS36" s="44"/>
      <c r="TLT36" s="44"/>
      <c r="TLU36" s="44"/>
      <c r="TLV36" s="44"/>
      <c r="TLW36" s="44"/>
      <c r="TLX36" s="44"/>
      <c r="TLY36" s="44"/>
      <c r="TLZ36" s="44"/>
      <c r="TMA36" s="44"/>
      <c r="TMB36" s="44"/>
      <c r="TMC36" s="44"/>
      <c r="TMD36" s="44"/>
      <c r="TME36" s="44"/>
      <c r="TMF36" s="44"/>
      <c r="TMG36" s="44"/>
      <c r="TMH36" s="44"/>
      <c r="TMI36" s="44"/>
      <c r="TMJ36" s="44"/>
      <c r="TMK36" s="44"/>
      <c r="TML36" s="44"/>
      <c r="TMM36" s="44"/>
      <c r="TMN36" s="44"/>
      <c r="TMO36" s="44"/>
      <c r="TMP36" s="44"/>
      <c r="TMQ36" s="44"/>
      <c r="TMR36" s="44"/>
      <c r="TMS36" s="44"/>
      <c r="TMT36" s="44"/>
      <c r="TMU36" s="44"/>
      <c r="TMV36" s="44"/>
      <c r="TMW36" s="44"/>
      <c r="TMX36" s="44"/>
      <c r="TMY36" s="44"/>
      <c r="TMZ36" s="44"/>
      <c r="TNA36" s="44"/>
      <c r="TNB36" s="44"/>
      <c r="TNC36" s="44"/>
      <c r="TND36" s="44"/>
      <c r="TNE36" s="44"/>
      <c r="TNF36" s="44"/>
      <c r="TNG36" s="44"/>
      <c r="TNH36" s="44"/>
      <c r="TNI36" s="44"/>
      <c r="TNJ36" s="44"/>
      <c r="TNK36" s="44"/>
      <c r="TNL36" s="44"/>
      <c r="TNM36" s="44"/>
      <c r="TNN36" s="44"/>
      <c r="TNO36" s="44"/>
      <c r="TNP36" s="44"/>
      <c r="TNQ36" s="44"/>
      <c r="TNR36" s="44"/>
      <c r="TNS36" s="44"/>
      <c r="TNT36" s="44"/>
      <c r="TNU36" s="44"/>
      <c r="TNV36" s="44"/>
      <c r="TNW36" s="44"/>
      <c r="TNX36" s="44"/>
      <c r="TNY36" s="44"/>
      <c r="TNZ36" s="44"/>
      <c r="TOA36" s="44"/>
      <c r="TOB36" s="44"/>
      <c r="TOC36" s="44"/>
      <c r="TOD36" s="44"/>
      <c r="TOE36" s="44"/>
      <c r="TOF36" s="44"/>
      <c r="TOG36" s="44"/>
      <c r="TOH36" s="44"/>
      <c r="TOI36" s="44"/>
      <c r="TOJ36" s="44"/>
      <c r="TOK36" s="44"/>
      <c r="TOL36" s="44"/>
      <c r="TOM36" s="44"/>
      <c r="TON36" s="44"/>
      <c r="TOO36" s="44"/>
      <c r="TOP36" s="44"/>
      <c r="TOQ36" s="44"/>
      <c r="TOR36" s="44"/>
      <c r="TOS36" s="44"/>
      <c r="TOT36" s="44"/>
      <c r="TOU36" s="44"/>
      <c r="TOV36" s="44"/>
      <c r="TOW36" s="44"/>
      <c r="TOX36" s="44"/>
      <c r="TOY36" s="44"/>
      <c r="TOZ36" s="44"/>
      <c r="TPA36" s="44"/>
      <c r="TPB36" s="44"/>
      <c r="TPC36" s="44"/>
      <c r="TPD36" s="44"/>
      <c r="TPE36" s="44"/>
      <c r="TPF36" s="44"/>
      <c r="TPG36" s="44"/>
      <c r="TPH36" s="44"/>
      <c r="TPI36" s="44"/>
      <c r="TPJ36" s="44"/>
      <c r="TPK36" s="44"/>
      <c r="TPL36" s="44"/>
      <c r="TPM36" s="44"/>
      <c r="TPN36" s="44"/>
      <c r="TPO36" s="44"/>
      <c r="TPP36" s="44"/>
      <c r="TPQ36" s="44"/>
      <c r="TPR36" s="44"/>
      <c r="TPS36" s="44"/>
      <c r="TPT36" s="44"/>
      <c r="TPU36" s="44"/>
      <c r="TPV36" s="44"/>
      <c r="TPW36" s="44"/>
      <c r="TPX36" s="44"/>
      <c r="TPY36" s="44"/>
      <c r="TPZ36" s="44"/>
      <c r="TQA36" s="44"/>
      <c r="TQB36" s="44"/>
      <c r="TQC36" s="44"/>
      <c r="TQD36" s="44"/>
      <c r="TQE36" s="44"/>
      <c r="TQF36" s="44"/>
      <c r="TQG36" s="44"/>
      <c r="TQH36" s="44"/>
      <c r="TQI36" s="44"/>
      <c r="TQJ36" s="44"/>
      <c r="TQK36" s="44"/>
      <c r="TQL36" s="44"/>
      <c r="TQM36" s="44"/>
      <c r="TQN36" s="44"/>
      <c r="TQO36" s="44"/>
      <c r="TQP36" s="44"/>
      <c r="TQQ36" s="44"/>
      <c r="TQR36" s="44"/>
      <c r="TQS36" s="44"/>
      <c r="TQT36" s="44"/>
      <c r="TQU36" s="44"/>
      <c r="TQV36" s="44"/>
      <c r="TQW36" s="44"/>
      <c r="TQX36" s="44"/>
      <c r="TQY36" s="44"/>
      <c r="TQZ36" s="44"/>
      <c r="TRA36" s="44"/>
      <c r="TRB36" s="44"/>
      <c r="TRC36" s="44"/>
      <c r="TRD36" s="44"/>
      <c r="TRE36" s="44"/>
      <c r="TRF36" s="44"/>
      <c r="TRG36" s="44"/>
      <c r="TRH36" s="44"/>
      <c r="TRI36" s="44"/>
      <c r="TRJ36" s="44"/>
      <c r="TRK36" s="44"/>
      <c r="TRL36" s="44"/>
      <c r="TRM36" s="44"/>
      <c r="TRN36" s="44"/>
      <c r="TRO36" s="44"/>
      <c r="TRP36" s="44"/>
      <c r="TRQ36" s="44"/>
      <c r="TRR36" s="44"/>
      <c r="TRS36" s="44"/>
      <c r="TRT36" s="44"/>
      <c r="TRU36" s="44"/>
      <c r="TRV36" s="44"/>
      <c r="TRW36" s="44"/>
      <c r="TRX36" s="44"/>
      <c r="TRY36" s="44"/>
      <c r="TRZ36" s="44"/>
      <c r="TSA36" s="44"/>
      <c r="TSB36" s="44"/>
      <c r="TSC36" s="44"/>
      <c r="TSD36" s="44"/>
      <c r="TSE36" s="44"/>
      <c r="TSF36" s="44"/>
      <c r="TSG36" s="44"/>
      <c r="TSH36" s="44"/>
      <c r="TSI36" s="44"/>
      <c r="TSJ36" s="44"/>
      <c r="TSK36" s="44"/>
      <c r="TSL36" s="44"/>
      <c r="TSM36" s="44"/>
      <c r="TSN36" s="44"/>
      <c r="TSO36" s="44"/>
      <c r="TSP36" s="44"/>
      <c r="TSQ36" s="44"/>
      <c r="TSR36" s="44"/>
      <c r="TSS36" s="44"/>
      <c r="TST36" s="44"/>
      <c r="TSU36" s="44"/>
      <c r="TSV36" s="44"/>
      <c r="TSW36" s="44"/>
      <c r="TSX36" s="44"/>
      <c r="TSY36" s="44"/>
      <c r="TSZ36" s="44"/>
      <c r="TTA36" s="44"/>
      <c r="TTB36" s="44"/>
      <c r="TTC36" s="44"/>
      <c r="TTD36" s="44"/>
      <c r="TTE36" s="44"/>
      <c r="TTF36" s="44"/>
      <c r="TTG36" s="44"/>
      <c r="TTH36" s="44"/>
      <c r="TTI36" s="44"/>
      <c r="TTJ36" s="44"/>
      <c r="TTK36" s="44"/>
      <c r="TTL36" s="44"/>
      <c r="TTM36" s="44"/>
      <c r="TTN36" s="44"/>
      <c r="TTO36" s="44"/>
      <c r="TTP36" s="44"/>
      <c r="TTQ36" s="44"/>
      <c r="TTR36" s="44"/>
      <c r="TTS36" s="44"/>
      <c r="TTT36" s="44"/>
      <c r="TTU36" s="44"/>
      <c r="TTV36" s="44"/>
      <c r="TTW36" s="44"/>
      <c r="TTX36" s="44"/>
      <c r="TTY36" s="44"/>
      <c r="TTZ36" s="44"/>
      <c r="TUA36" s="44"/>
      <c r="TUB36" s="44"/>
      <c r="TUC36" s="44"/>
      <c r="TUD36" s="44"/>
      <c r="TUE36" s="44"/>
      <c r="TUF36" s="44"/>
      <c r="TUG36" s="44"/>
      <c r="TUH36" s="44"/>
      <c r="TUI36" s="44"/>
      <c r="TUJ36" s="44"/>
      <c r="TUK36" s="44"/>
      <c r="TUL36" s="44"/>
      <c r="TUM36" s="44"/>
      <c r="TUN36" s="44"/>
      <c r="TUO36" s="44"/>
      <c r="TUP36" s="44"/>
      <c r="TUQ36" s="44"/>
      <c r="TUR36" s="44"/>
      <c r="TUS36" s="44"/>
      <c r="TUT36" s="44"/>
      <c r="TUU36" s="44"/>
      <c r="TUV36" s="44"/>
      <c r="TUW36" s="44"/>
      <c r="TUX36" s="44"/>
      <c r="TUY36" s="44"/>
      <c r="TUZ36" s="44"/>
      <c r="TVA36" s="44"/>
      <c r="TVB36" s="44"/>
      <c r="TVC36" s="44"/>
      <c r="TVD36" s="44"/>
      <c r="TVE36" s="44"/>
      <c r="TVF36" s="44"/>
      <c r="TVG36" s="44"/>
      <c r="TVH36" s="44"/>
      <c r="TVI36" s="44"/>
      <c r="TVJ36" s="44"/>
      <c r="TVK36" s="44"/>
      <c r="TVL36" s="44"/>
      <c r="TVM36" s="44"/>
      <c r="TVN36" s="44"/>
      <c r="TVO36" s="44"/>
      <c r="TVP36" s="44"/>
      <c r="TVQ36" s="44"/>
      <c r="TVR36" s="44"/>
      <c r="TVS36" s="44"/>
      <c r="TVT36" s="44"/>
      <c r="TVU36" s="44"/>
      <c r="TVV36" s="44"/>
      <c r="TVW36" s="44"/>
      <c r="TVX36" s="44"/>
      <c r="TVY36" s="44"/>
      <c r="TVZ36" s="44"/>
      <c r="TWA36" s="44"/>
      <c r="TWB36" s="44"/>
      <c r="TWC36" s="44"/>
      <c r="TWD36" s="44"/>
      <c r="TWE36" s="44"/>
      <c r="TWF36" s="44"/>
      <c r="TWG36" s="44"/>
      <c r="TWH36" s="44"/>
      <c r="TWI36" s="44"/>
      <c r="TWJ36" s="44"/>
      <c r="TWK36" s="44"/>
      <c r="TWL36" s="44"/>
      <c r="TWM36" s="44"/>
      <c r="TWN36" s="44"/>
      <c r="TWO36" s="44"/>
      <c r="TWP36" s="44"/>
      <c r="TWQ36" s="44"/>
      <c r="TWR36" s="44"/>
      <c r="TWS36" s="44"/>
      <c r="TWT36" s="44"/>
      <c r="TWU36" s="44"/>
      <c r="TWV36" s="44"/>
      <c r="TWW36" s="44"/>
      <c r="TWX36" s="44"/>
      <c r="TWY36" s="44"/>
      <c r="TWZ36" s="44"/>
      <c r="TXA36" s="44"/>
      <c r="TXB36" s="44"/>
      <c r="TXC36" s="44"/>
      <c r="TXD36" s="44"/>
      <c r="TXE36" s="44"/>
      <c r="TXF36" s="44"/>
      <c r="TXG36" s="44"/>
      <c r="TXH36" s="44"/>
      <c r="TXI36" s="44"/>
      <c r="TXJ36" s="44"/>
      <c r="TXK36" s="44"/>
      <c r="TXL36" s="44"/>
      <c r="TXM36" s="44"/>
      <c r="TXN36" s="44"/>
      <c r="TXO36" s="44"/>
      <c r="TXP36" s="44"/>
      <c r="TXQ36" s="44"/>
      <c r="TXR36" s="44"/>
      <c r="TXS36" s="44"/>
      <c r="TXT36" s="44"/>
      <c r="TXU36" s="44"/>
      <c r="TXV36" s="44"/>
      <c r="TXW36" s="44"/>
      <c r="TXX36" s="44"/>
      <c r="TXY36" s="44"/>
      <c r="TXZ36" s="44"/>
      <c r="TYA36" s="44"/>
      <c r="TYB36" s="44"/>
      <c r="TYC36" s="44"/>
      <c r="TYD36" s="44"/>
      <c r="TYE36" s="44"/>
      <c r="TYF36" s="44"/>
      <c r="TYG36" s="44"/>
      <c r="TYH36" s="44"/>
      <c r="TYI36" s="44"/>
      <c r="TYJ36" s="44"/>
      <c r="TYK36" s="44"/>
      <c r="TYL36" s="44"/>
      <c r="TYM36" s="44"/>
      <c r="TYN36" s="44"/>
      <c r="TYO36" s="44"/>
      <c r="TYP36" s="44"/>
      <c r="TYQ36" s="44"/>
      <c r="TYR36" s="44"/>
      <c r="TYS36" s="44"/>
      <c r="TYT36" s="44"/>
      <c r="TYU36" s="44"/>
      <c r="TYV36" s="44"/>
      <c r="TYW36" s="44"/>
      <c r="TYX36" s="44"/>
      <c r="TYY36" s="44"/>
      <c r="TYZ36" s="44"/>
      <c r="TZA36" s="44"/>
      <c r="TZB36" s="44"/>
      <c r="TZC36" s="44"/>
      <c r="TZD36" s="44"/>
      <c r="TZE36" s="44"/>
      <c r="TZF36" s="44"/>
      <c r="TZG36" s="44"/>
      <c r="TZH36" s="44"/>
      <c r="TZI36" s="44"/>
      <c r="TZJ36" s="44"/>
      <c r="TZK36" s="44"/>
      <c r="TZL36" s="44"/>
      <c r="TZM36" s="44"/>
      <c r="TZN36" s="44"/>
      <c r="TZO36" s="44"/>
      <c r="TZP36" s="44"/>
      <c r="TZQ36" s="44"/>
      <c r="TZR36" s="44"/>
      <c r="TZS36" s="44"/>
      <c r="TZT36" s="44"/>
      <c r="TZU36" s="44"/>
      <c r="TZV36" s="44"/>
      <c r="TZW36" s="44"/>
      <c r="TZX36" s="44"/>
      <c r="TZY36" s="44"/>
      <c r="TZZ36" s="44"/>
      <c r="UAA36" s="44"/>
      <c r="UAB36" s="44"/>
      <c r="UAC36" s="44"/>
      <c r="UAD36" s="44"/>
      <c r="UAE36" s="44"/>
      <c r="UAF36" s="44"/>
      <c r="UAG36" s="44"/>
      <c r="UAH36" s="44"/>
      <c r="UAI36" s="44"/>
      <c r="UAJ36" s="44"/>
      <c r="UAK36" s="44"/>
      <c r="UAL36" s="44"/>
      <c r="UAM36" s="44"/>
      <c r="UAN36" s="44"/>
      <c r="UAO36" s="44"/>
      <c r="UAP36" s="44"/>
      <c r="UAQ36" s="44"/>
      <c r="UAR36" s="44"/>
      <c r="UAS36" s="44"/>
      <c r="UAT36" s="44"/>
      <c r="UAU36" s="44"/>
      <c r="UAV36" s="44"/>
      <c r="UAW36" s="44"/>
      <c r="UAX36" s="44"/>
      <c r="UAY36" s="44"/>
      <c r="UAZ36" s="44"/>
      <c r="UBA36" s="44"/>
      <c r="UBB36" s="44"/>
      <c r="UBC36" s="44"/>
      <c r="UBD36" s="44"/>
      <c r="UBE36" s="44"/>
      <c r="UBF36" s="44"/>
      <c r="UBG36" s="44"/>
      <c r="UBH36" s="44"/>
      <c r="UBI36" s="44"/>
      <c r="UBJ36" s="44"/>
      <c r="UBK36" s="44"/>
      <c r="UBL36" s="44"/>
      <c r="UBM36" s="44"/>
      <c r="UBN36" s="44"/>
      <c r="UBO36" s="44"/>
      <c r="UBP36" s="44"/>
      <c r="UBQ36" s="44"/>
      <c r="UBR36" s="44"/>
      <c r="UBS36" s="44"/>
      <c r="UBT36" s="44"/>
      <c r="UBU36" s="44"/>
      <c r="UBV36" s="44"/>
      <c r="UBW36" s="44"/>
      <c r="UBX36" s="44"/>
      <c r="UBY36" s="44"/>
      <c r="UBZ36" s="44"/>
      <c r="UCA36" s="44"/>
      <c r="UCB36" s="44"/>
      <c r="UCC36" s="44"/>
      <c r="UCD36" s="44"/>
      <c r="UCE36" s="44"/>
      <c r="UCF36" s="44"/>
      <c r="UCG36" s="44"/>
      <c r="UCH36" s="44"/>
      <c r="UCI36" s="44"/>
      <c r="UCJ36" s="44"/>
      <c r="UCK36" s="44"/>
      <c r="UCL36" s="44"/>
      <c r="UCM36" s="44"/>
      <c r="UCN36" s="44"/>
      <c r="UCO36" s="44"/>
      <c r="UCP36" s="44"/>
      <c r="UCQ36" s="44"/>
      <c r="UCR36" s="44"/>
      <c r="UCS36" s="44"/>
      <c r="UCT36" s="44"/>
      <c r="UCU36" s="44"/>
      <c r="UCV36" s="44"/>
      <c r="UCW36" s="44"/>
      <c r="UCX36" s="44"/>
      <c r="UCY36" s="44"/>
      <c r="UCZ36" s="44"/>
      <c r="UDA36" s="44"/>
      <c r="UDB36" s="44"/>
      <c r="UDC36" s="44"/>
      <c r="UDD36" s="44"/>
      <c r="UDE36" s="44"/>
      <c r="UDF36" s="44"/>
      <c r="UDG36" s="44"/>
      <c r="UDH36" s="44"/>
      <c r="UDI36" s="44"/>
      <c r="UDJ36" s="44"/>
      <c r="UDK36" s="44"/>
      <c r="UDL36" s="44"/>
      <c r="UDM36" s="44"/>
      <c r="UDN36" s="44"/>
      <c r="UDO36" s="44"/>
      <c r="UDP36" s="44"/>
      <c r="UDQ36" s="44"/>
      <c r="UDR36" s="44"/>
      <c r="UDS36" s="44"/>
      <c r="UDT36" s="44"/>
      <c r="UDU36" s="44"/>
      <c r="UDV36" s="44"/>
      <c r="UDW36" s="44"/>
      <c r="UDX36" s="44"/>
      <c r="UDY36" s="44"/>
      <c r="UDZ36" s="44"/>
      <c r="UEA36" s="44"/>
      <c r="UEB36" s="44"/>
      <c r="UEC36" s="44"/>
      <c r="UED36" s="44"/>
      <c r="UEE36" s="44"/>
      <c r="UEF36" s="44"/>
      <c r="UEG36" s="44"/>
      <c r="UEH36" s="44"/>
      <c r="UEI36" s="44"/>
      <c r="UEJ36" s="44"/>
      <c r="UEK36" s="44"/>
      <c r="UEL36" s="44"/>
      <c r="UEM36" s="44"/>
      <c r="UEN36" s="44"/>
      <c r="UEO36" s="44"/>
      <c r="UEP36" s="44"/>
      <c r="UEQ36" s="44"/>
      <c r="UER36" s="44"/>
      <c r="UES36" s="44"/>
      <c r="UET36" s="44"/>
      <c r="UEU36" s="44"/>
      <c r="UEV36" s="44"/>
      <c r="UEW36" s="44"/>
      <c r="UEX36" s="44"/>
      <c r="UEY36" s="44"/>
      <c r="UEZ36" s="44"/>
      <c r="UFA36" s="44"/>
      <c r="UFB36" s="44"/>
      <c r="UFC36" s="44"/>
      <c r="UFD36" s="44"/>
      <c r="UFE36" s="44"/>
      <c r="UFF36" s="44"/>
      <c r="UFG36" s="44"/>
      <c r="UFH36" s="44"/>
      <c r="UFI36" s="44"/>
      <c r="UFJ36" s="44"/>
      <c r="UFK36" s="44"/>
      <c r="UFL36" s="44"/>
      <c r="UFM36" s="44"/>
      <c r="UFN36" s="44"/>
      <c r="UFO36" s="44"/>
      <c r="UFP36" s="44"/>
      <c r="UFQ36" s="44"/>
      <c r="UFR36" s="44"/>
      <c r="UFS36" s="44"/>
      <c r="UFT36" s="44"/>
      <c r="UFU36" s="44"/>
      <c r="UFV36" s="44"/>
      <c r="UFW36" s="44"/>
      <c r="UFX36" s="44"/>
      <c r="UFY36" s="44"/>
      <c r="UFZ36" s="44"/>
      <c r="UGA36" s="44"/>
      <c r="UGB36" s="44"/>
      <c r="UGC36" s="44"/>
      <c r="UGD36" s="44"/>
      <c r="UGE36" s="44"/>
      <c r="UGF36" s="44"/>
      <c r="UGG36" s="44"/>
      <c r="UGH36" s="44"/>
      <c r="UGI36" s="44"/>
      <c r="UGJ36" s="44"/>
      <c r="UGK36" s="44"/>
      <c r="UGL36" s="44"/>
      <c r="UGM36" s="44"/>
      <c r="UGN36" s="44"/>
      <c r="UGO36" s="44"/>
      <c r="UGP36" s="44"/>
      <c r="UGQ36" s="44"/>
      <c r="UGR36" s="44"/>
      <c r="UGS36" s="44"/>
      <c r="UGT36" s="44"/>
      <c r="UGU36" s="44"/>
      <c r="UGV36" s="44"/>
      <c r="UGW36" s="44"/>
      <c r="UGX36" s="44"/>
      <c r="UGY36" s="44"/>
      <c r="UGZ36" s="44"/>
      <c r="UHA36" s="44"/>
      <c r="UHB36" s="44"/>
      <c r="UHC36" s="44"/>
      <c r="UHD36" s="44"/>
      <c r="UHE36" s="44"/>
      <c r="UHF36" s="44"/>
      <c r="UHG36" s="44"/>
      <c r="UHH36" s="44"/>
      <c r="UHI36" s="44"/>
      <c r="UHJ36" s="44"/>
      <c r="UHK36" s="44"/>
      <c r="UHL36" s="44"/>
      <c r="UHM36" s="44"/>
      <c r="UHN36" s="44"/>
      <c r="UHO36" s="44"/>
      <c r="UHP36" s="44"/>
      <c r="UHQ36" s="44"/>
      <c r="UHR36" s="44"/>
      <c r="UHS36" s="44"/>
      <c r="UHT36" s="44"/>
      <c r="UHU36" s="44"/>
      <c r="UHV36" s="44"/>
      <c r="UHW36" s="44"/>
      <c r="UHX36" s="44"/>
      <c r="UHY36" s="44"/>
      <c r="UHZ36" s="44"/>
      <c r="UIA36" s="44"/>
      <c r="UIB36" s="44"/>
      <c r="UIC36" s="44"/>
      <c r="UID36" s="44"/>
      <c r="UIE36" s="44"/>
      <c r="UIF36" s="44"/>
      <c r="UIG36" s="44"/>
      <c r="UIH36" s="44"/>
      <c r="UII36" s="44"/>
      <c r="UIJ36" s="44"/>
      <c r="UIK36" s="44"/>
      <c r="UIL36" s="44"/>
      <c r="UIM36" s="44"/>
      <c r="UIN36" s="44"/>
      <c r="UIO36" s="44"/>
      <c r="UIP36" s="44"/>
      <c r="UIQ36" s="44"/>
      <c r="UIR36" s="44"/>
      <c r="UIS36" s="44"/>
      <c r="UIT36" s="44"/>
      <c r="UIU36" s="44"/>
      <c r="UIV36" s="44"/>
      <c r="UIW36" s="44"/>
      <c r="UIX36" s="44"/>
      <c r="UIY36" s="44"/>
      <c r="UIZ36" s="44"/>
      <c r="UJA36" s="44"/>
      <c r="UJB36" s="44"/>
      <c r="UJC36" s="44"/>
      <c r="UJD36" s="44"/>
      <c r="UJE36" s="44"/>
      <c r="UJF36" s="44"/>
      <c r="UJG36" s="44"/>
      <c r="UJH36" s="44"/>
      <c r="UJI36" s="44"/>
      <c r="UJJ36" s="44"/>
      <c r="UJK36" s="44"/>
      <c r="UJL36" s="44"/>
      <c r="UJM36" s="44"/>
      <c r="UJN36" s="44"/>
      <c r="UJO36" s="44"/>
      <c r="UJP36" s="44"/>
      <c r="UJQ36" s="44"/>
      <c r="UJR36" s="44"/>
      <c r="UJS36" s="44"/>
      <c r="UJT36" s="44"/>
      <c r="UJU36" s="44"/>
      <c r="UJV36" s="44"/>
      <c r="UJW36" s="44"/>
      <c r="UJX36" s="44"/>
      <c r="UJY36" s="44"/>
      <c r="UJZ36" s="44"/>
      <c r="UKA36" s="44"/>
      <c r="UKB36" s="44"/>
      <c r="UKC36" s="44"/>
      <c r="UKD36" s="44"/>
      <c r="UKE36" s="44"/>
      <c r="UKF36" s="44"/>
      <c r="UKG36" s="44"/>
      <c r="UKH36" s="44"/>
      <c r="UKI36" s="44"/>
      <c r="UKJ36" s="44"/>
      <c r="UKK36" s="44"/>
      <c r="UKL36" s="44"/>
      <c r="UKM36" s="44"/>
      <c r="UKN36" s="44"/>
      <c r="UKO36" s="44"/>
      <c r="UKP36" s="44"/>
      <c r="UKQ36" s="44"/>
      <c r="UKR36" s="44"/>
      <c r="UKS36" s="44"/>
      <c r="UKT36" s="44"/>
      <c r="UKU36" s="44"/>
      <c r="UKV36" s="44"/>
      <c r="UKW36" s="44"/>
      <c r="UKX36" s="44"/>
      <c r="UKY36" s="44"/>
      <c r="UKZ36" s="44"/>
      <c r="ULA36" s="44"/>
      <c r="ULB36" s="44"/>
      <c r="ULC36" s="44"/>
      <c r="ULD36" s="44"/>
      <c r="ULE36" s="44"/>
      <c r="ULF36" s="44"/>
      <c r="ULG36" s="44"/>
      <c r="ULH36" s="44"/>
      <c r="ULI36" s="44"/>
      <c r="ULJ36" s="44"/>
      <c r="ULK36" s="44"/>
      <c r="ULL36" s="44"/>
      <c r="ULM36" s="44"/>
      <c r="ULN36" s="44"/>
      <c r="ULO36" s="44"/>
      <c r="ULP36" s="44"/>
      <c r="ULQ36" s="44"/>
      <c r="ULR36" s="44"/>
      <c r="ULS36" s="44"/>
      <c r="ULT36" s="44"/>
      <c r="ULU36" s="44"/>
      <c r="ULV36" s="44"/>
      <c r="ULW36" s="44"/>
      <c r="ULX36" s="44"/>
      <c r="ULY36" s="44"/>
      <c r="ULZ36" s="44"/>
      <c r="UMA36" s="44"/>
      <c r="UMB36" s="44"/>
      <c r="UMC36" s="44"/>
      <c r="UMD36" s="44"/>
      <c r="UME36" s="44"/>
      <c r="UMF36" s="44"/>
      <c r="UMG36" s="44"/>
      <c r="UMH36" s="44"/>
      <c r="UMI36" s="44"/>
      <c r="UMJ36" s="44"/>
      <c r="UMK36" s="44"/>
      <c r="UML36" s="44"/>
      <c r="UMM36" s="44"/>
      <c r="UMN36" s="44"/>
      <c r="UMO36" s="44"/>
      <c r="UMP36" s="44"/>
      <c r="UMQ36" s="44"/>
      <c r="UMR36" s="44"/>
      <c r="UMS36" s="44"/>
      <c r="UMT36" s="44"/>
      <c r="UMU36" s="44"/>
      <c r="UMV36" s="44"/>
      <c r="UMW36" s="44"/>
      <c r="UMX36" s="44"/>
      <c r="UMY36" s="44"/>
      <c r="UMZ36" s="44"/>
      <c r="UNA36" s="44"/>
      <c r="UNB36" s="44"/>
      <c r="UNC36" s="44"/>
      <c r="UND36" s="44"/>
      <c r="UNE36" s="44"/>
      <c r="UNF36" s="44"/>
      <c r="UNG36" s="44"/>
      <c r="UNH36" s="44"/>
      <c r="UNI36" s="44"/>
      <c r="UNJ36" s="44"/>
      <c r="UNK36" s="44"/>
      <c r="UNL36" s="44"/>
      <c r="UNM36" s="44"/>
      <c r="UNN36" s="44"/>
      <c r="UNO36" s="44"/>
      <c r="UNP36" s="44"/>
      <c r="UNQ36" s="44"/>
      <c r="UNR36" s="44"/>
      <c r="UNS36" s="44"/>
      <c r="UNT36" s="44"/>
      <c r="UNU36" s="44"/>
      <c r="UNV36" s="44"/>
      <c r="UNW36" s="44"/>
      <c r="UNX36" s="44"/>
      <c r="UNY36" s="44"/>
      <c r="UNZ36" s="44"/>
      <c r="UOA36" s="44"/>
      <c r="UOB36" s="44"/>
      <c r="UOC36" s="44"/>
      <c r="UOD36" s="44"/>
      <c r="UOE36" s="44"/>
      <c r="UOF36" s="44"/>
      <c r="UOG36" s="44"/>
      <c r="UOH36" s="44"/>
      <c r="UOI36" s="44"/>
      <c r="UOJ36" s="44"/>
      <c r="UOK36" s="44"/>
      <c r="UOL36" s="44"/>
      <c r="UOM36" s="44"/>
      <c r="UON36" s="44"/>
      <c r="UOO36" s="44"/>
      <c r="UOP36" s="44"/>
      <c r="UOQ36" s="44"/>
      <c r="UOR36" s="44"/>
      <c r="UOS36" s="44"/>
      <c r="UOT36" s="44"/>
      <c r="UOU36" s="44"/>
      <c r="UOV36" s="44"/>
      <c r="UOW36" s="44"/>
      <c r="UOX36" s="44"/>
      <c r="UOY36" s="44"/>
      <c r="UOZ36" s="44"/>
      <c r="UPA36" s="44"/>
      <c r="UPB36" s="44"/>
      <c r="UPC36" s="44"/>
      <c r="UPD36" s="44"/>
      <c r="UPE36" s="44"/>
      <c r="UPF36" s="44"/>
      <c r="UPG36" s="44"/>
      <c r="UPH36" s="44"/>
      <c r="UPI36" s="44"/>
      <c r="UPJ36" s="44"/>
      <c r="UPK36" s="44"/>
      <c r="UPL36" s="44"/>
      <c r="UPM36" s="44"/>
      <c r="UPN36" s="44"/>
      <c r="UPO36" s="44"/>
      <c r="UPP36" s="44"/>
      <c r="UPQ36" s="44"/>
      <c r="UPR36" s="44"/>
      <c r="UPS36" s="44"/>
      <c r="UPT36" s="44"/>
      <c r="UPU36" s="44"/>
      <c r="UPV36" s="44"/>
      <c r="UPW36" s="44"/>
      <c r="UPX36" s="44"/>
      <c r="UPY36" s="44"/>
      <c r="UPZ36" s="44"/>
      <c r="UQA36" s="44"/>
      <c r="UQB36" s="44"/>
      <c r="UQC36" s="44"/>
      <c r="UQD36" s="44"/>
      <c r="UQE36" s="44"/>
      <c r="UQF36" s="44"/>
      <c r="UQG36" s="44"/>
      <c r="UQH36" s="44"/>
      <c r="UQI36" s="44"/>
      <c r="UQJ36" s="44"/>
      <c r="UQK36" s="44"/>
      <c r="UQL36" s="44"/>
      <c r="UQM36" s="44"/>
      <c r="UQN36" s="44"/>
      <c r="UQO36" s="44"/>
      <c r="UQP36" s="44"/>
      <c r="UQQ36" s="44"/>
      <c r="UQR36" s="44"/>
      <c r="UQS36" s="44"/>
      <c r="UQT36" s="44"/>
      <c r="UQU36" s="44"/>
      <c r="UQV36" s="44"/>
      <c r="UQW36" s="44"/>
      <c r="UQX36" s="44"/>
      <c r="UQY36" s="44"/>
      <c r="UQZ36" s="44"/>
      <c r="URA36" s="44"/>
      <c r="URB36" s="44"/>
      <c r="URC36" s="44"/>
      <c r="URD36" s="44"/>
      <c r="URE36" s="44"/>
      <c r="URF36" s="44"/>
      <c r="URG36" s="44"/>
      <c r="URH36" s="44"/>
      <c r="URI36" s="44"/>
      <c r="URJ36" s="44"/>
      <c r="URK36" s="44"/>
      <c r="URL36" s="44"/>
      <c r="URM36" s="44"/>
      <c r="URN36" s="44"/>
      <c r="URO36" s="44"/>
      <c r="URP36" s="44"/>
      <c r="URQ36" s="44"/>
      <c r="URR36" s="44"/>
      <c r="URS36" s="44"/>
      <c r="URT36" s="44"/>
      <c r="URU36" s="44"/>
      <c r="URV36" s="44"/>
      <c r="URW36" s="44"/>
      <c r="URX36" s="44"/>
      <c r="URY36" s="44"/>
      <c r="URZ36" s="44"/>
      <c r="USA36" s="44"/>
      <c r="USB36" s="44"/>
      <c r="USC36" s="44"/>
      <c r="USD36" s="44"/>
      <c r="USE36" s="44"/>
      <c r="USF36" s="44"/>
      <c r="USG36" s="44"/>
      <c r="USH36" s="44"/>
      <c r="USI36" s="44"/>
      <c r="USJ36" s="44"/>
      <c r="USK36" s="44"/>
      <c r="USL36" s="44"/>
      <c r="USM36" s="44"/>
      <c r="USN36" s="44"/>
      <c r="USO36" s="44"/>
      <c r="USP36" s="44"/>
      <c r="USQ36" s="44"/>
      <c r="USR36" s="44"/>
      <c r="USS36" s="44"/>
      <c r="UST36" s="44"/>
      <c r="USU36" s="44"/>
      <c r="USV36" s="44"/>
      <c r="USW36" s="44"/>
      <c r="USX36" s="44"/>
      <c r="USY36" s="44"/>
      <c r="USZ36" s="44"/>
      <c r="UTA36" s="44"/>
      <c r="UTB36" s="44"/>
      <c r="UTC36" s="44"/>
      <c r="UTD36" s="44"/>
      <c r="UTE36" s="44"/>
      <c r="UTF36" s="44"/>
      <c r="UTG36" s="44"/>
      <c r="UTH36" s="44"/>
      <c r="UTI36" s="44"/>
      <c r="UTJ36" s="44"/>
      <c r="UTK36" s="44"/>
      <c r="UTL36" s="44"/>
      <c r="UTM36" s="44"/>
      <c r="UTN36" s="44"/>
      <c r="UTO36" s="44"/>
      <c r="UTP36" s="44"/>
      <c r="UTQ36" s="44"/>
      <c r="UTR36" s="44"/>
      <c r="UTS36" s="44"/>
      <c r="UTT36" s="44"/>
      <c r="UTU36" s="44"/>
      <c r="UTV36" s="44"/>
      <c r="UTW36" s="44"/>
      <c r="UTX36" s="44"/>
      <c r="UTY36" s="44"/>
      <c r="UTZ36" s="44"/>
      <c r="UUA36" s="44"/>
      <c r="UUB36" s="44"/>
      <c r="UUC36" s="44"/>
      <c r="UUD36" s="44"/>
      <c r="UUE36" s="44"/>
      <c r="UUF36" s="44"/>
      <c r="UUG36" s="44"/>
      <c r="UUH36" s="44"/>
      <c r="UUI36" s="44"/>
      <c r="UUJ36" s="44"/>
      <c r="UUK36" s="44"/>
      <c r="UUL36" s="44"/>
      <c r="UUM36" s="44"/>
      <c r="UUN36" s="44"/>
      <c r="UUO36" s="44"/>
      <c r="UUP36" s="44"/>
      <c r="UUQ36" s="44"/>
      <c r="UUR36" s="44"/>
      <c r="UUS36" s="44"/>
      <c r="UUT36" s="44"/>
      <c r="UUU36" s="44"/>
      <c r="UUV36" s="44"/>
      <c r="UUW36" s="44"/>
      <c r="UUX36" s="44"/>
      <c r="UUY36" s="44"/>
      <c r="UUZ36" s="44"/>
      <c r="UVA36" s="44"/>
      <c r="UVB36" s="44"/>
      <c r="UVC36" s="44"/>
      <c r="UVD36" s="44"/>
      <c r="UVE36" s="44"/>
      <c r="UVF36" s="44"/>
      <c r="UVG36" s="44"/>
      <c r="UVH36" s="44"/>
      <c r="UVI36" s="44"/>
      <c r="UVJ36" s="44"/>
      <c r="UVK36" s="44"/>
      <c r="UVL36" s="44"/>
      <c r="UVM36" s="44"/>
      <c r="UVN36" s="44"/>
      <c r="UVO36" s="44"/>
      <c r="UVP36" s="44"/>
      <c r="UVQ36" s="44"/>
      <c r="UVR36" s="44"/>
      <c r="UVS36" s="44"/>
      <c r="UVT36" s="44"/>
      <c r="UVU36" s="44"/>
      <c r="UVV36" s="44"/>
      <c r="UVW36" s="44"/>
      <c r="UVX36" s="44"/>
      <c r="UVY36" s="44"/>
      <c r="UVZ36" s="44"/>
      <c r="UWA36" s="44"/>
      <c r="UWB36" s="44"/>
      <c r="UWC36" s="44"/>
      <c r="UWD36" s="44"/>
      <c r="UWE36" s="44"/>
      <c r="UWF36" s="44"/>
      <c r="UWG36" s="44"/>
      <c r="UWH36" s="44"/>
      <c r="UWI36" s="44"/>
      <c r="UWJ36" s="44"/>
      <c r="UWK36" s="44"/>
      <c r="UWL36" s="44"/>
      <c r="UWM36" s="44"/>
      <c r="UWN36" s="44"/>
      <c r="UWO36" s="44"/>
      <c r="UWP36" s="44"/>
      <c r="UWQ36" s="44"/>
      <c r="UWR36" s="44"/>
      <c r="UWS36" s="44"/>
      <c r="UWT36" s="44"/>
      <c r="UWU36" s="44"/>
      <c r="UWV36" s="44"/>
      <c r="UWW36" s="44"/>
      <c r="UWX36" s="44"/>
      <c r="UWY36" s="44"/>
      <c r="UWZ36" s="44"/>
      <c r="UXA36" s="44"/>
      <c r="UXB36" s="44"/>
      <c r="UXC36" s="44"/>
      <c r="UXD36" s="44"/>
      <c r="UXE36" s="44"/>
      <c r="UXF36" s="44"/>
      <c r="UXG36" s="44"/>
      <c r="UXH36" s="44"/>
      <c r="UXI36" s="44"/>
      <c r="UXJ36" s="44"/>
      <c r="UXK36" s="44"/>
      <c r="UXL36" s="44"/>
      <c r="UXM36" s="44"/>
      <c r="UXN36" s="44"/>
      <c r="UXO36" s="44"/>
      <c r="UXP36" s="44"/>
      <c r="UXQ36" s="44"/>
      <c r="UXR36" s="44"/>
      <c r="UXS36" s="44"/>
      <c r="UXT36" s="44"/>
      <c r="UXU36" s="44"/>
      <c r="UXV36" s="44"/>
      <c r="UXW36" s="44"/>
      <c r="UXX36" s="44"/>
      <c r="UXY36" s="44"/>
      <c r="UXZ36" s="44"/>
      <c r="UYA36" s="44"/>
      <c r="UYB36" s="44"/>
      <c r="UYC36" s="44"/>
      <c r="UYD36" s="44"/>
      <c r="UYE36" s="44"/>
      <c r="UYF36" s="44"/>
      <c r="UYG36" s="44"/>
      <c r="UYH36" s="44"/>
      <c r="UYI36" s="44"/>
      <c r="UYJ36" s="44"/>
      <c r="UYK36" s="44"/>
      <c r="UYL36" s="44"/>
      <c r="UYM36" s="44"/>
      <c r="UYN36" s="44"/>
      <c r="UYO36" s="44"/>
      <c r="UYP36" s="44"/>
      <c r="UYQ36" s="44"/>
      <c r="UYR36" s="44"/>
      <c r="UYS36" s="44"/>
      <c r="UYT36" s="44"/>
      <c r="UYU36" s="44"/>
      <c r="UYV36" s="44"/>
      <c r="UYW36" s="44"/>
      <c r="UYX36" s="44"/>
      <c r="UYY36" s="44"/>
      <c r="UYZ36" s="44"/>
      <c r="UZA36" s="44"/>
      <c r="UZB36" s="44"/>
      <c r="UZC36" s="44"/>
      <c r="UZD36" s="44"/>
      <c r="UZE36" s="44"/>
      <c r="UZF36" s="44"/>
      <c r="UZG36" s="44"/>
      <c r="UZH36" s="44"/>
      <c r="UZI36" s="44"/>
      <c r="UZJ36" s="44"/>
      <c r="UZK36" s="44"/>
      <c r="UZL36" s="44"/>
      <c r="UZM36" s="44"/>
      <c r="UZN36" s="44"/>
      <c r="UZO36" s="44"/>
      <c r="UZP36" s="44"/>
      <c r="UZQ36" s="44"/>
      <c r="UZR36" s="44"/>
      <c r="UZS36" s="44"/>
      <c r="UZT36" s="44"/>
      <c r="UZU36" s="44"/>
      <c r="UZV36" s="44"/>
      <c r="UZW36" s="44"/>
      <c r="UZX36" s="44"/>
      <c r="UZY36" s="44"/>
      <c r="UZZ36" s="44"/>
      <c r="VAA36" s="44"/>
      <c r="VAB36" s="44"/>
      <c r="VAC36" s="44"/>
      <c r="VAD36" s="44"/>
      <c r="VAE36" s="44"/>
      <c r="VAF36" s="44"/>
      <c r="VAG36" s="44"/>
      <c r="VAH36" s="44"/>
      <c r="VAI36" s="44"/>
      <c r="VAJ36" s="44"/>
      <c r="VAK36" s="44"/>
      <c r="VAL36" s="44"/>
      <c r="VAM36" s="44"/>
      <c r="VAN36" s="44"/>
      <c r="VAO36" s="44"/>
      <c r="VAP36" s="44"/>
      <c r="VAQ36" s="44"/>
      <c r="VAR36" s="44"/>
      <c r="VAS36" s="44"/>
      <c r="VAT36" s="44"/>
      <c r="VAU36" s="44"/>
      <c r="VAV36" s="44"/>
      <c r="VAW36" s="44"/>
      <c r="VAX36" s="44"/>
      <c r="VAY36" s="44"/>
      <c r="VAZ36" s="44"/>
      <c r="VBA36" s="44"/>
      <c r="VBB36" s="44"/>
      <c r="VBC36" s="44"/>
      <c r="VBD36" s="44"/>
      <c r="VBE36" s="44"/>
      <c r="VBF36" s="44"/>
      <c r="VBG36" s="44"/>
      <c r="VBH36" s="44"/>
      <c r="VBI36" s="44"/>
      <c r="VBJ36" s="44"/>
      <c r="VBK36" s="44"/>
      <c r="VBL36" s="44"/>
      <c r="VBM36" s="44"/>
      <c r="VBN36" s="44"/>
      <c r="VBO36" s="44"/>
      <c r="VBP36" s="44"/>
      <c r="VBQ36" s="44"/>
      <c r="VBR36" s="44"/>
      <c r="VBS36" s="44"/>
      <c r="VBT36" s="44"/>
      <c r="VBU36" s="44"/>
      <c r="VBV36" s="44"/>
      <c r="VBW36" s="44"/>
      <c r="VBX36" s="44"/>
      <c r="VBY36" s="44"/>
      <c r="VBZ36" s="44"/>
      <c r="VCA36" s="44"/>
      <c r="VCB36" s="44"/>
      <c r="VCC36" s="44"/>
      <c r="VCD36" s="44"/>
      <c r="VCE36" s="44"/>
      <c r="VCF36" s="44"/>
      <c r="VCG36" s="44"/>
      <c r="VCH36" s="44"/>
      <c r="VCI36" s="44"/>
      <c r="VCJ36" s="44"/>
      <c r="VCK36" s="44"/>
      <c r="VCL36" s="44"/>
      <c r="VCM36" s="44"/>
      <c r="VCN36" s="44"/>
      <c r="VCO36" s="44"/>
      <c r="VCP36" s="44"/>
      <c r="VCQ36" s="44"/>
      <c r="VCR36" s="44"/>
      <c r="VCS36" s="44"/>
      <c r="VCT36" s="44"/>
      <c r="VCU36" s="44"/>
      <c r="VCV36" s="44"/>
      <c r="VCW36" s="44"/>
      <c r="VCX36" s="44"/>
      <c r="VCY36" s="44"/>
      <c r="VCZ36" s="44"/>
      <c r="VDA36" s="44"/>
      <c r="VDB36" s="44"/>
      <c r="VDC36" s="44"/>
      <c r="VDD36" s="44"/>
      <c r="VDE36" s="44"/>
      <c r="VDF36" s="44"/>
      <c r="VDG36" s="44"/>
      <c r="VDH36" s="44"/>
      <c r="VDI36" s="44"/>
      <c r="VDJ36" s="44"/>
      <c r="VDK36" s="44"/>
      <c r="VDL36" s="44"/>
      <c r="VDM36" s="44"/>
      <c r="VDN36" s="44"/>
      <c r="VDO36" s="44"/>
      <c r="VDP36" s="44"/>
      <c r="VDQ36" s="44"/>
      <c r="VDR36" s="44"/>
      <c r="VDS36" s="44"/>
      <c r="VDT36" s="44"/>
      <c r="VDU36" s="44"/>
      <c r="VDV36" s="44"/>
      <c r="VDW36" s="44"/>
      <c r="VDX36" s="44"/>
      <c r="VDY36" s="44"/>
      <c r="VDZ36" s="44"/>
      <c r="VEA36" s="44"/>
      <c r="VEB36" s="44"/>
      <c r="VEC36" s="44"/>
      <c r="VED36" s="44"/>
      <c r="VEE36" s="44"/>
      <c r="VEF36" s="44"/>
      <c r="VEG36" s="44"/>
      <c r="VEH36" s="44"/>
      <c r="VEI36" s="44"/>
      <c r="VEJ36" s="44"/>
      <c r="VEK36" s="44"/>
      <c r="VEL36" s="44"/>
      <c r="VEM36" s="44"/>
      <c r="VEN36" s="44"/>
      <c r="VEO36" s="44"/>
      <c r="VEP36" s="44"/>
      <c r="VEQ36" s="44"/>
      <c r="VER36" s="44"/>
      <c r="VES36" s="44"/>
      <c r="VET36" s="44"/>
      <c r="VEU36" s="44"/>
      <c r="VEV36" s="44"/>
      <c r="VEW36" s="44"/>
      <c r="VEX36" s="44"/>
      <c r="VEY36" s="44"/>
      <c r="VEZ36" s="44"/>
      <c r="VFA36" s="44"/>
      <c r="VFB36" s="44"/>
      <c r="VFC36" s="44"/>
      <c r="VFD36" s="44"/>
      <c r="VFE36" s="44"/>
      <c r="VFF36" s="44"/>
      <c r="VFG36" s="44"/>
      <c r="VFH36" s="44"/>
      <c r="VFI36" s="44"/>
      <c r="VFJ36" s="44"/>
      <c r="VFK36" s="44"/>
      <c r="VFL36" s="44"/>
      <c r="VFM36" s="44"/>
      <c r="VFN36" s="44"/>
      <c r="VFO36" s="44"/>
      <c r="VFP36" s="44"/>
      <c r="VFQ36" s="44"/>
      <c r="VFR36" s="44"/>
      <c r="VFS36" s="44"/>
      <c r="VFT36" s="44"/>
      <c r="VFU36" s="44"/>
      <c r="VFV36" s="44"/>
      <c r="VFW36" s="44"/>
      <c r="VFX36" s="44"/>
      <c r="VFY36" s="44"/>
      <c r="VFZ36" s="44"/>
      <c r="VGA36" s="44"/>
      <c r="VGB36" s="44"/>
      <c r="VGC36" s="44"/>
      <c r="VGD36" s="44"/>
      <c r="VGE36" s="44"/>
      <c r="VGF36" s="44"/>
      <c r="VGG36" s="44"/>
      <c r="VGH36" s="44"/>
      <c r="VGI36" s="44"/>
      <c r="VGJ36" s="44"/>
      <c r="VGK36" s="44"/>
      <c r="VGL36" s="44"/>
      <c r="VGM36" s="44"/>
      <c r="VGN36" s="44"/>
      <c r="VGO36" s="44"/>
      <c r="VGP36" s="44"/>
      <c r="VGQ36" s="44"/>
      <c r="VGR36" s="44"/>
      <c r="VGS36" s="44"/>
      <c r="VGT36" s="44"/>
      <c r="VGU36" s="44"/>
      <c r="VGV36" s="44"/>
      <c r="VGW36" s="44"/>
      <c r="VGX36" s="44"/>
      <c r="VGY36" s="44"/>
      <c r="VGZ36" s="44"/>
      <c r="VHA36" s="44"/>
      <c r="VHB36" s="44"/>
      <c r="VHC36" s="44"/>
      <c r="VHD36" s="44"/>
      <c r="VHE36" s="44"/>
      <c r="VHF36" s="44"/>
      <c r="VHG36" s="44"/>
      <c r="VHH36" s="44"/>
      <c r="VHI36" s="44"/>
      <c r="VHJ36" s="44"/>
      <c r="VHK36" s="44"/>
      <c r="VHL36" s="44"/>
      <c r="VHM36" s="44"/>
      <c r="VHN36" s="44"/>
      <c r="VHO36" s="44"/>
      <c r="VHP36" s="44"/>
      <c r="VHQ36" s="44"/>
      <c r="VHR36" s="44"/>
      <c r="VHS36" s="44"/>
      <c r="VHT36" s="44"/>
      <c r="VHU36" s="44"/>
      <c r="VHV36" s="44"/>
      <c r="VHW36" s="44"/>
      <c r="VHX36" s="44"/>
      <c r="VHY36" s="44"/>
      <c r="VHZ36" s="44"/>
      <c r="VIA36" s="44"/>
      <c r="VIB36" s="44"/>
      <c r="VIC36" s="44"/>
      <c r="VID36" s="44"/>
      <c r="VIE36" s="44"/>
      <c r="VIF36" s="44"/>
      <c r="VIG36" s="44"/>
      <c r="VIH36" s="44"/>
      <c r="VII36" s="44"/>
      <c r="VIJ36" s="44"/>
      <c r="VIK36" s="44"/>
      <c r="VIL36" s="44"/>
      <c r="VIM36" s="44"/>
      <c r="VIN36" s="44"/>
      <c r="VIO36" s="44"/>
      <c r="VIP36" s="44"/>
      <c r="VIQ36" s="44"/>
      <c r="VIR36" s="44"/>
      <c r="VIS36" s="44"/>
      <c r="VIT36" s="44"/>
      <c r="VIU36" s="44"/>
      <c r="VIV36" s="44"/>
      <c r="VIW36" s="44"/>
      <c r="VIX36" s="44"/>
      <c r="VIY36" s="44"/>
      <c r="VIZ36" s="44"/>
      <c r="VJA36" s="44"/>
      <c r="VJB36" s="44"/>
      <c r="VJC36" s="44"/>
      <c r="VJD36" s="44"/>
      <c r="VJE36" s="44"/>
      <c r="VJF36" s="44"/>
      <c r="VJG36" s="44"/>
      <c r="VJH36" s="44"/>
      <c r="VJI36" s="44"/>
      <c r="VJJ36" s="44"/>
      <c r="VJK36" s="44"/>
      <c r="VJL36" s="44"/>
      <c r="VJM36" s="44"/>
      <c r="VJN36" s="44"/>
      <c r="VJO36" s="44"/>
      <c r="VJP36" s="44"/>
      <c r="VJQ36" s="44"/>
      <c r="VJR36" s="44"/>
      <c r="VJS36" s="44"/>
      <c r="VJT36" s="44"/>
      <c r="VJU36" s="44"/>
      <c r="VJV36" s="44"/>
      <c r="VJW36" s="44"/>
      <c r="VJX36" s="44"/>
      <c r="VJY36" s="44"/>
      <c r="VJZ36" s="44"/>
      <c r="VKA36" s="44"/>
      <c r="VKB36" s="44"/>
      <c r="VKC36" s="44"/>
      <c r="VKD36" s="44"/>
      <c r="VKE36" s="44"/>
      <c r="VKF36" s="44"/>
      <c r="VKG36" s="44"/>
      <c r="VKH36" s="44"/>
      <c r="VKI36" s="44"/>
      <c r="VKJ36" s="44"/>
      <c r="VKK36" s="44"/>
      <c r="VKL36" s="44"/>
      <c r="VKM36" s="44"/>
      <c r="VKN36" s="44"/>
      <c r="VKO36" s="44"/>
      <c r="VKP36" s="44"/>
      <c r="VKQ36" s="44"/>
      <c r="VKR36" s="44"/>
      <c r="VKS36" s="44"/>
      <c r="VKT36" s="44"/>
      <c r="VKU36" s="44"/>
      <c r="VKV36" s="44"/>
      <c r="VKW36" s="44"/>
      <c r="VKX36" s="44"/>
      <c r="VKY36" s="44"/>
      <c r="VKZ36" s="44"/>
      <c r="VLA36" s="44"/>
      <c r="VLB36" s="44"/>
      <c r="VLC36" s="44"/>
      <c r="VLD36" s="44"/>
      <c r="VLE36" s="44"/>
      <c r="VLF36" s="44"/>
      <c r="VLG36" s="44"/>
      <c r="VLH36" s="44"/>
      <c r="VLI36" s="44"/>
      <c r="VLJ36" s="44"/>
      <c r="VLK36" s="44"/>
      <c r="VLL36" s="44"/>
      <c r="VLM36" s="44"/>
      <c r="VLN36" s="44"/>
      <c r="VLO36" s="44"/>
      <c r="VLP36" s="44"/>
      <c r="VLQ36" s="44"/>
      <c r="VLR36" s="44"/>
      <c r="VLS36" s="44"/>
      <c r="VLT36" s="44"/>
      <c r="VLU36" s="44"/>
      <c r="VLV36" s="44"/>
      <c r="VLW36" s="44"/>
      <c r="VLX36" s="44"/>
      <c r="VLY36" s="44"/>
      <c r="VLZ36" s="44"/>
      <c r="VMA36" s="44"/>
      <c r="VMB36" s="44"/>
      <c r="VMC36" s="44"/>
      <c r="VMD36" s="44"/>
      <c r="VME36" s="44"/>
      <c r="VMF36" s="44"/>
      <c r="VMG36" s="44"/>
      <c r="VMH36" s="44"/>
      <c r="VMI36" s="44"/>
      <c r="VMJ36" s="44"/>
      <c r="VMK36" s="44"/>
      <c r="VML36" s="44"/>
      <c r="VMM36" s="44"/>
      <c r="VMN36" s="44"/>
      <c r="VMO36" s="44"/>
      <c r="VMP36" s="44"/>
      <c r="VMQ36" s="44"/>
      <c r="VMR36" s="44"/>
      <c r="VMS36" s="44"/>
      <c r="VMT36" s="44"/>
      <c r="VMU36" s="44"/>
      <c r="VMV36" s="44"/>
      <c r="VMW36" s="44"/>
      <c r="VMX36" s="44"/>
      <c r="VMY36" s="44"/>
      <c r="VMZ36" s="44"/>
      <c r="VNA36" s="44"/>
      <c r="VNB36" s="44"/>
      <c r="VNC36" s="44"/>
      <c r="VND36" s="44"/>
      <c r="VNE36" s="44"/>
      <c r="VNF36" s="44"/>
      <c r="VNG36" s="44"/>
      <c r="VNH36" s="44"/>
      <c r="VNI36" s="44"/>
      <c r="VNJ36" s="44"/>
      <c r="VNK36" s="44"/>
      <c r="VNL36" s="44"/>
      <c r="VNM36" s="44"/>
      <c r="VNN36" s="44"/>
      <c r="VNO36" s="44"/>
      <c r="VNP36" s="44"/>
      <c r="VNQ36" s="44"/>
      <c r="VNR36" s="44"/>
      <c r="VNS36" s="44"/>
      <c r="VNT36" s="44"/>
      <c r="VNU36" s="44"/>
      <c r="VNV36" s="44"/>
      <c r="VNW36" s="44"/>
      <c r="VNX36" s="44"/>
      <c r="VNY36" s="44"/>
      <c r="VNZ36" s="44"/>
      <c r="VOA36" s="44"/>
      <c r="VOB36" s="44"/>
      <c r="VOC36" s="44"/>
      <c r="VOD36" s="44"/>
      <c r="VOE36" s="44"/>
      <c r="VOF36" s="44"/>
      <c r="VOG36" s="44"/>
      <c r="VOH36" s="44"/>
      <c r="VOI36" s="44"/>
      <c r="VOJ36" s="44"/>
      <c r="VOK36" s="44"/>
      <c r="VOL36" s="44"/>
      <c r="VOM36" s="44"/>
      <c r="VON36" s="44"/>
      <c r="VOO36" s="44"/>
      <c r="VOP36" s="44"/>
      <c r="VOQ36" s="44"/>
      <c r="VOR36" s="44"/>
      <c r="VOS36" s="44"/>
      <c r="VOT36" s="44"/>
      <c r="VOU36" s="44"/>
      <c r="VOV36" s="44"/>
      <c r="VOW36" s="44"/>
      <c r="VOX36" s="44"/>
      <c r="VOY36" s="44"/>
      <c r="VOZ36" s="44"/>
      <c r="VPA36" s="44"/>
      <c r="VPB36" s="44"/>
      <c r="VPC36" s="44"/>
      <c r="VPD36" s="44"/>
      <c r="VPE36" s="44"/>
      <c r="VPF36" s="44"/>
      <c r="VPG36" s="44"/>
      <c r="VPH36" s="44"/>
      <c r="VPI36" s="44"/>
      <c r="VPJ36" s="44"/>
      <c r="VPK36" s="44"/>
      <c r="VPL36" s="44"/>
      <c r="VPM36" s="44"/>
      <c r="VPN36" s="44"/>
      <c r="VPO36" s="44"/>
      <c r="VPP36" s="44"/>
      <c r="VPQ36" s="44"/>
      <c r="VPR36" s="44"/>
      <c r="VPS36" s="44"/>
      <c r="VPT36" s="44"/>
      <c r="VPU36" s="44"/>
      <c r="VPV36" s="44"/>
      <c r="VPW36" s="44"/>
      <c r="VPX36" s="44"/>
      <c r="VPY36" s="44"/>
      <c r="VPZ36" s="44"/>
      <c r="VQA36" s="44"/>
      <c r="VQB36" s="44"/>
      <c r="VQC36" s="44"/>
      <c r="VQD36" s="44"/>
      <c r="VQE36" s="44"/>
      <c r="VQF36" s="44"/>
      <c r="VQG36" s="44"/>
      <c r="VQH36" s="44"/>
      <c r="VQI36" s="44"/>
      <c r="VQJ36" s="44"/>
      <c r="VQK36" s="44"/>
      <c r="VQL36" s="44"/>
      <c r="VQM36" s="44"/>
      <c r="VQN36" s="44"/>
      <c r="VQO36" s="44"/>
      <c r="VQP36" s="44"/>
      <c r="VQQ36" s="44"/>
      <c r="VQR36" s="44"/>
      <c r="VQS36" s="44"/>
      <c r="VQT36" s="44"/>
      <c r="VQU36" s="44"/>
      <c r="VQV36" s="44"/>
      <c r="VQW36" s="44"/>
      <c r="VQX36" s="44"/>
      <c r="VQY36" s="44"/>
      <c r="VQZ36" s="44"/>
      <c r="VRA36" s="44"/>
      <c r="VRB36" s="44"/>
      <c r="VRC36" s="44"/>
      <c r="VRD36" s="44"/>
      <c r="VRE36" s="44"/>
      <c r="VRF36" s="44"/>
      <c r="VRG36" s="44"/>
      <c r="VRH36" s="44"/>
      <c r="VRI36" s="44"/>
      <c r="VRJ36" s="44"/>
      <c r="VRK36" s="44"/>
      <c r="VRL36" s="44"/>
      <c r="VRM36" s="44"/>
      <c r="VRN36" s="44"/>
      <c r="VRO36" s="44"/>
      <c r="VRP36" s="44"/>
      <c r="VRQ36" s="44"/>
      <c r="VRR36" s="44"/>
      <c r="VRS36" s="44"/>
      <c r="VRT36" s="44"/>
      <c r="VRU36" s="44"/>
      <c r="VRV36" s="44"/>
      <c r="VRW36" s="44"/>
      <c r="VRX36" s="44"/>
      <c r="VRY36" s="44"/>
      <c r="VRZ36" s="44"/>
      <c r="VSA36" s="44"/>
      <c r="VSB36" s="44"/>
      <c r="VSC36" s="44"/>
      <c r="VSD36" s="44"/>
      <c r="VSE36" s="44"/>
      <c r="VSF36" s="44"/>
      <c r="VSG36" s="44"/>
      <c r="VSH36" s="44"/>
      <c r="VSI36" s="44"/>
      <c r="VSJ36" s="44"/>
      <c r="VSK36" s="44"/>
      <c r="VSL36" s="44"/>
      <c r="VSM36" s="44"/>
      <c r="VSN36" s="44"/>
      <c r="VSO36" s="44"/>
      <c r="VSP36" s="44"/>
      <c r="VSQ36" s="44"/>
      <c r="VSR36" s="44"/>
      <c r="VSS36" s="44"/>
      <c r="VST36" s="44"/>
      <c r="VSU36" s="44"/>
      <c r="VSV36" s="44"/>
      <c r="VSW36" s="44"/>
      <c r="VSX36" s="44"/>
      <c r="VSY36" s="44"/>
      <c r="VSZ36" s="44"/>
      <c r="VTA36" s="44"/>
      <c r="VTB36" s="44"/>
      <c r="VTC36" s="44"/>
      <c r="VTD36" s="44"/>
      <c r="VTE36" s="44"/>
      <c r="VTF36" s="44"/>
      <c r="VTG36" s="44"/>
      <c r="VTH36" s="44"/>
      <c r="VTI36" s="44"/>
      <c r="VTJ36" s="44"/>
      <c r="VTK36" s="44"/>
      <c r="VTL36" s="44"/>
      <c r="VTM36" s="44"/>
      <c r="VTN36" s="44"/>
      <c r="VTO36" s="44"/>
      <c r="VTP36" s="44"/>
      <c r="VTQ36" s="44"/>
      <c r="VTR36" s="44"/>
      <c r="VTS36" s="44"/>
      <c r="VTT36" s="44"/>
      <c r="VTU36" s="44"/>
      <c r="VTV36" s="44"/>
      <c r="VTW36" s="44"/>
      <c r="VTX36" s="44"/>
      <c r="VTY36" s="44"/>
      <c r="VTZ36" s="44"/>
      <c r="VUA36" s="44"/>
      <c r="VUB36" s="44"/>
      <c r="VUC36" s="44"/>
      <c r="VUD36" s="44"/>
      <c r="VUE36" s="44"/>
      <c r="VUF36" s="44"/>
      <c r="VUG36" s="44"/>
      <c r="VUH36" s="44"/>
      <c r="VUI36" s="44"/>
      <c r="VUJ36" s="44"/>
      <c r="VUK36" s="44"/>
      <c r="VUL36" s="44"/>
      <c r="VUM36" s="44"/>
      <c r="VUN36" s="44"/>
      <c r="VUO36" s="44"/>
      <c r="VUP36" s="44"/>
      <c r="VUQ36" s="44"/>
      <c r="VUR36" s="44"/>
      <c r="VUS36" s="44"/>
      <c r="VUT36" s="44"/>
      <c r="VUU36" s="44"/>
      <c r="VUV36" s="44"/>
      <c r="VUW36" s="44"/>
      <c r="VUX36" s="44"/>
      <c r="VUY36" s="44"/>
      <c r="VUZ36" s="44"/>
      <c r="VVA36" s="44"/>
      <c r="VVB36" s="44"/>
      <c r="VVC36" s="44"/>
      <c r="VVD36" s="44"/>
      <c r="VVE36" s="44"/>
      <c r="VVF36" s="44"/>
      <c r="VVG36" s="44"/>
      <c r="VVH36" s="44"/>
      <c r="VVI36" s="44"/>
      <c r="VVJ36" s="44"/>
      <c r="VVK36" s="44"/>
      <c r="VVL36" s="44"/>
      <c r="VVM36" s="44"/>
      <c r="VVN36" s="44"/>
      <c r="VVO36" s="44"/>
      <c r="VVP36" s="44"/>
      <c r="VVQ36" s="44"/>
      <c r="VVR36" s="44"/>
      <c r="VVS36" s="44"/>
      <c r="VVT36" s="44"/>
      <c r="VVU36" s="44"/>
      <c r="VVV36" s="44"/>
      <c r="VVW36" s="44"/>
      <c r="VVX36" s="44"/>
      <c r="VVY36" s="44"/>
      <c r="VVZ36" s="44"/>
      <c r="VWA36" s="44"/>
      <c r="VWB36" s="44"/>
      <c r="VWC36" s="44"/>
      <c r="VWD36" s="44"/>
      <c r="VWE36" s="44"/>
      <c r="VWF36" s="44"/>
      <c r="VWG36" s="44"/>
      <c r="VWH36" s="44"/>
      <c r="VWI36" s="44"/>
      <c r="VWJ36" s="44"/>
      <c r="VWK36" s="44"/>
      <c r="VWL36" s="44"/>
      <c r="VWM36" s="44"/>
      <c r="VWN36" s="44"/>
      <c r="VWO36" s="44"/>
      <c r="VWP36" s="44"/>
      <c r="VWQ36" s="44"/>
      <c r="VWR36" s="44"/>
      <c r="VWS36" s="44"/>
      <c r="VWT36" s="44"/>
      <c r="VWU36" s="44"/>
      <c r="VWV36" s="44"/>
      <c r="VWW36" s="44"/>
      <c r="VWX36" s="44"/>
      <c r="VWY36" s="44"/>
      <c r="VWZ36" s="44"/>
      <c r="VXA36" s="44"/>
      <c r="VXB36" s="44"/>
      <c r="VXC36" s="44"/>
      <c r="VXD36" s="44"/>
      <c r="VXE36" s="44"/>
      <c r="VXF36" s="44"/>
      <c r="VXG36" s="44"/>
      <c r="VXH36" s="44"/>
      <c r="VXI36" s="44"/>
      <c r="VXJ36" s="44"/>
      <c r="VXK36" s="44"/>
      <c r="VXL36" s="44"/>
      <c r="VXM36" s="44"/>
      <c r="VXN36" s="44"/>
      <c r="VXO36" s="44"/>
      <c r="VXP36" s="44"/>
      <c r="VXQ36" s="44"/>
      <c r="VXR36" s="44"/>
      <c r="VXS36" s="44"/>
      <c r="VXT36" s="44"/>
      <c r="VXU36" s="44"/>
      <c r="VXV36" s="44"/>
      <c r="VXW36" s="44"/>
      <c r="VXX36" s="44"/>
      <c r="VXY36" s="44"/>
      <c r="VXZ36" s="44"/>
      <c r="VYA36" s="44"/>
      <c r="VYB36" s="44"/>
      <c r="VYC36" s="44"/>
      <c r="VYD36" s="44"/>
      <c r="VYE36" s="44"/>
      <c r="VYF36" s="44"/>
      <c r="VYG36" s="44"/>
      <c r="VYH36" s="44"/>
      <c r="VYI36" s="44"/>
      <c r="VYJ36" s="44"/>
      <c r="VYK36" s="44"/>
      <c r="VYL36" s="44"/>
      <c r="VYM36" s="44"/>
      <c r="VYN36" s="44"/>
      <c r="VYO36" s="44"/>
      <c r="VYP36" s="44"/>
      <c r="VYQ36" s="44"/>
      <c r="VYR36" s="44"/>
      <c r="VYS36" s="44"/>
      <c r="VYT36" s="44"/>
      <c r="VYU36" s="44"/>
      <c r="VYV36" s="44"/>
      <c r="VYW36" s="44"/>
      <c r="VYX36" s="44"/>
      <c r="VYY36" s="44"/>
      <c r="VYZ36" s="44"/>
      <c r="VZA36" s="44"/>
      <c r="VZB36" s="44"/>
      <c r="VZC36" s="44"/>
      <c r="VZD36" s="44"/>
      <c r="VZE36" s="44"/>
      <c r="VZF36" s="44"/>
      <c r="VZG36" s="44"/>
      <c r="VZH36" s="44"/>
      <c r="VZI36" s="44"/>
      <c r="VZJ36" s="44"/>
      <c r="VZK36" s="44"/>
      <c r="VZL36" s="44"/>
      <c r="VZM36" s="44"/>
      <c r="VZN36" s="44"/>
      <c r="VZO36" s="44"/>
      <c r="VZP36" s="44"/>
      <c r="VZQ36" s="44"/>
      <c r="VZR36" s="44"/>
      <c r="VZS36" s="44"/>
      <c r="VZT36" s="44"/>
      <c r="VZU36" s="44"/>
      <c r="VZV36" s="44"/>
      <c r="VZW36" s="44"/>
      <c r="VZX36" s="44"/>
      <c r="VZY36" s="44"/>
      <c r="VZZ36" s="44"/>
      <c r="WAA36" s="44"/>
      <c r="WAB36" s="44"/>
      <c r="WAC36" s="44"/>
      <c r="WAD36" s="44"/>
      <c r="WAE36" s="44"/>
      <c r="WAF36" s="44"/>
      <c r="WAG36" s="44"/>
      <c r="WAH36" s="44"/>
      <c r="WAI36" s="44"/>
      <c r="WAJ36" s="44"/>
      <c r="WAK36" s="44"/>
      <c r="WAL36" s="44"/>
      <c r="WAM36" s="44"/>
      <c r="WAN36" s="44"/>
      <c r="WAO36" s="44"/>
      <c r="WAP36" s="44"/>
      <c r="WAQ36" s="44"/>
      <c r="WAR36" s="44"/>
      <c r="WAS36" s="44"/>
      <c r="WAT36" s="44"/>
      <c r="WAU36" s="44"/>
      <c r="WAV36" s="44"/>
      <c r="WAW36" s="44"/>
      <c r="WAX36" s="44"/>
      <c r="WAY36" s="44"/>
      <c r="WAZ36" s="44"/>
      <c r="WBA36" s="44"/>
      <c r="WBB36" s="44"/>
      <c r="WBC36" s="44"/>
      <c r="WBD36" s="44"/>
      <c r="WBE36" s="44"/>
      <c r="WBF36" s="44"/>
      <c r="WBG36" s="44"/>
      <c r="WBH36" s="44"/>
      <c r="WBI36" s="44"/>
      <c r="WBJ36" s="44"/>
      <c r="WBK36" s="44"/>
      <c r="WBL36" s="44"/>
      <c r="WBM36" s="44"/>
      <c r="WBN36" s="44"/>
      <c r="WBO36" s="44"/>
      <c r="WBP36" s="44"/>
      <c r="WBQ36" s="44"/>
      <c r="WBR36" s="44"/>
      <c r="WBS36" s="44"/>
      <c r="WBT36" s="44"/>
      <c r="WBU36" s="44"/>
      <c r="WBV36" s="44"/>
      <c r="WBW36" s="44"/>
      <c r="WBX36" s="44"/>
      <c r="WBY36" s="44"/>
      <c r="WBZ36" s="44"/>
      <c r="WCA36" s="44"/>
      <c r="WCB36" s="44"/>
      <c r="WCC36" s="44"/>
      <c r="WCD36" s="44"/>
      <c r="WCE36" s="44"/>
      <c r="WCF36" s="44"/>
      <c r="WCG36" s="44"/>
      <c r="WCH36" s="44"/>
      <c r="WCI36" s="44"/>
      <c r="WCJ36" s="44"/>
      <c r="WCK36" s="44"/>
      <c r="WCL36" s="44"/>
      <c r="WCM36" s="44"/>
      <c r="WCN36" s="44"/>
      <c r="WCO36" s="44"/>
      <c r="WCP36" s="44"/>
      <c r="WCQ36" s="44"/>
      <c r="WCR36" s="44"/>
      <c r="WCS36" s="44"/>
      <c r="WCT36" s="44"/>
      <c r="WCU36" s="44"/>
      <c r="WCV36" s="44"/>
      <c r="WCW36" s="44"/>
      <c r="WCX36" s="44"/>
      <c r="WCY36" s="44"/>
      <c r="WCZ36" s="44"/>
      <c r="WDA36" s="44"/>
      <c r="WDB36" s="44"/>
      <c r="WDC36" s="44"/>
      <c r="WDD36" s="44"/>
      <c r="WDE36" s="44"/>
      <c r="WDF36" s="44"/>
      <c r="WDG36" s="44"/>
      <c r="WDH36" s="44"/>
      <c r="WDI36" s="44"/>
      <c r="WDJ36" s="44"/>
      <c r="WDK36" s="44"/>
      <c r="WDL36" s="44"/>
      <c r="WDM36" s="44"/>
      <c r="WDN36" s="44"/>
      <c r="WDO36" s="44"/>
      <c r="WDP36" s="44"/>
      <c r="WDQ36" s="44"/>
      <c r="WDR36" s="44"/>
      <c r="WDS36" s="44"/>
      <c r="WDT36" s="44"/>
      <c r="WDU36" s="44"/>
      <c r="WDV36" s="44"/>
      <c r="WDW36" s="44"/>
      <c r="WDX36" s="44"/>
      <c r="WDY36" s="44"/>
      <c r="WDZ36" s="44"/>
      <c r="WEA36" s="44"/>
      <c r="WEB36" s="44"/>
      <c r="WEC36" s="44"/>
      <c r="WED36" s="44"/>
      <c r="WEE36" s="44"/>
      <c r="WEF36" s="44"/>
      <c r="WEG36" s="44"/>
      <c r="WEH36" s="44"/>
      <c r="WEI36" s="44"/>
      <c r="WEJ36" s="44"/>
      <c r="WEK36" s="44"/>
      <c r="WEL36" s="44"/>
      <c r="WEM36" s="44"/>
      <c r="WEN36" s="44"/>
      <c r="WEO36" s="44"/>
      <c r="WEP36" s="44"/>
      <c r="WEQ36" s="44"/>
      <c r="WER36" s="44"/>
      <c r="WES36" s="44"/>
      <c r="WET36" s="44"/>
      <c r="WEU36" s="44"/>
      <c r="WEV36" s="44"/>
      <c r="WEW36" s="44"/>
      <c r="WEX36" s="44"/>
      <c r="WEY36" s="44"/>
      <c r="WEZ36" s="44"/>
      <c r="WFA36" s="44"/>
      <c r="WFB36" s="44"/>
      <c r="WFC36" s="44"/>
      <c r="WFD36" s="44"/>
      <c r="WFE36" s="44"/>
      <c r="WFF36" s="44"/>
      <c r="WFG36" s="44"/>
      <c r="WFH36" s="44"/>
      <c r="WFI36" s="44"/>
      <c r="WFJ36" s="44"/>
      <c r="WFK36" s="44"/>
      <c r="WFL36" s="44"/>
      <c r="WFM36" s="44"/>
      <c r="WFN36" s="44"/>
      <c r="WFO36" s="44"/>
      <c r="WFP36" s="44"/>
      <c r="WFQ36" s="44"/>
      <c r="WFR36" s="44"/>
      <c r="WFS36" s="44"/>
      <c r="WFT36" s="44"/>
      <c r="WFU36" s="44"/>
      <c r="WFV36" s="44"/>
      <c r="WFW36" s="44"/>
      <c r="WFX36" s="44"/>
      <c r="WFY36" s="44"/>
      <c r="WFZ36" s="44"/>
      <c r="WGA36" s="44"/>
      <c r="WGB36" s="44"/>
      <c r="WGC36" s="44"/>
      <c r="WGD36" s="44"/>
      <c r="WGE36" s="44"/>
      <c r="WGF36" s="44"/>
      <c r="WGG36" s="44"/>
      <c r="WGH36" s="44"/>
      <c r="WGI36" s="44"/>
      <c r="WGJ36" s="44"/>
      <c r="WGK36" s="44"/>
      <c r="WGL36" s="44"/>
      <c r="WGM36" s="44"/>
      <c r="WGN36" s="44"/>
      <c r="WGO36" s="44"/>
      <c r="WGP36" s="44"/>
      <c r="WGQ36" s="44"/>
      <c r="WGR36" s="44"/>
      <c r="WGS36" s="44"/>
      <c r="WGT36" s="44"/>
      <c r="WGU36" s="44"/>
      <c r="WGV36" s="44"/>
      <c r="WGW36" s="44"/>
      <c r="WGX36" s="44"/>
      <c r="WGY36" s="44"/>
      <c r="WGZ36" s="44"/>
      <c r="WHA36" s="44"/>
      <c r="WHB36" s="44"/>
      <c r="WHC36" s="44"/>
      <c r="WHD36" s="44"/>
      <c r="WHE36" s="44"/>
      <c r="WHF36" s="44"/>
      <c r="WHG36" s="44"/>
      <c r="WHH36" s="44"/>
      <c r="WHI36" s="44"/>
      <c r="WHJ36" s="44"/>
      <c r="WHK36" s="44"/>
      <c r="WHL36" s="44"/>
      <c r="WHM36" s="44"/>
      <c r="WHN36" s="44"/>
      <c r="WHO36" s="44"/>
      <c r="WHP36" s="44"/>
      <c r="WHQ36" s="44"/>
      <c r="WHR36" s="44"/>
      <c r="WHS36" s="44"/>
      <c r="WHT36" s="44"/>
      <c r="WHU36" s="44"/>
      <c r="WHV36" s="44"/>
      <c r="WHW36" s="44"/>
      <c r="WHX36" s="44"/>
      <c r="WHY36" s="44"/>
      <c r="WHZ36" s="44"/>
      <c r="WIA36" s="44"/>
      <c r="WIB36" s="44"/>
      <c r="WIC36" s="44"/>
      <c r="WID36" s="44"/>
      <c r="WIE36" s="44"/>
      <c r="WIF36" s="44"/>
      <c r="WIG36" s="44"/>
      <c r="WIH36" s="44"/>
      <c r="WII36" s="44"/>
      <c r="WIJ36" s="44"/>
      <c r="WIK36" s="44"/>
      <c r="WIL36" s="44"/>
      <c r="WIM36" s="44"/>
      <c r="WIN36" s="44"/>
      <c r="WIO36" s="44"/>
      <c r="WIP36" s="44"/>
      <c r="WIQ36" s="44"/>
      <c r="WIR36" s="44"/>
      <c r="WIS36" s="44"/>
      <c r="WIT36" s="44"/>
      <c r="WIU36" s="44"/>
      <c r="WIV36" s="44"/>
      <c r="WIW36" s="44"/>
      <c r="WIX36" s="44"/>
      <c r="WIY36" s="44"/>
      <c r="WIZ36" s="44"/>
      <c r="WJA36" s="44"/>
      <c r="WJB36" s="44"/>
      <c r="WJC36" s="44"/>
      <c r="WJD36" s="44"/>
      <c r="WJE36" s="44"/>
      <c r="WJF36" s="44"/>
      <c r="WJG36" s="44"/>
      <c r="WJH36" s="44"/>
      <c r="WJI36" s="44"/>
      <c r="WJJ36" s="44"/>
      <c r="WJK36" s="44"/>
      <c r="WJL36" s="44"/>
      <c r="WJM36" s="44"/>
      <c r="WJN36" s="44"/>
      <c r="WJO36" s="44"/>
      <c r="WJP36" s="44"/>
      <c r="WJQ36" s="44"/>
      <c r="WJR36" s="44"/>
      <c r="WJS36" s="44"/>
      <c r="WJT36" s="44"/>
      <c r="WJU36" s="44"/>
      <c r="WJV36" s="44"/>
      <c r="WJW36" s="44"/>
      <c r="WJX36" s="44"/>
      <c r="WJY36" s="44"/>
      <c r="WJZ36" s="44"/>
      <c r="WKA36" s="44"/>
      <c r="WKB36" s="44"/>
      <c r="WKC36" s="44"/>
      <c r="WKD36" s="44"/>
      <c r="WKE36" s="44"/>
      <c r="WKF36" s="44"/>
      <c r="WKG36" s="44"/>
      <c r="WKH36" s="44"/>
      <c r="WKI36" s="44"/>
      <c r="WKJ36" s="44"/>
      <c r="WKK36" s="44"/>
      <c r="WKL36" s="44"/>
      <c r="WKM36" s="44"/>
      <c r="WKN36" s="44"/>
      <c r="WKO36" s="44"/>
      <c r="WKP36" s="44"/>
      <c r="WKQ36" s="44"/>
      <c r="WKR36" s="44"/>
      <c r="WKS36" s="44"/>
      <c r="WKT36" s="44"/>
      <c r="WKU36" s="44"/>
      <c r="WKV36" s="44"/>
      <c r="WKW36" s="44"/>
      <c r="WKX36" s="44"/>
      <c r="WKY36" s="44"/>
      <c r="WKZ36" s="44"/>
      <c r="WLA36" s="44"/>
      <c r="WLB36" s="44"/>
      <c r="WLC36" s="44"/>
      <c r="WLD36" s="44"/>
      <c r="WLE36" s="44"/>
      <c r="WLF36" s="44"/>
      <c r="WLG36" s="44"/>
      <c r="WLH36" s="44"/>
      <c r="WLI36" s="44"/>
      <c r="WLJ36" s="44"/>
      <c r="WLK36" s="44"/>
      <c r="WLL36" s="44"/>
      <c r="WLM36" s="44"/>
      <c r="WLN36" s="44"/>
      <c r="WLO36" s="44"/>
      <c r="WLP36" s="44"/>
      <c r="WLQ36" s="44"/>
      <c r="WLR36" s="44"/>
      <c r="WLS36" s="44"/>
      <c r="WLT36" s="44"/>
      <c r="WLU36" s="44"/>
      <c r="WLV36" s="44"/>
      <c r="WLW36" s="44"/>
      <c r="WLX36" s="44"/>
      <c r="WLY36" s="44"/>
      <c r="WLZ36" s="44"/>
      <c r="WMA36" s="44"/>
      <c r="WMB36" s="44"/>
      <c r="WMC36" s="44"/>
      <c r="WMD36" s="44"/>
      <c r="WME36" s="44"/>
      <c r="WMF36" s="44"/>
      <c r="WMG36" s="44"/>
      <c r="WMH36" s="44"/>
      <c r="WMI36" s="44"/>
      <c r="WMJ36" s="44"/>
      <c r="WMK36" s="44"/>
      <c r="WML36" s="44"/>
      <c r="WMM36" s="44"/>
      <c r="WMN36" s="44"/>
      <c r="WMO36" s="44"/>
      <c r="WMP36" s="44"/>
      <c r="WMQ36" s="44"/>
      <c r="WMR36" s="44"/>
      <c r="WMS36" s="44"/>
      <c r="WMT36" s="44"/>
      <c r="WMU36" s="44"/>
      <c r="WMV36" s="44"/>
      <c r="WMW36" s="44"/>
      <c r="WMX36" s="44"/>
      <c r="WMY36" s="44"/>
      <c r="WMZ36" s="44"/>
      <c r="WNA36" s="44"/>
      <c r="WNB36" s="44"/>
      <c r="WNC36" s="44"/>
      <c r="WND36" s="44"/>
      <c r="WNE36" s="44"/>
      <c r="WNF36" s="44"/>
      <c r="WNG36" s="44"/>
      <c r="WNH36" s="44"/>
      <c r="WNI36" s="44"/>
      <c r="WNJ36" s="44"/>
      <c r="WNK36" s="44"/>
      <c r="WNL36" s="44"/>
      <c r="WNM36" s="44"/>
      <c r="WNN36" s="44"/>
      <c r="WNO36" s="44"/>
      <c r="WNP36" s="44"/>
      <c r="WNQ36" s="44"/>
      <c r="WNR36" s="44"/>
      <c r="WNS36" s="44"/>
      <c r="WNT36" s="44"/>
      <c r="WNU36" s="44"/>
      <c r="WNV36" s="44"/>
      <c r="WNW36" s="44"/>
      <c r="WNX36" s="44"/>
      <c r="WNY36" s="44"/>
      <c r="WNZ36" s="44"/>
      <c r="WOA36" s="44"/>
      <c r="WOB36" s="44"/>
      <c r="WOC36" s="44"/>
      <c r="WOD36" s="44"/>
      <c r="WOE36" s="44"/>
      <c r="WOF36" s="44"/>
      <c r="WOG36" s="44"/>
      <c r="WOH36" s="44"/>
      <c r="WOI36" s="44"/>
      <c r="WOJ36" s="44"/>
      <c r="WOK36" s="44"/>
      <c r="WOL36" s="44"/>
      <c r="WOM36" s="44"/>
      <c r="WON36" s="44"/>
      <c r="WOO36" s="44"/>
      <c r="WOP36" s="44"/>
      <c r="WOQ36" s="44"/>
      <c r="WOR36" s="44"/>
      <c r="WOS36" s="44"/>
      <c r="WOT36" s="44"/>
      <c r="WOU36" s="44"/>
      <c r="WOV36" s="44"/>
      <c r="WOW36" s="44"/>
      <c r="WOX36" s="44"/>
      <c r="WOY36" s="44"/>
      <c r="WOZ36" s="44"/>
      <c r="WPA36" s="44"/>
      <c r="WPB36" s="44"/>
      <c r="WPC36" s="44"/>
      <c r="WPD36" s="44"/>
      <c r="WPE36" s="44"/>
      <c r="WPF36" s="44"/>
      <c r="WPG36" s="44"/>
      <c r="WPH36" s="44"/>
      <c r="WPI36" s="44"/>
      <c r="WPJ36" s="44"/>
      <c r="WPK36" s="44"/>
      <c r="WPL36" s="44"/>
      <c r="WPM36" s="44"/>
      <c r="WPN36" s="44"/>
      <c r="WPO36" s="44"/>
      <c r="WPP36" s="44"/>
      <c r="WPQ36" s="44"/>
      <c r="WPR36" s="44"/>
      <c r="WPS36" s="44"/>
      <c r="WPT36" s="44"/>
      <c r="WPU36" s="44"/>
      <c r="WPV36" s="44"/>
      <c r="WPW36" s="44"/>
      <c r="WPX36" s="44"/>
      <c r="WPY36" s="44"/>
      <c r="WPZ36" s="44"/>
      <c r="WQA36" s="44"/>
      <c r="WQB36" s="44"/>
      <c r="WQC36" s="44"/>
      <c r="WQD36" s="44"/>
      <c r="WQE36" s="44"/>
      <c r="WQF36" s="44"/>
      <c r="WQG36" s="44"/>
      <c r="WQH36" s="44"/>
      <c r="WQI36" s="44"/>
      <c r="WQJ36" s="44"/>
      <c r="WQK36" s="44"/>
      <c r="WQL36" s="44"/>
      <c r="WQM36" s="44"/>
      <c r="WQN36" s="44"/>
      <c r="WQO36" s="44"/>
      <c r="WQP36" s="44"/>
      <c r="WQQ36" s="44"/>
      <c r="WQR36" s="44"/>
      <c r="WQS36" s="44"/>
      <c r="WQT36" s="44"/>
      <c r="WQU36" s="44"/>
      <c r="WQV36" s="44"/>
      <c r="WQW36" s="44"/>
      <c r="WQX36" s="44"/>
      <c r="WQY36" s="44"/>
      <c r="WQZ36" s="44"/>
      <c r="WRA36" s="44"/>
      <c r="WRB36" s="44"/>
      <c r="WRC36" s="44"/>
      <c r="WRD36" s="44"/>
      <c r="WRE36" s="44"/>
      <c r="WRF36" s="44"/>
      <c r="WRG36" s="44"/>
      <c r="WRH36" s="44"/>
      <c r="WRI36" s="44"/>
      <c r="WRJ36" s="44"/>
      <c r="WRK36" s="44"/>
      <c r="WRL36" s="44"/>
      <c r="WRM36" s="44"/>
      <c r="WRN36" s="44"/>
      <c r="WRO36" s="44"/>
      <c r="WRP36" s="44"/>
      <c r="WRQ36" s="44"/>
      <c r="WRR36" s="44"/>
      <c r="WRS36" s="44"/>
      <c r="WRT36" s="44"/>
      <c r="WRU36" s="44"/>
      <c r="WRV36" s="44"/>
      <c r="WRW36" s="44"/>
      <c r="WRX36" s="44"/>
      <c r="WRY36" s="44"/>
      <c r="WRZ36" s="44"/>
      <c r="WSA36" s="44"/>
      <c r="WSB36" s="44"/>
      <c r="WSC36" s="44"/>
      <c r="WSD36" s="44"/>
      <c r="WSE36" s="44"/>
      <c r="WSF36" s="44"/>
      <c r="WSG36" s="44"/>
      <c r="WSH36" s="44"/>
      <c r="WSI36" s="44"/>
      <c r="WSJ36" s="44"/>
      <c r="WSK36" s="44"/>
      <c r="WSL36" s="44"/>
      <c r="WSM36" s="44"/>
      <c r="WSN36" s="44"/>
      <c r="WSO36" s="44"/>
      <c r="WSP36" s="44"/>
      <c r="WSQ36" s="44"/>
      <c r="WSR36" s="44"/>
      <c r="WSS36" s="44"/>
      <c r="WST36" s="44"/>
      <c r="WSU36" s="44"/>
      <c r="WSV36" s="44"/>
      <c r="WSW36" s="44"/>
      <c r="WSX36" s="44"/>
      <c r="WSY36" s="44"/>
      <c r="WSZ36" s="44"/>
      <c r="WTA36" s="44"/>
      <c r="WTB36" s="44"/>
      <c r="WTC36" s="44"/>
      <c r="WTD36" s="44"/>
      <c r="WTE36" s="44"/>
      <c r="WTF36" s="44"/>
      <c r="WTG36" s="44"/>
      <c r="WTH36" s="44"/>
      <c r="WTI36" s="44"/>
      <c r="WTJ36" s="44"/>
      <c r="WTK36" s="44"/>
      <c r="WTL36" s="44"/>
      <c r="WTM36" s="44"/>
      <c r="WTN36" s="44"/>
      <c r="WTO36" s="44"/>
      <c r="WTP36" s="44"/>
      <c r="WTQ36" s="44"/>
      <c r="WTR36" s="44"/>
      <c r="WTS36" s="44"/>
      <c r="WTT36" s="44"/>
      <c r="WTU36" s="44"/>
      <c r="WTV36" s="44"/>
      <c r="WTW36" s="44"/>
      <c r="WTX36" s="44"/>
      <c r="WTY36" s="44"/>
      <c r="WTZ36" s="44"/>
      <c r="WUA36" s="44"/>
      <c r="WUB36" s="44"/>
      <c r="WUC36" s="44"/>
      <c r="WUD36" s="44"/>
      <c r="WUE36" s="44"/>
      <c r="WUF36" s="44"/>
      <c r="WUG36" s="44"/>
      <c r="WUH36" s="44"/>
      <c r="WUI36" s="44"/>
      <c r="WUJ36" s="44"/>
      <c r="WUK36" s="44"/>
      <c r="WUL36" s="44"/>
      <c r="WUM36" s="44"/>
      <c r="WUN36" s="44"/>
      <c r="WUO36" s="44"/>
      <c r="WUP36" s="44"/>
      <c r="WUQ36" s="44"/>
      <c r="WUR36" s="44"/>
      <c r="WUS36" s="44"/>
      <c r="WUT36" s="44"/>
      <c r="WUU36" s="44"/>
      <c r="WUV36" s="44"/>
      <c r="WUW36" s="44"/>
      <c r="WUX36" s="44"/>
      <c r="WUY36" s="44"/>
      <c r="WUZ36" s="44"/>
      <c r="WVA36" s="44"/>
      <c r="WVB36" s="44"/>
      <c r="WVC36" s="44"/>
      <c r="WVD36" s="44"/>
      <c r="WVE36" s="44"/>
      <c r="WVF36" s="44"/>
      <c r="WVG36" s="44"/>
      <c r="WVH36" s="44"/>
      <c r="WVI36" s="44"/>
      <c r="WVJ36" s="44"/>
      <c r="WVK36" s="44"/>
      <c r="WVL36" s="44"/>
      <c r="WVM36" s="44"/>
      <c r="WVN36" s="44"/>
      <c r="WVO36" s="44"/>
      <c r="WVP36" s="44"/>
      <c r="WVQ36" s="44"/>
      <c r="WVR36" s="44"/>
      <c r="WVS36" s="44"/>
      <c r="WVT36" s="44"/>
      <c r="WVU36" s="44"/>
      <c r="WVV36" s="44"/>
      <c r="WVW36" s="44"/>
      <c r="WVX36" s="44"/>
      <c r="WVY36" s="44"/>
      <c r="WVZ36" s="44"/>
      <c r="WWA36" s="44"/>
      <c r="WWB36" s="44"/>
      <c r="WWC36" s="44"/>
      <c r="WWD36" s="44"/>
      <c r="WWE36" s="44"/>
      <c r="WWF36" s="44"/>
      <c r="WWG36" s="44"/>
      <c r="WWH36" s="44"/>
      <c r="WWI36" s="44"/>
      <c r="WWJ36" s="44"/>
      <c r="WWK36" s="44"/>
      <c r="WWL36" s="44"/>
      <c r="WWM36" s="44"/>
      <c r="WWN36" s="44"/>
      <c r="WWO36" s="44"/>
      <c r="WWP36" s="44"/>
      <c r="WWQ36" s="44"/>
      <c r="WWR36" s="44"/>
      <c r="WWS36" s="44"/>
      <c r="WWT36" s="44"/>
      <c r="WWU36" s="44"/>
      <c r="WWV36" s="44"/>
      <c r="WWW36" s="44"/>
      <c r="WWX36" s="44"/>
      <c r="WWY36" s="44"/>
      <c r="WWZ36" s="44"/>
      <c r="WXA36" s="44"/>
      <c r="WXB36" s="44"/>
      <c r="WXC36" s="44"/>
      <c r="WXD36" s="44"/>
      <c r="WXE36" s="44"/>
      <c r="WXF36" s="44"/>
      <c r="WXG36" s="44"/>
      <c r="WXH36" s="44"/>
      <c r="WXI36" s="44"/>
      <c r="WXJ36" s="44"/>
      <c r="WXK36" s="44"/>
      <c r="WXL36" s="44"/>
      <c r="WXM36" s="44"/>
      <c r="WXN36" s="44"/>
      <c r="WXO36" s="44"/>
      <c r="WXP36" s="44"/>
      <c r="WXQ36" s="44"/>
      <c r="WXR36" s="44"/>
      <c r="WXS36" s="44"/>
      <c r="WXT36" s="44"/>
      <c r="WXU36" s="44"/>
      <c r="WXV36" s="44"/>
      <c r="WXW36" s="44"/>
      <c r="WXX36" s="44"/>
      <c r="WXY36" s="44"/>
      <c r="WXZ36" s="44"/>
      <c r="WYA36" s="44"/>
      <c r="WYB36" s="44"/>
      <c r="WYC36" s="44"/>
      <c r="WYD36" s="44"/>
      <c r="WYE36" s="44"/>
      <c r="WYF36" s="44"/>
      <c r="WYG36" s="44"/>
      <c r="WYH36" s="44"/>
      <c r="WYI36" s="44"/>
      <c r="WYJ36" s="44"/>
      <c r="WYK36" s="44"/>
      <c r="WYL36" s="44"/>
      <c r="WYM36" s="44"/>
      <c r="WYN36" s="44"/>
      <c r="WYO36" s="44"/>
      <c r="WYP36" s="44"/>
      <c r="WYQ36" s="44"/>
      <c r="WYR36" s="44"/>
      <c r="WYS36" s="44"/>
      <c r="WYT36" s="44"/>
      <c r="WYU36" s="44"/>
      <c r="WYV36" s="44"/>
      <c r="WYW36" s="44"/>
      <c r="WYX36" s="44"/>
      <c r="WYY36" s="44"/>
      <c r="WYZ36" s="44"/>
      <c r="WZA36" s="44"/>
      <c r="WZB36" s="44"/>
      <c r="WZC36" s="44"/>
      <c r="WZD36" s="44"/>
      <c r="WZE36" s="44"/>
      <c r="WZF36" s="44"/>
      <c r="WZG36" s="44"/>
      <c r="WZH36" s="44"/>
      <c r="WZI36" s="44"/>
      <c r="WZJ36" s="44"/>
      <c r="WZK36" s="44"/>
      <c r="WZL36" s="44"/>
      <c r="WZM36" s="44"/>
      <c r="WZN36" s="44"/>
      <c r="WZO36" s="44"/>
      <c r="WZP36" s="44"/>
      <c r="WZQ36" s="44"/>
      <c r="WZR36" s="44"/>
      <c r="WZS36" s="44"/>
      <c r="WZT36" s="44"/>
      <c r="WZU36" s="44"/>
      <c r="WZV36" s="44"/>
      <c r="WZW36" s="44"/>
      <c r="WZX36" s="44"/>
      <c r="WZY36" s="44"/>
      <c r="WZZ36" s="44"/>
      <c r="XAA36" s="44"/>
      <c r="XAB36" s="44"/>
      <c r="XAC36" s="44"/>
      <c r="XAD36" s="44"/>
      <c r="XAE36" s="44"/>
      <c r="XAF36" s="44"/>
      <c r="XAG36" s="44"/>
      <c r="XAH36" s="44"/>
      <c r="XAI36" s="44"/>
      <c r="XAJ36" s="44"/>
      <c r="XAK36" s="44"/>
      <c r="XAL36" s="44"/>
      <c r="XAM36" s="44"/>
      <c r="XAN36" s="44"/>
      <c r="XAO36" s="44"/>
      <c r="XAP36" s="44"/>
      <c r="XAQ36" s="44"/>
      <c r="XAR36" s="44"/>
      <c r="XAS36" s="44"/>
      <c r="XAT36" s="44"/>
      <c r="XAU36" s="44"/>
      <c r="XAV36" s="44"/>
      <c r="XAW36" s="44"/>
      <c r="XAX36" s="44"/>
      <c r="XAY36" s="44"/>
      <c r="XAZ36" s="44"/>
      <c r="XBA36" s="44"/>
      <c r="XBB36" s="44"/>
      <c r="XBC36" s="44"/>
      <c r="XBD36" s="44"/>
      <c r="XBE36" s="44"/>
      <c r="XBF36" s="44"/>
      <c r="XBG36" s="44"/>
      <c r="XBH36" s="44"/>
      <c r="XBI36" s="44"/>
      <c r="XBJ36" s="44"/>
      <c r="XBK36" s="44"/>
      <c r="XBL36" s="44"/>
      <c r="XBM36" s="44"/>
      <c r="XBN36" s="44"/>
      <c r="XBO36" s="44"/>
      <c r="XBP36" s="44"/>
      <c r="XBQ36" s="44"/>
      <c r="XBR36" s="44"/>
      <c r="XBS36" s="44"/>
      <c r="XBT36" s="44"/>
      <c r="XBU36" s="44"/>
      <c r="XBV36" s="44"/>
      <c r="XBW36" s="44"/>
      <c r="XBX36" s="44"/>
      <c r="XBY36" s="44"/>
      <c r="XBZ36" s="44"/>
      <c r="XCA36" s="44"/>
      <c r="XCB36" s="44"/>
      <c r="XCC36" s="44"/>
      <c r="XCD36" s="44"/>
      <c r="XCE36" s="44"/>
      <c r="XCF36" s="44"/>
      <c r="XCG36" s="44"/>
      <c r="XCH36" s="44"/>
      <c r="XCI36" s="44"/>
      <c r="XCJ36" s="44"/>
      <c r="XCK36" s="44"/>
      <c r="XCL36" s="44"/>
      <c r="XCM36" s="44"/>
      <c r="XCN36" s="44"/>
      <c r="XCO36" s="44"/>
      <c r="XCP36" s="44"/>
      <c r="XCQ36" s="44"/>
      <c r="XCR36" s="44"/>
      <c r="XCS36" s="44"/>
      <c r="XCT36" s="44"/>
      <c r="XCU36" s="44"/>
      <c r="XCV36" s="44"/>
      <c r="XCW36" s="44"/>
      <c r="XCX36" s="44"/>
      <c r="XCY36" s="44"/>
      <c r="XCZ36" s="44"/>
      <c r="XDA36" s="44"/>
      <c r="XDB36" s="44"/>
      <c r="XDC36" s="44"/>
      <c r="XDD36" s="44"/>
      <c r="XDE36" s="44"/>
      <c r="XDF36" s="44"/>
      <c r="XDG36" s="44"/>
      <c r="XDH36" s="44"/>
      <c r="XDI36" s="44"/>
      <c r="XDJ36" s="44"/>
      <c r="XDK36" s="44"/>
      <c r="XDL36" s="44"/>
      <c r="XDM36" s="44"/>
      <c r="XDN36" s="44"/>
      <c r="XDO36" s="44"/>
      <c r="XDP36" s="44"/>
      <c r="XDQ36" s="44"/>
      <c r="XDR36" s="44"/>
      <c r="XDS36" s="44"/>
      <c r="XDT36" s="44"/>
      <c r="XDU36" s="44"/>
      <c r="XDV36" s="44"/>
      <c r="XDW36" s="44"/>
      <c r="XDX36" s="44"/>
      <c r="XDY36" s="44"/>
      <c r="XDZ36" s="44"/>
      <c r="XEA36" s="44"/>
      <c r="XEB36" s="44"/>
      <c r="XEC36" s="44"/>
      <c r="XED36" s="44"/>
      <c r="XEE36" s="44"/>
      <c r="XEF36" s="44"/>
      <c r="XEG36" s="44"/>
      <c r="XEH36" s="44"/>
      <c r="XEI36" s="44"/>
      <c r="XEJ36" s="44"/>
      <c r="XEK36" s="44"/>
      <c r="XEL36" s="44"/>
      <c r="XEM36" s="44"/>
      <c r="XEN36" s="44"/>
      <c r="XEO36" s="44"/>
      <c r="XEP36" s="44"/>
      <c r="XEQ36" s="44"/>
      <c r="XER36" s="44"/>
      <c r="XES36" s="44"/>
      <c r="XET36" s="44"/>
      <c r="XEU36" s="44"/>
      <c r="XEV36" s="44"/>
      <c r="XEW36" s="44"/>
      <c r="XEX36" s="44"/>
      <c r="XEY36" s="44"/>
      <c r="XEZ36" s="44"/>
      <c r="XFA36" s="44"/>
      <c r="XFB36" s="44"/>
      <c r="XFC36" s="48"/>
      <c r="XFD36" s="48"/>
    </row>
    <row r="37" spans="1:16384" ht="17.100000000000001" customHeight="1">
      <c r="A37" s="45"/>
      <c r="B37" s="46" t="s">
        <v>244</v>
      </c>
      <c r="C37" s="47">
        <v>57</v>
      </c>
    </row>
    <row r="38" spans="1:16384" ht="17.100000000000001" customHeight="1">
      <c r="A38" s="45"/>
      <c r="B38" s="46" t="s">
        <v>156</v>
      </c>
      <c r="C38" s="47"/>
    </row>
    <row r="39" spans="1:16384" s="32" customFormat="1" ht="17.100000000000001" customHeight="1">
      <c r="A39" s="41"/>
      <c r="B39" s="42" t="s">
        <v>162</v>
      </c>
      <c r="C39" s="43">
        <v>230</v>
      </c>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c r="GN39" s="44"/>
      <c r="GO39" s="44"/>
      <c r="GP39" s="44"/>
      <c r="GQ39" s="44"/>
      <c r="GR39" s="44"/>
      <c r="GS39" s="44"/>
      <c r="GT39" s="44"/>
      <c r="GU39" s="44"/>
      <c r="GV39" s="44"/>
      <c r="GW39" s="44"/>
      <c r="GX39" s="44"/>
      <c r="GY39" s="44"/>
      <c r="GZ39" s="44"/>
      <c r="HA39" s="44"/>
      <c r="HB39" s="44"/>
      <c r="HC39" s="44"/>
      <c r="HD39" s="44"/>
      <c r="HE39" s="44"/>
      <c r="HF39" s="44"/>
      <c r="HG39" s="44"/>
      <c r="HH39" s="44"/>
      <c r="HI39" s="44"/>
      <c r="HJ39" s="44"/>
      <c r="HK39" s="44"/>
      <c r="HL39" s="44"/>
      <c r="HM39" s="44"/>
      <c r="HN39" s="44"/>
      <c r="HO39" s="44"/>
      <c r="HP39" s="44"/>
      <c r="HQ39" s="44"/>
      <c r="HR39" s="44"/>
      <c r="HS39" s="44"/>
      <c r="HT39" s="44"/>
      <c r="HU39" s="44"/>
      <c r="HV39" s="44"/>
      <c r="HW39" s="44"/>
      <c r="HX39" s="44"/>
      <c r="HY39" s="44"/>
      <c r="HZ39" s="44"/>
      <c r="IA39" s="44"/>
      <c r="IB39" s="44"/>
      <c r="IC39" s="44"/>
      <c r="ID39" s="44"/>
      <c r="IE39" s="44"/>
      <c r="IF39" s="44"/>
      <c r="IG39" s="44"/>
      <c r="IH39" s="44"/>
      <c r="II39" s="44"/>
      <c r="IJ39" s="44"/>
      <c r="IK39" s="44"/>
      <c r="IL39" s="44"/>
      <c r="IM39" s="44"/>
      <c r="IN39" s="44"/>
      <c r="IO39" s="44"/>
      <c r="IP39" s="44"/>
      <c r="IQ39" s="44"/>
      <c r="IR39" s="44"/>
      <c r="IS39" s="44"/>
      <c r="IT39" s="44"/>
      <c r="IU39" s="44"/>
      <c r="IV39" s="44"/>
      <c r="IW39" s="44"/>
      <c r="IX39" s="44"/>
      <c r="IY39" s="44"/>
      <c r="IZ39" s="44"/>
      <c r="JA39" s="44"/>
      <c r="JB39" s="44"/>
      <c r="JC39" s="44"/>
      <c r="JD39" s="44"/>
      <c r="JE39" s="44"/>
      <c r="JF39" s="44"/>
      <c r="JG39" s="44"/>
      <c r="JH39" s="44"/>
      <c r="JI39" s="44"/>
      <c r="JJ39" s="44"/>
      <c r="JK39" s="44"/>
      <c r="JL39" s="44"/>
      <c r="JM39" s="44"/>
      <c r="JN39" s="44"/>
      <c r="JO39" s="44"/>
      <c r="JP39" s="44"/>
      <c r="JQ39" s="44"/>
      <c r="JR39" s="44"/>
      <c r="JS39" s="44"/>
      <c r="JT39" s="44"/>
      <c r="JU39" s="44"/>
      <c r="JV39" s="44"/>
      <c r="JW39" s="44"/>
      <c r="JX39" s="44"/>
      <c r="JY39" s="44"/>
      <c r="JZ39" s="44"/>
      <c r="KA39" s="44"/>
      <c r="KB39" s="44"/>
      <c r="KC39" s="44"/>
      <c r="KD39" s="44"/>
      <c r="KE39" s="44"/>
      <c r="KF39" s="44"/>
      <c r="KG39" s="44"/>
      <c r="KH39" s="44"/>
      <c r="KI39" s="44"/>
      <c r="KJ39" s="44"/>
      <c r="KK39" s="44"/>
      <c r="KL39" s="44"/>
      <c r="KM39" s="44"/>
      <c r="KN39" s="44"/>
      <c r="KO39" s="44"/>
      <c r="KP39" s="44"/>
      <c r="KQ39" s="44"/>
      <c r="KR39" s="44"/>
      <c r="KS39" s="44"/>
      <c r="KT39" s="44"/>
      <c r="KU39" s="44"/>
      <c r="KV39" s="44"/>
      <c r="KW39" s="44"/>
      <c r="KX39" s="44"/>
      <c r="KY39" s="44"/>
      <c r="KZ39" s="44"/>
      <c r="LA39" s="44"/>
      <c r="LB39" s="44"/>
      <c r="LC39" s="44"/>
      <c r="LD39" s="44"/>
      <c r="LE39" s="44"/>
      <c r="LF39" s="44"/>
      <c r="LG39" s="44"/>
      <c r="LH39" s="44"/>
      <c r="LI39" s="44"/>
      <c r="LJ39" s="44"/>
      <c r="LK39" s="44"/>
      <c r="LL39" s="44"/>
      <c r="LM39" s="44"/>
      <c r="LN39" s="44"/>
      <c r="LO39" s="44"/>
      <c r="LP39" s="44"/>
      <c r="LQ39" s="44"/>
      <c r="LR39" s="44"/>
      <c r="LS39" s="44"/>
      <c r="LT39" s="44"/>
      <c r="LU39" s="44"/>
      <c r="LV39" s="44"/>
      <c r="LW39" s="44"/>
      <c r="LX39" s="44"/>
      <c r="LY39" s="44"/>
      <c r="LZ39" s="44"/>
      <c r="MA39" s="44"/>
      <c r="MB39" s="44"/>
      <c r="MC39" s="44"/>
      <c r="MD39" s="44"/>
      <c r="ME39" s="44"/>
      <c r="MF39" s="44"/>
      <c r="MG39" s="44"/>
      <c r="MH39" s="44"/>
      <c r="MI39" s="44"/>
      <c r="MJ39" s="44"/>
      <c r="MK39" s="44"/>
      <c r="ML39" s="44"/>
      <c r="MM39" s="44"/>
      <c r="MN39" s="44"/>
      <c r="MO39" s="44"/>
      <c r="MP39" s="44"/>
      <c r="MQ39" s="44"/>
      <c r="MR39" s="44"/>
      <c r="MS39" s="44"/>
      <c r="MT39" s="44"/>
      <c r="MU39" s="44"/>
      <c r="MV39" s="44"/>
      <c r="MW39" s="44"/>
      <c r="MX39" s="44"/>
      <c r="MY39" s="44"/>
      <c r="MZ39" s="44"/>
      <c r="NA39" s="44"/>
      <c r="NB39" s="44"/>
      <c r="NC39" s="44"/>
      <c r="ND39" s="44"/>
      <c r="NE39" s="44"/>
      <c r="NF39" s="44"/>
      <c r="NG39" s="44"/>
      <c r="NH39" s="44"/>
      <c r="NI39" s="44"/>
      <c r="NJ39" s="44"/>
      <c r="NK39" s="44"/>
      <c r="NL39" s="44"/>
      <c r="NM39" s="44"/>
      <c r="NN39" s="44"/>
      <c r="NO39" s="44"/>
      <c r="NP39" s="44"/>
      <c r="NQ39" s="44"/>
      <c r="NR39" s="44"/>
      <c r="NS39" s="44"/>
      <c r="NT39" s="44"/>
      <c r="NU39" s="44"/>
      <c r="NV39" s="44"/>
      <c r="NW39" s="44"/>
      <c r="NX39" s="44"/>
      <c r="NY39" s="44"/>
      <c r="NZ39" s="44"/>
      <c r="OA39" s="44"/>
      <c r="OB39" s="44"/>
      <c r="OC39" s="44"/>
      <c r="OD39" s="44"/>
      <c r="OE39" s="44"/>
      <c r="OF39" s="44"/>
      <c r="OG39" s="44"/>
      <c r="OH39" s="44"/>
      <c r="OI39" s="44"/>
      <c r="OJ39" s="44"/>
      <c r="OK39" s="44"/>
      <c r="OL39" s="44"/>
      <c r="OM39" s="44"/>
      <c r="ON39" s="44"/>
      <c r="OO39" s="44"/>
      <c r="OP39" s="44"/>
      <c r="OQ39" s="44"/>
      <c r="OR39" s="44"/>
      <c r="OS39" s="44"/>
      <c r="OT39" s="44"/>
      <c r="OU39" s="44"/>
      <c r="OV39" s="44"/>
      <c r="OW39" s="44"/>
      <c r="OX39" s="44"/>
      <c r="OY39" s="44"/>
      <c r="OZ39" s="44"/>
      <c r="PA39" s="44"/>
      <c r="PB39" s="44"/>
      <c r="PC39" s="44"/>
      <c r="PD39" s="44"/>
      <c r="PE39" s="44"/>
      <c r="PF39" s="44"/>
      <c r="PG39" s="44"/>
      <c r="PH39" s="44"/>
      <c r="PI39" s="44"/>
      <c r="PJ39" s="44"/>
      <c r="PK39" s="44"/>
      <c r="PL39" s="44"/>
      <c r="PM39" s="44"/>
      <c r="PN39" s="44"/>
      <c r="PO39" s="44"/>
      <c r="PP39" s="44"/>
      <c r="PQ39" s="44"/>
      <c r="PR39" s="44"/>
      <c r="PS39" s="44"/>
      <c r="PT39" s="44"/>
      <c r="PU39" s="44"/>
      <c r="PV39" s="44"/>
      <c r="PW39" s="44"/>
      <c r="PX39" s="44"/>
      <c r="PY39" s="44"/>
      <c r="PZ39" s="44"/>
      <c r="QA39" s="44"/>
      <c r="QB39" s="44"/>
      <c r="QC39" s="44"/>
      <c r="QD39" s="44"/>
      <c r="QE39" s="44"/>
      <c r="QF39" s="44"/>
      <c r="QG39" s="44"/>
      <c r="QH39" s="44"/>
      <c r="QI39" s="44"/>
      <c r="QJ39" s="44"/>
      <c r="QK39" s="44"/>
      <c r="QL39" s="44"/>
      <c r="QM39" s="44"/>
      <c r="QN39" s="44"/>
      <c r="QO39" s="44"/>
      <c r="QP39" s="44"/>
      <c r="QQ39" s="44"/>
      <c r="QR39" s="44"/>
      <c r="QS39" s="44"/>
      <c r="QT39" s="44"/>
      <c r="QU39" s="44"/>
      <c r="QV39" s="44"/>
      <c r="QW39" s="44"/>
      <c r="QX39" s="44"/>
      <c r="QY39" s="44"/>
      <c r="QZ39" s="44"/>
      <c r="RA39" s="44"/>
      <c r="RB39" s="44"/>
      <c r="RC39" s="44"/>
      <c r="RD39" s="44"/>
      <c r="RE39" s="44"/>
      <c r="RF39" s="44"/>
      <c r="RG39" s="44"/>
      <c r="RH39" s="44"/>
      <c r="RI39" s="44"/>
      <c r="RJ39" s="44"/>
      <c r="RK39" s="44"/>
      <c r="RL39" s="44"/>
      <c r="RM39" s="44"/>
      <c r="RN39" s="44"/>
      <c r="RO39" s="44"/>
      <c r="RP39" s="44"/>
      <c r="RQ39" s="44"/>
      <c r="RR39" s="44"/>
      <c r="RS39" s="44"/>
      <c r="RT39" s="44"/>
      <c r="RU39" s="44"/>
      <c r="RV39" s="44"/>
      <c r="RW39" s="44"/>
      <c r="RX39" s="44"/>
      <c r="RY39" s="44"/>
      <c r="RZ39" s="44"/>
      <c r="SA39" s="44"/>
      <c r="SB39" s="44"/>
      <c r="SC39" s="44"/>
      <c r="SD39" s="44"/>
      <c r="SE39" s="44"/>
      <c r="SF39" s="44"/>
      <c r="SG39" s="44"/>
      <c r="SH39" s="44"/>
      <c r="SI39" s="44"/>
      <c r="SJ39" s="44"/>
      <c r="SK39" s="44"/>
      <c r="SL39" s="44"/>
      <c r="SM39" s="44"/>
      <c r="SN39" s="44"/>
      <c r="SO39" s="44"/>
      <c r="SP39" s="44"/>
      <c r="SQ39" s="44"/>
      <c r="SR39" s="44"/>
      <c r="SS39" s="44"/>
      <c r="ST39" s="44"/>
      <c r="SU39" s="44"/>
      <c r="SV39" s="44"/>
      <c r="SW39" s="44"/>
      <c r="SX39" s="44"/>
      <c r="SY39" s="44"/>
      <c r="SZ39" s="44"/>
      <c r="TA39" s="44"/>
      <c r="TB39" s="44"/>
      <c r="TC39" s="44"/>
      <c r="TD39" s="44"/>
      <c r="TE39" s="44"/>
      <c r="TF39" s="44"/>
      <c r="TG39" s="44"/>
      <c r="TH39" s="44"/>
      <c r="TI39" s="44"/>
      <c r="TJ39" s="44"/>
      <c r="TK39" s="44"/>
      <c r="TL39" s="44"/>
      <c r="TM39" s="44"/>
      <c r="TN39" s="44"/>
      <c r="TO39" s="44"/>
      <c r="TP39" s="44"/>
      <c r="TQ39" s="44"/>
      <c r="TR39" s="44"/>
      <c r="TS39" s="44"/>
      <c r="TT39" s="44"/>
      <c r="TU39" s="44"/>
      <c r="TV39" s="44"/>
      <c r="TW39" s="44"/>
      <c r="TX39" s="44"/>
      <c r="TY39" s="44"/>
      <c r="TZ39" s="44"/>
      <c r="UA39" s="44"/>
      <c r="UB39" s="44"/>
      <c r="UC39" s="44"/>
      <c r="UD39" s="44"/>
      <c r="UE39" s="44"/>
      <c r="UF39" s="44"/>
      <c r="UG39" s="44"/>
      <c r="UH39" s="44"/>
      <c r="UI39" s="44"/>
      <c r="UJ39" s="44"/>
      <c r="UK39" s="44"/>
      <c r="UL39" s="44"/>
      <c r="UM39" s="44"/>
      <c r="UN39" s="44"/>
      <c r="UO39" s="44"/>
      <c r="UP39" s="44"/>
      <c r="UQ39" s="44"/>
      <c r="UR39" s="44"/>
      <c r="US39" s="44"/>
      <c r="UT39" s="44"/>
      <c r="UU39" s="44"/>
      <c r="UV39" s="44"/>
      <c r="UW39" s="44"/>
      <c r="UX39" s="44"/>
      <c r="UY39" s="44"/>
      <c r="UZ39" s="44"/>
      <c r="VA39" s="44"/>
      <c r="VB39" s="44"/>
      <c r="VC39" s="44"/>
      <c r="VD39" s="44"/>
      <c r="VE39" s="44"/>
      <c r="VF39" s="44"/>
      <c r="VG39" s="44"/>
      <c r="VH39" s="44"/>
      <c r="VI39" s="44"/>
      <c r="VJ39" s="44"/>
      <c r="VK39" s="44"/>
      <c r="VL39" s="44"/>
      <c r="VM39" s="44"/>
      <c r="VN39" s="44"/>
      <c r="VO39" s="44"/>
      <c r="VP39" s="44"/>
      <c r="VQ39" s="44"/>
      <c r="VR39" s="44"/>
      <c r="VS39" s="44"/>
      <c r="VT39" s="44"/>
      <c r="VU39" s="44"/>
      <c r="VV39" s="44"/>
      <c r="VW39" s="44"/>
      <c r="VX39" s="44"/>
      <c r="VY39" s="44"/>
      <c r="VZ39" s="44"/>
      <c r="WA39" s="44"/>
      <c r="WB39" s="44"/>
      <c r="WC39" s="44"/>
      <c r="WD39" s="44"/>
      <c r="WE39" s="44"/>
      <c r="WF39" s="44"/>
      <c r="WG39" s="44"/>
      <c r="WH39" s="44"/>
      <c r="WI39" s="44"/>
      <c r="WJ39" s="44"/>
      <c r="WK39" s="44"/>
      <c r="WL39" s="44"/>
      <c r="WM39" s="44"/>
      <c r="WN39" s="44"/>
      <c r="WO39" s="44"/>
      <c r="WP39" s="44"/>
      <c r="WQ39" s="44"/>
      <c r="WR39" s="44"/>
      <c r="WS39" s="44"/>
      <c r="WT39" s="44"/>
      <c r="WU39" s="44"/>
      <c r="WV39" s="44"/>
      <c r="WW39" s="44"/>
      <c r="WX39" s="44"/>
      <c r="WY39" s="44"/>
      <c r="WZ39" s="44"/>
      <c r="XA39" s="44"/>
      <c r="XB39" s="44"/>
      <c r="XC39" s="44"/>
      <c r="XD39" s="44"/>
      <c r="XE39" s="44"/>
      <c r="XF39" s="44"/>
      <c r="XG39" s="44"/>
      <c r="XH39" s="44"/>
      <c r="XI39" s="44"/>
      <c r="XJ39" s="44"/>
      <c r="XK39" s="44"/>
      <c r="XL39" s="44"/>
      <c r="XM39" s="44"/>
      <c r="XN39" s="44"/>
      <c r="XO39" s="44"/>
      <c r="XP39" s="44"/>
      <c r="XQ39" s="44"/>
      <c r="XR39" s="44"/>
      <c r="XS39" s="44"/>
      <c r="XT39" s="44"/>
      <c r="XU39" s="44"/>
      <c r="XV39" s="44"/>
      <c r="XW39" s="44"/>
      <c r="XX39" s="44"/>
      <c r="XY39" s="44"/>
      <c r="XZ39" s="44"/>
      <c r="YA39" s="44"/>
      <c r="YB39" s="44"/>
      <c r="YC39" s="44"/>
      <c r="YD39" s="44"/>
      <c r="YE39" s="44"/>
      <c r="YF39" s="44"/>
      <c r="YG39" s="44"/>
      <c r="YH39" s="44"/>
      <c r="YI39" s="44"/>
      <c r="YJ39" s="44"/>
      <c r="YK39" s="44"/>
      <c r="YL39" s="44"/>
      <c r="YM39" s="44"/>
      <c r="YN39" s="44"/>
      <c r="YO39" s="44"/>
      <c r="YP39" s="44"/>
      <c r="YQ39" s="44"/>
      <c r="YR39" s="44"/>
      <c r="YS39" s="44"/>
      <c r="YT39" s="44"/>
      <c r="YU39" s="44"/>
      <c r="YV39" s="44"/>
      <c r="YW39" s="44"/>
      <c r="YX39" s="44"/>
      <c r="YY39" s="44"/>
      <c r="YZ39" s="44"/>
      <c r="ZA39" s="44"/>
      <c r="ZB39" s="44"/>
      <c r="ZC39" s="44"/>
      <c r="ZD39" s="44"/>
      <c r="ZE39" s="44"/>
      <c r="ZF39" s="44"/>
      <c r="ZG39" s="44"/>
      <c r="ZH39" s="44"/>
      <c r="ZI39" s="44"/>
      <c r="ZJ39" s="44"/>
      <c r="ZK39" s="44"/>
      <c r="ZL39" s="44"/>
      <c r="ZM39" s="44"/>
      <c r="ZN39" s="44"/>
      <c r="ZO39" s="44"/>
      <c r="ZP39" s="44"/>
      <c r="ZQ39" s="44"/>
      <c r="ZR39" s="44"/>
      <c r="ZS39" s="44"/>
      <c r="ZT39" s="44"/>
      <c r="ZU39" s="44"/>
      <c r="ZV39" s="44"/>
      <c r="ZW39" s="44"/>
      <c r="ZX39" s="44"/>
      <c r="ZY39" s="44"/>
      <c r="ZZ39" s="44"/>
      <c r="AAA39" s="44"/>
      <c r="AAB39" s="44"/>
      <c r="AAC39" s="44"/>
      <c r="AAD39" s="44"/>
      <c r="AAE39" s="44"/>
      <c r="AAF39" s="44"/>
      <c r="AAG39" s="44"/>
      <c r="AAH39" s="44"/>
      <c r="AAI39" s="44"/>
      <c r="AAJ39" s="44"/>
      <c r="AAK39" s="44"/>
      <c r="AAL39" s="44"/>
      <c r="AAM39" s="44"/>
      <c r="AAN39" s="44"/>
      <c r="AAO39" s="44"/>
      <c r="AAP39" s="44"/>
      <c r="AAQ39" s="44"/>
      <c r="AAR39" s="44"/>
      <c r="AAS39" s="44"/>
      <c r="AAT39" s="44"/>
      <c r="AAU39" s="44"/>
      <c r="AAV39" s="44"/>
      <c r="AAW39" s="44"/>
      <c r="AAX39" s="44"/>
      <c r="AAY39" s="44"/>
      <c r="AAZ39" s="44"/>
      <c r="ABA39" s="44"/>
      <c r="ABB39" s="44"/>
      <c r="ABC39" s="44"/>
      <c r="ABD39" s="44"/>
      <c r="ABE39" s="44"/>
      <c r="ABF39" s="44"/>
      <c r="ABG39" s="44"/>
      <c r="ABH39" s="44"/>
      <c r="ABI39" s="44"/>
      <c r="ABJ39" s="44"/>
      <c r="ABK39" s="44"/>
      <c r="ABL39" s="44"/>
      <c r="ABM39" s="44"/>
      <c r="ABN39" s="44"/>
      <c r="ABO39" s="44"/>
      <c r="ABP39" s="44"/>
      <c r="ABQ39" s="44"/>
      <c r="ABR39" s="44"/>
      <c r="ABS39" s="44"/>
      <c r="ABT39" s="44"/>
      <c r="ABU39" s="44"/>
      <c r="ABV39" s="44"/>
      <c r="ABW39" s="44"/>
      <c r="ABX39" s="44"/>
      <c r="ABY39" s="44"/>
      <c r="ABZ39" s="44"/>
      <c r="ACA39" s="44"/>
      <c r="ACB39" s="44"/>
      <c r="ACC39" s="44"/>
      <c r="ACD39" s="44"/>
      <c r="ACE39" s="44"/>
      <c r="ACF39" s="44"/>
      <c r="ACG39" s="44"/>
      <c r="ACH39" s="44"/>
      <c r="ACI39" s="44"/>
      <c r="ACJ39" s="44"/>
      <c r="ACK39" s="44"/>
      <c r="ACL39" s="44"/>
      <c r="ACM39" s="44"/>
      <c r="ACN39" s="44"/>
      <c r="ACO39" s="44"/>
      <c r="ACP39" s="44"/>
      <c r="ACQ39" s="44"/>
      <c r="ACR39" s="44"/>
      <c r="ACS39" s="44"/>
      <c r="ACT39" s="44"/>
      <c r="ACU39" s="44"/>
      <c r="ACV39" s="44"/>
      <c r="ACW39" s="44"/>
      <c r="ACX39" s="44"/>
      <c r="ACY39" s="44"/>
      <c r="ACZ39" s="44"/>
      <c r="ADA39" s="44"/>
      <c r="ADB39" s="44"/>
      <c r="ADC39" s="44"/>
      <c r="ADD39" s="44"/>
      <c r="ADE39" s="44"/>
      <c r="ADF39" s="44"/>
      <c r="ADG39" s="44"/>
      <c r="ADH39" s="44"/>
      <c r="ADI39" s="44"/>
      <c r="ADJ39" s="44"/>
      <c r="ADK39" s="44"/>
      <c r="ADL39" s="44"/>
      <c r="ADM39" s="44"/>
      <c r="ADN39" s="44"/>
      <c r="ADO39" s="44"/>
      <c r="ADP39" s="44"/>
      <c r="ADQ39" s="44"/>
      <c r="ADR39" s="44"/>
      <c r="ADS39" s="44"/>
      <c r="ADT39" s="44"/>
      <c r="ADU39" s="44"/>
      <c r="ADV39" s="44"/>
      <c r="ADW39" s="44"/>
      <c r="ADX39" s="44"/>
      <c r="ADY39" s="44"/>
      <c r="ADZ39" s="44"/>
      <c r="AEA39" s="44"/>
      <c r="AEB39" s="44"/>
      <c r="AEC39" s="44"/>
      <c r="AED39" s="44"/>
      <c r="AEE39" s="44"/>
      <c r="AEF39" s="44"/>
      <c r="AEG39" s="44"/>
      <c r="AEH39" s="44"/>
      <c r="AEI39" s="44"/>
      <c r="AEJ39" s="44"/>
      <c r="AEK39" s="44"/>
      <c r="AEL39" s="44"/>
      <c r="AEM39" s="44"/>
      <c r="AEN39" s="44"/>
      <c r="AEO39" s="44"/>
      <c r="AEP39" s="44"/>
      <c r="AEQ39" s="44"/>
      <c r="AER39" s="44"/>
      <c r="AES39" s="44"/>
      <c r="AET39" s="44"/>
      <c r="AEU39" s="44"/>
      <c r="AEV39" s="44"/>
      <c r="AEW39" s="44"/>
      <c r="AEX39" s="44"/>
      <c r="AEY39" s="44"/>
      <c r="AEZ39" s="44"/>
      <c r="AFA39" s="44"/>
      <c r="AFB39" s="44"/>
      <c r="AFC39" s="44"/>
      <c r="AFD39" s="44"/>
      <c r="AFE39" s="44"/>
      <c r="AFF39" s="44"/>
      <c r="AFG39" s="44"/>
      <c r="AFH39" s="44"/>
      <c r="AFI39" s="44"/>
      <c r="AFJ39" s="44"/>
      <c r="AFK39" s="44"/>
      <c r="AFL39" s="44"/>
      <c r="AFM39" s="44"/>
      <c r="AFN39" s="44"/>
      <c r="AFO39" s="44"/>
      <c r="AFP39" s="44"/>
      <c r="AFQ39" s="44"/>
      <c r="AFR39" s="44"/>
      <c r="AFS39" s="44"/>
      <c r="AFT39" s="44"/>
      <c r="AFU39" s="44"/>
      <c r="AFV39" s="44"/>
      <c r="AFW39" s="44"/>
      <c r="AFX39" s="44"/>
      <c r="AFY39" s="44"/>
      <c r="AFZ39" s="44"/>
      <c r="AGA39" s="44"/>
      <c r="AGB39" s="44"/>
      <c r="AGC39" s="44"/>
      <c r="AGD39" s="44"/>
      <c r="AGE39" s="44"/>
      <c r="AGF39" s="44"/>
      <c r="AGG39" s="44"/>
      <c r="AGH39" s="44"/>
      <c r="AGI39" s="44"/>
      <c r="AGJ39" s="44"/>
      <c r="AGK39" s="44"/>
      <c r="AGL39" s="44"/>
      <c r="AGM39" s="44"/>
      <c r="AGN39" s="44"/>
      <c r="AGO39" s="44"/>
      <c r="AGP39" s="44"/>
      <c r="AGQ39" s="44"/>
      <c r="AGR39" s="44"/>
      <c r="AGS39" s="44"/>
      <c r="AGT39" s="44"/>
      <c r="AGU39" s="44"/>
      <c r="AGV39" s="44"/>
      <c r="AGW39" s="44"/>
      <c r="AGX39" s="44"/>
      <c r="AGY39" s="44"/>
      <c r="AGZ39" s="44"/>
      <c r="AHA39" s="44"/>
      <c r="AHB39" s="44"/>
      <c r="AHC39" s="44"/>
      <c r="AHD39" s="44"/>
      <c r="AHE39" s="44"/>
      <c r="AHF39" s="44"/>
      <c r="AHG39" s="44"/>
      <c r="AHH39" s="44"/>
      <c r="AHI39" s="44"/>
      <c r="AHJ39" s="44"/>
      <c r="AHK39" s="44"/>
      <c r="AHL39" s="44"/>
      <c r="AHM39" s="44"/>
      <c r="AHN39" s="44"/>
      <c r="AHO39" s="44"/>
      <c r="AHP39" s="44"/>
      <c r="AHQ39" s="44"/>
      <c r="AHR39" s="44"/>
      <c r="AHS39" s="44"/>
      <c r="AHT39" s="44"/>
      <c r="AHU39" s="44"/>
      <c r="AHV39" s="44"/>
      <c r="AHW39" s="44"/>
      <c r="AHX39" s="44"/>
      <c r="AHY39" s="44"/>
      <c r="AHZ39" s="44"/>
      <c r="AIA39" s="44"/>
      <c r="AIB39" s="44"/>
      <c r="AIC39" s="44"/>
      <c r="AID39" s="44"/>
      <c r="AIE39" s="44"/>
      <c r="AIF39" s="44"/>
      <c r="AIG39" s="44"/>
      <c r="AIH39" s="44"/>
      <c r="AII39" s="44"/>
      <c r="AIJ39" s="44"/>
      <c r="AIK39" s="44"/>
      <c r="AIL39" s="44"/>
      <c r="AIM39" s="44"/>
      <c r="AIN39" s="44"/>
      <c r="AIO39" s="44"/>
      <c r="AIP39" s="44"/>
      <c r="AIQ39" s="44"/>
      <c r="AIR39" s="44"/>
      <c r="AIS39" s="44"/>
      <c r="AIT39" s="44"/>
      <c r="AIU39" s="44"/>
      <c r="AIV39" s="44"/>
      <c r="AIW39" s="44"/>
      <c r="AIX39" s="44"/>
      <c r="AIY39" s="44"/>
      <c r="AIZ39" s="44"/>
      <c r="AJA39" s="44"/>
      <c r="AJB39" s="44"/>
      <c r="AJC39" s="44"/>
      <c r="AJD39" s="44"/>
      <c r="AJE39" s="44"/>
      <c r="AJF39" s="44"/>
      <c r="AJG39" s="44"/>
      <c r="AJH39" s="44"/>
      <c r="AJI39" s="44"/>
      <c r="AJJ39" s="44"/>
      <c r="AJK39" s="44"/>
      <c r="AJL39" s="44"/>
      <c r="AJM39" s="44"/>
      <c r="AJN39" s="44"/>
      <c r="AJO39" s="44"/>
      <c r="AJP39" s="44"/>
      <c r="AJQ39" s="44"/>
      <c r="AJR39" s="44"/>
      <c r="AJS39" s="44"/>
      <c r="AJT39" s="44"/>
      <c r="AJU39" s="44"/>
      <c r="AJV39" s="44"/>
      <c r="AJW39" s="44"/>
      <c r="AJX39" s="44"/>
      <c r="AJY39" s="44"/>
      <c r="AJZ39" s="44"/>
      <c r="AKA39" s="44"/>
      <c r="AKB39" s="44"/>
      <c r="AKC39" s="44"/>
      <c r="AKD39" s="44"/>
      <c r="AKE39" s="44"/>
      <c r="AKF39" s="44"/>
      <c r="AKG39" s="44"/>
      <c r="AKH39" s="44"/>
      <c r="AKI39" s="44"/>
      <c r="AKJ39" s="44"/>
      <c r="AKK39" s="44"/>
      <c r="AKL39" s="44"/>
      <c r="AKM39" s="44"/>
      <c r="AKN39" s="44"/>
      <c r="AKO39" s="44"/>
      <c r="AKP39" s="44"/>
      <c r="AKQ39" s="44"/>
      <c r="AKR39" s="44"/>
      <c r="AKS39" s="44"/>
      <c r="AKT39" s="44"/>
      <c r="AKU39" s="44"/>
      <c r="AKV39" s="44"/>
      <c r="AKW39" s="44"/>
      <c r="AKX39" s="44"/>
      <c r="AKY39" s="44"/>
      <c r="AKZ39" s="44"/>
      <c r="ALA39" s="44"/>
      <c r="ALB39" s="44"/>
      <c r="ALC39" s="44"/>
      <c r="ALD39" s="44"/>
      <c r="ALE39" s="44"/>
      <c r="ALF39" s="44"/>
      <c r="ALG39" s="44"/>
      <c r="ALH39" s="44"/>
      <c r="ALI39" s="44"/>
      <c r="ALJ39" s="44"/>
      <c r="ALK39" s="44"/>
      <c r="ALL39" s="44"/>
      <c r="ALM39" s="44"/>
      <c r="ALN39" s="44"/>
      <c r="ALO39" s="44"/>
      <c r="ALP39" s="44"/>
      <c r="ALQ39" s="44"/>
      <c r="ALR39" s="44"/>
      <c r="ALS39" s="44"/>
      <c r="ALT39" s="44"/>
      <c r="ALU39" s="44"/>
      <c r="ALV39" s="44"/>
      <c r="ALW39" s="44"/>
      <c r="ALX39" s="44"/>
      <c r="ALY39" s="44"/>
      <c r="ALZ39" s="44"/>
      <c r="AMA39" s="44"/>
      <c r="AMB39" s="44"/>
      <c r="AMC39" s="44"/>
      <c r="AMD39" s="44"/>
      <c r="AME39" s="44"/>
      <c r="AMF39" s="44"/>
      <c r="AMG39" s="44"/>
      <c r="AMH39" s="44"/>
      <c r="AMI39" s="44"/>
      <c r="AMJ39" s="44"/>
      <c r="AMK39" s="44"/>
      <c r="AML39" s="44"/>
      <c r="AMM39" s="44"/>
      <c r="AMN39" s="44"/>
      <c r="AMO39" s="44"/>
      <c r="AMP39" s="44"/>
      <c r="AMQ39" s="44"/>
      <c r="AMR39" s="44"/>
      <c r="AMS39" s="44"/>
      <c r="AMT39" s="44"/>
      <c r="AMU39" s="44"/>
      <c r="AMV39" s="44"/>
      <c r="AMW39" s="44"/>
      <c r="AMX39" s="44"/>
      <c r="AMY39" s="44"/>
      <c r="AMZ39" s="44"/>
      <c r="ANA39" s="44"/>
      <c r="ANB39" s="44"/>
      <c r="ANC39" s="44"/>
      <c r="AND39" s="44"/>
      <c r="ANE39" s="44"/>
      <c r="ANF39" s="44"/>
      <c r="ANG39" s="44"/>
      <c r="ANH39" s="44"/>
      <c r="ANI39" s="44"/>
      <c r="ANJ39" s="44"/>
      <c r="ANK39" s="44"/>
      <c r="ANL39" s="44"/>
      <c r="ANM39" s="44"/>
      <c r="ANN39" s="44"/>
      <c r="ANO39" s="44"/>
      <c r="ANP39" s="44"/>
      <c r="ANQ39" s="44"/>
      <c r="ANR39" s="44"/>
      <c r="ANS39" s="44"/>
      <c r="ANT39" s="44"/>
      <c r="ANU39" s="44"/>
      <c r="ANV39" s="44"/>
      <c r="ANW39" s="44"/>
      <c r="ANX39" s="44"/>
      <c r="ANY39" s="44"/>
      <c r="ANZ39" s="44"/>
      <c r="AOA39" s="44"/>
      <c r="AOB39" s="44"/>
      <c r="AOC39" s="44"/>
      <c r="AOD39" s="44"/>
      <c r="AOE39" s="44"/>
      <c r="AOF39" s="44"/>
      <c r="AOG39" s="44"/>
      <c r="AOH39" s="44"/>
      <c r="AOI39" s="44"/>
      <c r="AOJ39" s="44"/>
      <c r="AOK39" s="44"/>
      <c r="AOL39" s="44"/>
      <c r="AOM39" s="44"/>
      <c r="AON39" s="44"/>
      <c r="AOO39" s="44"/>
      <c r="AOP39" s="44"/>
      <c r="AOQ39" s="44"/>
      <c r="AOR39" s="44"/>
      <c r="AOS39" s="44"/>
      <c r="AOT39" s="44"/>
      <c r="AOU39" s="44"/>
      <c r="AOV39" s="44"/>
      <c r="AOW39" s="44"/>
      <c r="AOX39" s="44"/>
      <c r="AOY39" s="44"/>
      <c r="AOZ39" s="44"/>
      <c r="APA39" s="44"/>
      <c r="APB39" s="44"/>
      <c r="APC39" s="44"/>
      <c r="APD39" s="44"/>
      <c r="APE39" s="44"/>
      <c r="APF39" s="44"/>
      <c r="APG39" s="44"/>
      <c r="APH39" s="44"/>
      <c r="API39" s="44"/>
      <c r="APJ39" s="44"/>
      <c r="APK39" s="44"/>
      <c r="APL39" s="44"/>
      <c r="APM39" s="44"/>
      <c r="APN39" s="44"/>
      <c r="APO39" s="44"/>
      <c r="APP39" s="44"/>
      <c r="APQ39" s="44"/>
      <c r="APR39" s="44"/>
      <c r="APS39" s="44"/>
      <c r="APT39" s="44"/>
      <c r="APU39" s="44"/>
      <c r="APV39" s="44"/>
      <c r="APW39" s="44"/>
      <c r="APX39" s="44"/>
      <c r="APY39" s="44"/>
      <c r="APZ39" s="44"/>
      <c r="AQA39" s="44"/>
      <c r="AQB39" s="44"/>
      <c r="AQC39" s="44"/>
      <c r="AQD39" s="44"/>
      <c r="AQE39" s="44"/>
      <c r="AQF39" s="44"/>
      <c r="AQG39" s="44"/>
      <c r="AQH39" s="44"/>
      <c r="AQI39" s="44"/>
      <c r="AQJ39" s="44"/>
      <c r="AQK39" s="44"/>
      <c r="AQL39" s="44"/>
      <c r="AQM39" s="44"/>
      <c r="AQN39" s="44"/>
      <c r="AQO39" s="44"/>
      <c r="AQP39" s="44"/>
      <c r="AQQ39" s="44"/>
      <c r="AQR39" s="44"/>
      <c r="AQS39" s="44"/>
      <c r="AQT39" s="44"/>
      <c r="AQU39" s="44"/>
      <c r="AQV39" s="44"/>
      <c r="AQW39" s="44"/>
      <c r="AQX39" s="44"/>
      <c r="AQY39" s="44"/>
      <c r="AQZ39" s="44"/>
      <c r="ARA39" s="44"/>
      <c r="ARB39" s="44"/>
      <c r="ARC39" s="44"/>
      <c r="ARD39" s="44"/>
      <c r="ARE39" s="44"/>
      <c r="ARF39" s="44"/>
      <c r="ARG39" s="44"/>
      <c r="ARH39" s="44"/>
      <c r="ARI39" s="44"/>
      <c r="ARJ39" s="44"/>
      <c r="ARK39" s="44"/>
      <c r="ARL39" s="44"/>
      <c r="ARM39" s="44"/>
      <c r="ARN39" s="44"/>
      <c r="ARO39" s="44"/>
      <c r="ARP39" s="44"/>
      <c r="ARQ39" s="44"/>
      <c r="ARR39" s="44"/>
      <c r="ARS39" s="44"/>
      <c r="ART39" s="44"/>
      <c r="ARU39" s="44"/>
      <c r="ARV39" s="44"/>
      <c r="ARW39" s="44"/>
      <c r="ARX39" s="44"/>
      <c r="ARY39" s="44"/>
      <c r="ARZ39" s="44"/>
      <c r="ASA39" s="44"/>
      <c r="ASB39" s="44"/>
      <c r="ASC39" s="44"/>
      <c r="ASD39" s="44"/>
      <c r="ASE39" s="44"/>
      <c r="ASF39" s="44"/>
      <c r="ASG39" s="44"/>
      <c r="ASH39" s="44"/>
      <c r="ASI39" s="44"/>
      <c r="ASJ39" s="44"/>
      <c r="ASK39" s="44"/>
      <c r="ASL39" s="44"/>
      <c r="ASM39" s="44"/>
      <c r="ASN39" s="44"/>
      <c r="ASO39" s="44"/>
      <c r="ASP39" s="44"/>
      <c r="ASQ39" s="44"/>
      <c r="ASR39" s="44"/>
      <c r="ASS39" s="44"/>
      <c r="AST39" s="44"/>
      <c r="ASU39" s="44"/>
      <c r="ASV39" s="44"/>
      <c r="ASW39" s="44"/>
      <c r="ASX39" s="44"/>
      <c r="ASY39" s="44"/>
      <c r="ASZ39" s="44"/>
      <c r="ATA39" s="44"/>
      <c r="ATB39" s="44"/>
      <c r="ATC39" s="44"/>
      <c r="ATD39" s="44"/>
      <c r="ATE39" s="44"/>
      <c r="ATF39" s="44"/>
      <c r="ATG39" s="44"/>
      <c r="ATH39" s="44"/>
      <c r="ATI39" s="44"/>
      <c r="ATJ39" s="44"/>
      <c r="ATK39" s="44"/>
      <c r="ATL39" s="44"/>
      <c r="ATM39" s="44"/>
      <c r="ATN39" s="44"/>
      <c r="ATO39" s="44"/>
      <c r="ATP39" s="44"/>
      <c r="ATQ39" s="44"/>
      <c r="ATR39" s="44"/>
      <c r="ATS39" s="44"/>
      <c r="ATT39" s="44"/>
      <c r="ATU39" s="44"/>
      <c r="ATV39" s="44"/>
      <c r="ATW39" s="44"/>
      <c r="ATX39" s="44"/>
      <c r="ATY39" s="44"/>
      <c r="ATZ39" s="44"/>
      <c r="AUA39" s="44"/>
      <c r="AUB39" s="44"/>
      <c r="AUC39" s="44"/>
      <c r="AUD39" s="44"/>
      <c r="AUE39" s="44"/>
      <c r="AUF39" s="44"/>
      <c r="AUG39" s="44"/>
      <c r="AUH39" s="44"/>
      <c r="AUI39" s="44"/>
      <c r="AUJ39" s="44"/>
      <c r="AUK39" s="44"/>
      <c r="AUL39" s="44"/>
      <c r="AUM39" s="44"/>
      <c r="AUN39" s="44"/>
      <c r="AUO39" s="44"/>
      <c r="AUP39" s="44"/>
      <c r="AUQ39" s="44"/>
      <c r="AUR39" s="44"/>
      <c r="AUS39" s="44"/>
      <c r="AUT39" s="44"/>
      <c r="AUU39" s="44"/>
      <c r="AUV39" s="44"/>
      <c r="AUW39" s="44"/>
      <c r="AUX39" s="44"/>
      <c r="AUY39" s="44"/>
      <c r="AUZ39" s="44"/>
      <c r="AVA39" s="44"/>
      <c r="AVB39" s="44"/>
      <c r="AVC39" s="44"/>
      <c r="AVD39" s="44"/>
      <c r="AVE39" s="44"/>
      <c r="AVF39" s="44"/>
      <c r="AVG39" s="44"/>
      <c r="AVH39" s="44"/>
      <c r="AVI39" s="44"/>
      <c r="AVJ39" s="44"/>
      <c r="AVK39" s="44"/>
      <c r="AVL39" s="44"/>
      <c r="AVM39" s="44"/>
      <c r="AVN39" s="44"/>
      <c r="AVO39" s="44"/>
      <c r="AVP39" s="44"/>
      <c r="AVQ39" s="44"/>
      <c r="AVR39" s="44"/>
      <c r="AVS39" s="44"/>
      <c r="AVT39" s="44"/>
      <c r="AVU39" s="44"/>
      <c r="AVV39" s="44"/>
      <c r="AVW39" s="44"/>
      <c r="AVX39" s="44"/>
      <c r="AVY39" s="44"/>
      <c r="AVZ39" s="44"/>
      <c r="AWA39" s="44"/>
      <c r="AWB39" s="44"/>
      <c r="AWC39" s="44"/>
      <c r="AWD39" s="44"/>
      <c r="AWE39" s="44"/>
      <c r="AWF39" s="44"/>
      <c r="AWG39" s="44"/>
      <c r="AWH39" s="44"/>
      <c r="AWI39" s="44"/>
      <c r="AWJ39" s="44"/>
      <c r="AWK39" s="44"/>
      <c r="AWL39" s="44"/>
      <c r="AWM39" s="44"/>
      <c r="AWN39" s="44"/>
      <c r="AWO39" s="44"/>
      <c r="AWP39" s="44"/>
      <c r="AWQ39" s="44"/>
      <c r="AWR39" s="44"/>
      <c r="AWS39" s="44"/>
      <c r="AWT39" s="44"/>
      <c r="AWU39" s="44"/>
      <c r="AWV39" s="44"/>
      <c r="AWW39" s="44"/>
      <c r="AWX39" s="44"/>
      <c r="AWY39" s="44"/>
      <c r="AWZ39" s="44"/>
      <c r="AXA39" s="44"/>
      <c r="AXB39" s="44"/>
      <c r="AXC39" s="44"/>
      <c r="AXD39" s="44"/>
      <c r="AXE39" s="44"/>
      <c r="AXF39" s="44"/>
      <c r="AXG39" s="44"/>
      <c r="AXH39" s="44"/>
      <c r="AXI39" s="44"/>
      <c r="AXJ39" s="44"/>
      <c r="AXK39" s="44"/>
      <c r="AXL39" s="44"/>
      <c r="AXM39" s="44"/>
      <c r="AXN39" s="44"/>
      <c r="AXO39" s="44"/>
      <c r="AXP39" s="44"/>
      <c r="AXQ39" s="44"/>
      <c r="AXR39" s="44"/>
      <c r="AXS39" s="44"/>
      <c r="AXT39" s="44"/>
      <c r="AXU39" s="44"/>
      <c r="AXV39" s="44"/>
      <c r="AXW39" s="44"/>
      <c r="AXX39" s="44"/>
      <c r="AXY39" s="44"/>
      <c r="AXZ39" s="44"/>
      <c r="AYA39" s="44"/>
      <c r="AYB39" s="44"/>
      <c r="AYC39" s="44"/>
      <c r="AYD39" s="44"/>
      <c r="AYE39" s="44"/>
      <c r="AYF39" s="44"/>
      <c r="AYG39" s="44"/>
      <c r="AYH39" s="44"/>
      <c r="AYI39" s="44"/>
      <c r="AYJ39" s="44"/>
      <c r="AYK39" s="44"/>
      <c r="AYL39" s="44"/>
      <c r="AYM39" s="44"/>
      <c r="AYN39" s="44"/>
      <c r="AYO39" s="44"/>
      <c r="AYP39" s="44"/>
      <c r="AYQ39" s="44"/>
      <c r="AYR39" s="44"/>
      <c r="AYS39" s="44"/>
      <c r="AYT39" s="44"/>
      <c r="AYU39" s="44"/>
      <c r="AYV39" s="44"/>
      <c r="AYW39" s="44"/>
      <c r="AYX39" s="44"/>
      <c r="AYY39" s="44"/>
      <c r="AYZ39" s="44"/>
      <c r="AZA39" s="44"/>
      <c r="AZB39" s="44"/>
      <c r="AZC39" s="44"/>
      <c r="AZD39" s="44"/>
      <c r="AZE39" s="44"/>
      <c r="AZF39" s="44"/>
      <c r="AZG39" s="44"/>
      <c r="AZH39" s="44"/>
      <c r="AZI39" s="44"/>
      <c r="AZJ39" s="44"/>
      <c r="AZK39" s="44"/>
      <c r="AZL39" s="44"/>
      <c r="AZM39" s="44"/>
      <c r="AZN39" s="44"/>
      <c r="AZO39" s="44"/>
      <c r="AZP39" s="44"/>
      <c r="AZQ39" s="44"/>
      <c r="AZR39" s="44"/>
      <c r="AZS39" s="44"/>
      <c r="AZT39" s="44"/>
      <c r="AZU39" s="44"/>
      <c r="AZV39" s="44"/>
      <c r="AZW39" s="44"/>
      <c r="AZX39" s="44"/>
      <c r="AZY39" s="44"/>
      <c r="AZZ39" s="44"/>
      <c r="BAA39" s="44"/>
      <c r="BAB39" s="44"/>
      <c r="BAC39" s="44"/>
      <c r="BAD39" s="44"/>
      <c r="BAE39" s="44"/>
      <c r="BAF39" s="44"/>
      <c r="BAG39" s="44"/>
      <c r="BAH39" s="44"/>
      <c r="BAI39" s="44"/>
      <c r="BAJ39" s="44"/>
      <c r="BAK39" s="44"/>
      <c r="BAL39" s="44"/>
      <c r="BAM39" s="44"/>
      <c r="BAN39" s="44"/>
      <c r="BAO39" s="44"/>
      <c r="BAP39" s="44"/>
      <c r="BAQ39" s="44"/>
      <c r="BAR39" s="44"/>
      <c r="BAS39" s="44"/>
      <c r="BAT39" s="44"/>
      <c r="BAU39" s="44"/>
      <c r="BAV39" s="44"/>
      <c r="BAW39" s="44"/>
      <c r="BAX39" s="44"/>
      <c r="BAY39" s="44"/>
      <c r="BAZ39" s="44"/>
      <c r="BBA39" s="44"/>
      <c r="BBB39" s="44"/>
      <c r="BBC39" s="44"/>
      <c r="BBD39" s="44"/>
      <c r="BBE39" s="44"/>
      <c r="BBF39" s="44"/>
      <c r="BBG39" s="44"/>
      <c r="BBH39" s="44"/>
      <c r="BBI39" s="44"/>
      <c r="BBJ39" s="44"/>
      <c r="BBK39" s="44"/>
      <c r="BBL39" s="44"/>
      <c r="BBM39" s="44"/>
      <c r="BBN39" s="44"/>
      <c r="BBO39" s="44"/>
      <c r="BBP39" s="44"/>
      <c r="BBQ39" s="44"/>
      <c r="BBR39" s="44"/>
      <c r="BBS39" s="44"/>
      <c r="BBT39" s="44"/>
      <c r="BBU39" s="44"/>
      <c r="BBV39" s="44"/>
      <c r="BBW39" s="44"/>
      <c r="BBX39" s="44"/>
      <c r="BBY39" s="44"/>
      <c r="BBZ39" s="44"/>
      <c r="BCA39" s="44"/>
      <c r="BCB39" s="44"/>
      <c r="BCC39" s="44"/>
      <c r="BCD39" s="44"/>
      <c r="BCE39" s="44"/>
      <c r="BCF39" s="44"/>
      <c r="BCG39" s="44"/>
      <c r="BCH39" s="44"/>
      <c r="BCI39" s="44"/>
      <c r="BCJ39" s="44"/>
      <c r="BCK39" s="44"/>
      <c r="BCL39" s="44"/>
      <c r="BCM39" s="44"/>
      <c r="BCN39" s="44"/>
      <c r="BCO39" s="44"/>
      <c r="BCP39" s="44"/>
      <c r="BCQ39" s="44"/>
      <c r="BCR39" s="44"/>
      <c r="BCS39" s="44"/>
      <c r="BCT39" s="44"/>
      <c r="BCU39" s="44"/>
      <c r="BCV39" s="44"/>
      <c r="BCW39" s="44"/>
      <c r="BCX39" s="44"/>
      <c r="BCY39" s="44"/>
      <c r="BCZ39" s="44"/>
      <c r="BDA39" s="44"/>
      <c r="BDB39" s="44"/>
      <c r="BDC39" s="44"/>
      <c r="BDD39" s="44"/>
      <c r="BDE39" s="44"/>
      <c r="BDF39" s="44"/>
      <c r="BDG39" s="44"/>
      <c r="BDH39" s="44"/>
      <c r="BDI39" s="44"/>
      <c r="BDJ39" s="44"/>
      <c r="BDK39" s="44"/>
      <c r="BDL39" s="44"/>
      <c r="BDM39" s="44"/>
      <c r="BDN39" s="44"/>
      <c r="BDO39" s="44"/>
      <c r="BDP39" s="44"/>
      <c r="BDQ39" s="44"/>
      <c r="BDR39" s="44"/>
      <c r="BDS39" s="44"/>
      <c r="BDT39" s="44"/>
      <c r="BDU39" s="44"/>
      <c r="BDV39" s="44"/>
      <c r="BDW39" s="44"/>
      <c r="BDX39" s="44"/>
      <c r="BDY39" s="44"/>
      <c r="BDZ39" s="44"/>
      <c r="BEA39" s="44"/>
      <c r="BEB39" s="44"/>
      <c r="BEC39" s="44"/>
      <c r="BED39" s="44"/>
      <c r="BEE39" s="44"/>
      <c r="BEF39" s="44"/>
      <c r="BEG39" s="44"/>
      <c r="BEH39" s="44"/>
      <c r="BEI39" s="44"/>
      <c r="BEJ39" s="44"/>
      <c r="BEK39" s="44"/>
      <c r="BEL39" s="44"/>
      <c r="BEM39" s="44"/>
      <c r="BEN39" s="44"/>
      <c r="BEO39" s="44"/>
      <c r="BEP39" s="44"/>
      <c r="BEQ39" s="44"/>
      <c r="BER39" s="44"/>
      <c r="BES39" s="44"/>
      <c r="BET39" s="44"/>
      <c r="BEU39" s="44"/>
      <c r="BEV39" s="44"/>
      <c r="BEW39" s="44"/>
      <c r="BEX39" s="44"/>
      <c r="BEY39" s="44"/>
      <c r="BEZ39" s="44"/>
      <c r="BFA39" s="44"/>
      <c r="BFB39" s="44"/>
      <c r="BFC39" s="44"/>
      <c r="BFD39" s="44"/>
      <c r="BFE39" s="44"/>
      <c r="BFF39" s="44"/>
      <c r="BFG39" s="44"/>
      <c r="BFH39" s="44"/>
      <c r="BFI39" s="44"/>
      <c r="BFJ39" s="44"/>
      <c r="BFK39" s="44"/>
      <c r="BFL39" s="44"/>
      <c r="BFM39" s="44"/>
      <c r="BFN39" s="44"/>
      <c r="BFO39" s="44"/>
      <c r="BFP39" s="44"/>
      <c r="BFQ39" s="44"/>
      <c r="BFR39" s="44"/>
      <c r="BFS39" s="44"/>
      <c r="BFT39" s="44"/>
      <c r="BFU39" s="44"/>
      <c r="BFV39" s="44"/>
      <c r="BFW39" s="44"/>
      <c r="BFX39" s="44"/>
      <c r="BFY39" s="44"/>
      <c r="BFZ39" s="44"/>
      <c r="BGA39" s="44"/>
      <c r="BGB39" s="44"/>
      <c r="BGC39" s="44"/>
      <c r="BGD39" s="44"/>
      <c r="BGE39" s="44"/>
      <c r="BGF39" s="44"/>
      <c r="BGG39" s="44"/>
      <c r="BGH39" s="44"/>
      <c r="BGI39" s="44"/>
      <c r="BGJ39" s="44"/>
      <c r="BGK39" s="44"/>
      <c r="BGL39" s="44"/>
      <c r="BGM39" s="44"/>
      <c r="BGN39" s="44"/>
      <c r="BGO39" s="44"/>
      <c r="BGP39" s="44"/>
      <c r="BGQ39" s="44"/>
      <c r="BGR39" s="44"/>
      <c r="BGS39" s="44"/>
      <c r="BGT39" s="44"/>
      <c r="BGU39" s="44"/>
      <c r="BGV39" s="44"/>
      <c r="BGW39" s="44"/>
      <c r="BGX39" s="44"/>
      <c r="BGY39" s="44"/>
      <c r="BGZ39" s="44"/>
      <c r="BHA39" s="44"/>
      <c r="BHB39" s="44"/>
      <c r="BHC39" s="44"/>
      <c r="BHD39" s="44"/>
      <c r="BHE39" s="44"/>
      <c r="BHF39" s="44"/>
      <c r="BHG39" s="44"/>
      <c r="BHH39" s="44"/>
      <c r="BHI39" s="44"/>
      <c r="BHJ39" s="44"/>
      <c r="BHK39" s="44"/>
      <c r="BHL39" s="44"/>
      <c r="BHM39" s="44"/>
      <c r="BHN39" s="44"/>
      <c r="BHO39" s="44"/>
      <c r="BHP39" s="44"/>
      <c r="BHQ39" s="44"/>
      <c r="BHR39" s="44"/>
      <c r="BHS39" s="44"/>
      <c r="BHT39" s="44"/>
      <c r="BHU39" s="44"/>
      <c r="BHV39" s="44"/>
      <c r="BHW39" s="44"/>
      <c r="BHX39" s="44"/>
      <c r="BHY39" s="44"/>
      <c r="BHZ39" s="44"/>
      <c r="BIA39" s="44"/>
      <c r="BIB39" s="44"/>
      <c r="BIC39" s="44"/>
      <c r="BID39" s="44"/>
      <c r="BIE39" s="44"/>
      <c r="BIF39" s="44"/>
      <c r="BIG39" s="44"/>
      <c r="BIH39" s="44"/>
      <c r="BII39" s="44"/>
      <c r="BIJ39" s="44"/>
      <c r="BIK39" s="44"/>
      <c r="BIL39" s="44"/>
      <c r="BIM39" s="44"/>
      <c r="BIN39" s="44"/>
      <c r="BIO39" s="44"/>
      <c r="BIP39" s="44"/>
      <c r="BIQ39" s="44"/>
      <c r="BIR39" s="44"/>
      <c r="BIS39" s="44"/>
      <c r="BIT39" s="44"/>
      <c r="BIU39" s="44"/>
      <c r="BIV39" s="44"/>
      <c r="BIW39" s="44"/>
      <c r="BIX39" s="44"/>
      <c r="BIY39" s="44"/>
      <c r="BIZ39" s="44"/>
      <c r="BJA39" s="44"/>
      <c r="BJB39" s="44"/>
      <c r="BJC39" s="44"/>
      <c r="BJD39" s="44"/>
      <c r="BJE39" s="44"/>
      <c r="BJF39" s="44"/>
      <c r="BJG39" s="44"/>
      <c r="BJH39" s="44"/>
      <c r="BJI39" s="44"/>
      <c r="BJJ39" s="44"/>
      <c r="BJK39" s="44"/>
      <c r="BJL39" s="44"/>
      <c r="BJM39" s="44"/>
      <c r="BJN39" s="44"/>
      <c r="BJO39" s="44"/>
      <c r="BJP39" s="44"/>
      <c r="BJQ39" s="44"/>
      <c r="BJR39" s="44"/>
      <c r="BJS39" s="44"/>
      <c r="BJT39" s="44"/>
      <c r="BJU39" s="44"/>
      <c r="BJV39" s="44"/>
      <c r="BJW39" s="44"/>
      <c r="BJX39" s="44"/>
      <c r="BJY39" s="44"/>
      <c r="BJZ39" s="44"/>
      <c r="BKA39" s="44"/>
      <c r="BKB39" s="44"/>
      <c r="BKC39" s="44"/>
      <c r="BKD39" s="44"/>
      <c r="BKE39" s="44"/>
      <c r="BKF39" s="44"/>
      <c r="BKG39" s="44"/>
      <c r="BKH39" s="44"/>
      <c r="BKI39" s="44"/>
      <c r="BKJ39" s="44"/>
      <c r="BKK39" s="44"/>
      <c r="BKL39" s="44"/>
      <c r="BKM39" s="44"/>
      <c r="BKN39" s="44"/>
      <c r="BKO39" s="44"/>
      <c r="BKP39" s="44"/>
      <c r="BKQ39" s="44"/>
      <c r="BKR39" s="44"/>
      <c r="BKS39" s="44"/>
      <c r="BKT39" s="44"/>
      <c r="BKU39" s="44"/>
      <c r="BKV39" s="44"/>
      <c r="BKW39" s="44"/>
      <c r="BKX39" s="44"/>
      <c r="BKY39" s="44"/>
      <c r="BKZ39" s="44"/>
      <c r="BLA39" s="44"/>
      <c r="BLB39" s="44"/>
      <c r="BLC39" s="44"/>
      <c r="BLD39" s="44"/>
      <c r="BLE39" s="44"/>
      <c r="BLF39" s="44"/>
      <c r="BLG39" s="44"/>
      <c r="BLH39" s="44"/>
      <c r="BLI39" s="44"/>
      <c r="BLJ39" s="44"/>
      <c r="BLK39" s="44"/>
      <c r="BLL39" s="44"/>
      <c r="BLM39" s="44"/>
      <c r="BLN39" s="44"/>
      <c r="BLO39" s="44"/>
      <c r="BLP39" s="44"/>
      <c r="BLQ39" s="44"/>
      <c r="BLR39" s="44"/>
      <c r="BLS39" s="44"/>
      <c r="BLT39" s="44"/>
      <c r="BLU39" s="44"/>
      <c r="BLV39" s="44"/>
      <c r="BLW39" s="44"/>
      <c r="BLX39" s="44"/>
      <c r="BLY39" s="44"/>
      <c r="BLZ39" s="44"/>
      <c r="BMA39" s="44"/>
      <c r="BMB39" s="44"/>
      <c r="BMC39" s="44"/>
      <c r="BMD39" s="44"/>
      <c r="BME39" s="44"/>
      <c r="BMF39" s="44"/>
      <c r="BMG39" s="44"/>
      <c r="BMH39" s="44"/>
      <c r="BMI39" s="44"/>
      <c r="BMJ39" s="44"/>
      <c r="BMK39" s="44"/>
      <c r="BML39" s="44"/>
      <c r="BMM39" s="44"/>
      <c r="BMN39" s="44"/>
      <c r="BMO39" s="44"/>
      <c r="BMP39" s="44"/>
      <c r="BMQ39" s="44"/>
      <c r="BMR39" s="44"/>
      <c r="BMS39" s="44"/>
      <c r="BMT39" s="44"/>
      <c r="BMU39" s="44"/>
      <c r="BMV39" s="44"/>
      <c r="BMW39" s="44"/>
      <c r="BMX39" s="44"/>
      <c r="BMY39" s="44"/>
      <c r="BMZ39" s="44"/>
      <c r="BNA39" s="44"/>
      <c r="BNB39" s="44"/>
      <c r="BNC39" s="44"/>
      <c r="BND39" s="44"/>
      <c r="BNE39" s="44"/>
      <c r="BNF39" s="44"/>
      <c r="BNG39" s="44"/>
      <c r="BNH39" s="44"/>
      <c r="BNI39" s="44"/>
      <c r="BNJ39" s="44"/>
      <c r="BNK39" s="44"/>
      <c r="BNL39" s="44"/>
      <c r="BNM39" s="44"/>
      <c r="BNN39" s="44"/>
      <c r="BNO39" s="44"/>
      <c r="BNP39" s="44"/>
      <c r="BNQ39" s="44"/>
      <c r="BNR39" s="44"/>
      <c r="BNS39" s="44"/>
      <c r="BNT39" s="44"/>
      <c r="BNU39" s="44"/>
      <c r="BNV39" s="44"/>
      <c r="BNW39" s="44"/>
      <c r="BNX39" s="44"/>
      <c r="BNY39" s="44"/>
      <c r="BNZ39" s="44"/>
      <c r="BOA39" s="44"/>
      <c r="BOB39" s="44"/>
      <c r="BOC39" s="44"/>
      <c r="BOD39" s="44"/>
      <c r="BOE39" s="44"/>
      <c r="BOF39" s="44"/>
      <c r="BOG39" s="44"/>
      <c r="BOH39" s="44"/>
      <c r="BOI39" s="44"/>
      <c r="BOJ39" s="44"/>
      <c r="BOK39" s="44"/>
      <c r="BOL39" s="44"/>
      <c r="BOM39" s="44"/>
      <c r="BON39" s="44"/>
      <c r="BOO39" s="44"/>
      <c r="BOP39" s="44"/>
      <c r="BOQ39" s="44"/>
      <c r="BOR39" s="44"/>
      <c r="BOS39" s="44"/>
      <c r="BOT39" s="44"/>
      <c r="BOU39" s="44"/>
      <c r="BOV39" s="44"/>
      <c r="BOW39" s="44"/>
      <c r="BOX39" s="44"/>
      <c r="BOY39" s="44"/>
      <c r="BOZ39" s="44"/>
      <c r="BPA39" s="44"/>
      <c r="BPB39" s="44"/>
      <c r="BPC39" s="44"/>
      <c r="BPD39" s="44"/>
      <c r="BPE39" s="44"/>
      <c r="BPF39" s="44"/>
      <c r="BPG39" s="44"/>
      <c r="BPH39" s="44"/>
      <c r="BPI39" s="44"/>
      <c r="BPJ39" s="44"/>
      <c r="BPK39" s="44"/>
      <c r="BPL39" s="44"/>
      <c r="BPM39" s="44"/>
      <c r="BPN39" s="44"/>
      <c r="BPO39" s="44"/>
      <c r="BPP39" s="44"/>
      <c r="BPQ39" s="44"/>
      <c r="BPR39" s="44"/>
      <c r="BPS39" s="44"/>
      <c r="BPT39" s="44"/>
      <c r="BPU39" s="44"/>
      <c r="BPV39" s="44"/>
      <c r="BPW39" s="44"/>
      <c r="BPX39" s="44"/>
      <c r="BPY39" s="44"/>
      <c r="BPZ39" s="44"/>
      <c r="BQA39" s="44"/>
      <c r="BQB39" s="44"/>
      <c r="BQC39" s="44"/>
      <c r="BQD39" s="44"/>
      <c r="BQE39" s="44"/>
      <c r="BQF39" s="44"/>
      <c r="BQG39" s="44"/>
      <c r="BQH39" s="44"/>
      <c r="BQI39" s="44"/>
      <c r="BQJ39" s="44"/>
      <c r="BQK39" s="44"/>
      <c r="BQL39" s="44"/>
      <c r="BQM39" s="44"/>
      <c r="BQN39" s="44"/>
      <c r="BQO39" s="44"/>
      <c r="BQP39" s="44"/>
      <c r="BQQ39" s="44"/>
      <c r="BQR39" s="44"/>
      <c r="BQS39" s="44"/>
      <c r="BQT39" s="44"/>
      <c r="BQU39" s="44"/>
      <c r="BQV39" s="44"/>
      <c r="BQW39" s="44"/>
      <c r="BQX39" s="44"/>
      <c r="BQY39" s="44"/>
      <c r="BQZ39" s="44"/>
      <c r="BRA39" s="44"/>
      <c r="BRB39" s="44"/>
      <c r="BRC39" s="44"/>
      <c r="BRD39" s="44"/>
      <c r="BRE39" s="44"/>
      <c r="BRF39" s="44"/>
      <c r="BRG39" s="44"/>
      <c r="BRH39" s="44"/>
      <c r="BRI39" s="44"/>
      <c r="BRJ39" s="44"/>
      <c r="BRK39" s="44"/>
      <c r="BRL39" s="44"/>
      <c r="BRM39" s="44"/>
      <c r="BRN39" s="44"/>
      <c r="BRO39" s="44"/>
      <c r="BRP39" s="44"/>
      <c r="BRQ39" s="44"/>
      <c r="BRR39" s="44"/>
      <c r="BRS39" s="44"/>
      <c r="BRT39" s="44"/>
      <c r="BRU39" s="44"/>
      <c r="BRV39" s="44"/>
      <c r="BRW39" s="44"/>
      <c r="BRX39" s="44"/>
      <c r="BRY39" s="44"/>
      <c r="BRZ39" s="44"/>
      <c r="BSA39" s="44"/>
      <c r="BSB39" s="44"/>
      <c r="BSC39" s="44"/>
      <c r="BSD39" s="44"/>
      <c r="BSE39" s="44"/>
      <c r="BSF39" s="44"/>
      <c r="BSG39" s="44"/>
      <c r="BSH39" s="44"/>
      <c r="BSI39" s="44"/>
      <c r="BSJ39" s="44"/>
      <c r="BSK39" s="44"/>
      <c r="BSL39" s="44"/>
      <c r="BSM39" s="44"/>
      <c r="BSN39" s="44"/>
      <c r="BSO39" s="44"/>
      <c r="BSP39" s="44"/>
      <c r="BSQ39" s="44"/>
      <c r="BSR39" s="44"/>
      <c r="BSS39" s="44"/>
      <c r="BST39" s="44"/>
      <c r="BSU39" s="44"/>
      <c r="BSV39" s="44"/>
      <c r="BSW39" s="44"/>
      <c r="BSX39" s="44"/>
      <c r="BSY39" s="44"/>
      <c r="BSZ39" s="44"/>
      <c r="BTA39" s="44"/>
      <c r="BTB39" s="44"/>
      <c r="BTC39" s="44"/>
      <c r="BTD39" s="44"/>
      <c r="BTE39" s="44"/>
      <c r="BTF39" s="44"/>
      <c r="BTG39" s="44"/>
      <c r="BTH39" s="44"/>
      <c r="BTI39" s="44"/>
      <c r="BTJ39" s="44"/>
      <c r="BTK39" s="44"/>
      <c r="BTL39" s="44"/>
      <c r="BTM39" s="44"/>
      <c r="BTN39" s="44"/>
      <c r="BTO39" s="44"/>
      <c r="BTP39" s="44"/>
      <c r="BTQ39" s="44"/>
      <c r="BTR39" s="44"/>
      <c r="BTS39" s="44"/>
      <c r="BTT39" s="44"/>
      <c r="BTU39" s="44"/>
      <c r="BTV39" s="44"/>
      <c r="BTW39" s="44"/>
      <c r="BTX39" s="44"/>
      <c r="BTY39" s="44"/>
      <c r="BTZ39" s="44"/>
      <c r="BUA39" s="44"/>
      <c r="BUB39" s="44"/>
      <c r="BUC39" s="44"/>
      <c r="BUD39" s="44"/>
      <c r="BUE39" s="44"/>
      <c r="BUF39" s="44"/>
      <c r="BUG39" s="44"/>
      <c r="BUH39" s="44"/>
      <c r="BUI39" s="44"/>
      <c r="BUJ39" s="44"/>
      <c r="BUK39" s="44"/>
      <c r="BUL39" s="44"/>
      <c r="BUM39" s="44"/>
      <c r="BUN39" s="44"/>
      <c r="BUO39" s="44"/>
      <c r="BUP39" s="44"/>
      <c r="BUQ39" s="44"/>
      <c r="BUR39" s="44"/>
      <c r="BUS39" s="44"/>
      <c r="BUT39" s="44"/>
      <c r="BUU39" s="44"/>
      <c r="BUV39" s="44"/>
      <c r="BUW39" s="44"/>
      <c r="BUX39" s="44"/>
      <c r="BUY39" s="44"/>
      <c r="BUZ39" s="44"/>
      <c r="BVA39" s="44"/>
      <c r="BVB39" s="44"/>
      <c r="BVC39" s="44"/>
      <c r="BVD39" s="44"/>
      <c r="BVE39" s="44"/>
      <c r="BVF39" s="44"/>
      <c r="BVG39" s="44"/>
      <c r="BVH39" s="44"/>
      <c r="BVI39" s="44"/>
      <c r="BVJ39" s="44"/>
      <c r="BVK39" s="44"/>
      <c r="BVL39" s="44"/>
      <c r="BVM39" s="44"/>
      <c r="BVN39" s="44"/>
      <c r="BVO39" s="44"/>
      <c r="BVP39" s="44"/>
      <c r="BVQ39" s="44"/>
      <c r="BVR39" s="44"/>
      <c r="BVS39" s="44"/>
      <c r="BVT39" s="44"/>
      <c r="BVU39" s="44"/>
      <c r="BVV39" s="44"/>
      <c r="BVW39" s="44"/>
      <c r="BVX39" s="44"/>
      <c r="BVY39" s="44"/>
      <c r="BVZ39" s="44"/>
      <c r="BWA39" s="44"/>
      <c r="BWB39" s="44"/>
      <c r="BWC39" s="44"/>
      <c r="BWD39" s="44"/>
      <c r="BWE39" s="44"/>
      <c r="BWF39" s="44"/>
      <c r="BWG39" s="44"/>
      <c r="BWH39" s="44"/>
      <c r="BWI39" s="44"/>
      <c r="BWJ39" s="44"/>
      <c r="BWK39" s="44"/>
      <c r="BWL39" s="44"/>
      <c r="BWM39" s="44"/>
      <c r="BWN39" s="44"/>
      <c r="BWO39" s="44"/>
      <c r="BWP39" s="44"/>
      <c r="BWQ39" s="44"/>
      <c r="BWR39" s="44"/>
      <c r="BWS39" s="44"/>
      <c r="BWT39" s="44"/>
      <c r="BWU39" s="44"/>
      <c r="BWV39" s="44"/>
      <c r="BWW39" s="44"/>
      <c r="BWX39" s="44"/>
      <c r="BWY39" s="44"/>
      <c r="BWZ39" s="44"/>
      <c r="BXA39" s="44"/>
      <c r="BXB39" s="44"/>
      <c r="BXC39" s="44"/>
      <c r="BXD39" s="44"/>
      <c r="BXE39" s="44"/>
      <c r="BXF39" s="44"/>
      <c r="BXG39" s="44"/>
      <c r="BXH39" s="44"/>
      <c r="BXI39" s="44"/>
      <c r="BXJ39" s="44"/>
      <c r="BXK39" s="44"/>
      <c r="BXL39" s="44"/>
      <c r="BXM39" s="44"/>
      <c r="BXN39" s="44"/>
      <c r="BXO39" s="44"/>
      <c r="BXP39" s="44"/>
      <c r="BXQ39" s="44"/>
      <c r="BXR39" s="44"/>
      <c r="BXS39" s="44"/>
      <c r="BXT39" s="44"/>
      <c r="BXU39" s="44"/>
      <c r="BXV39" s="44"/>
      <c r="BXW39" s="44"/>
      <c r="BXX39" s="44"/>
      <c r="BXY39" s="44"/>
      <c r="BXZ39" s="44"/>
      <c r="BYA39" s="44"/>
      <c r="BYB39" s="44"/>
      <c r="BYC39" s="44"/>
      <c r="BYD39" s="44"/>
      <c r="BYE39" s="44"/>
      <c r="BYF39" s="44"/>
      <c r="BYG39" s="44"/>
      <c r="BYH39" s="44"/>
      <c r="BYI39" s="44"/>
      <c r="BYJ39" s="44"/>
      <c r="BYK39" s="44"/>
      <c r="BYL39" s="44"/>
      <c r="BYM39" s="44"/>
      <c r="BYN39" s="44"/>
      <c r="BYO39" s="44"/>
      <c r="BYP39" s="44"/>
      <c r="BYQ39" s="44"/>
      <c r="BYR39" s="44"/>
      <c r="BYS39" s="44"/>
      <c r="BYT39" s="44"/>
      <c r="BYU39" s="44"/>
      <c r="BYV39" s="44"/>
      <c r="BYW39" s="44"/>
      <c r="BYX39" s="44"/>
      <c r="BYY39" s="44"/>
      <c r="BYZ39" s="44"/>
      <c r="BZA39" s="44"/>
      <c r="BZB39" s="44"/>
      <c r="BZC39" s="44"/>
      <c r="BZD39" s="44"/>
      <c r="BZE39" s="44"/>
      <c r="BZF39" s="44"/>
      <c r="BZG39" s="44"/>
      <c r="BZH39" s="44"/>
      <c r="BZI39" s="44"/>
      <c r="BZJ39" s="44"/>
      <c r="BZK39" s="44"/>
      <c r="BZL39" s="44"/>
      <c r="BZM39" s="44"/>
      <c r="BZN39" s="44"/>
      <c r="BZO39" s="44"/>
      <c r="BZP39" s="44"/>
      <c r="BZQ39" s="44"/>
      <c r="BZR39" s="44"/>
      <c r="BZS39" s="44"/>
      <c r="BZT39" s="44"/>
      <c r="BZU39" s="44"/>
      <c r="BZV39" s="44"/>
      <c r="BZW39" s="44"/>
      <c r="BZX39" s="44"/>
      <c r="BZY39" s="44"/>
      <c r="BZZ39" s="44"/>
      <c r="CAA39" s="44"/>
      <c r="CAB39" s="44"/>
      <c r="CAC39" s="44"/>
      <c r="CAD39" s="44"/>
      <c r="CAE39" s="44"/>
      <c r="CAF39" s="44"/>
      <c r="CAG39" s="44"/>
      <c r="CAH39" s="44"/>
      <c r="CAI39" s="44"/>
      <c r="CAJ39" s="44"/>
      <c r="CAK39" s="44"/>
      <c r="CAL39" s="44"/>
      <c r="CAM39" s="44"/>
      <c r="CAN39" s="44"/>
      <c r="CAO39" s="44"/>
      <c r="CAP39" s="44"/>
      <c r="CAQ39" s="44"/>
      <c r="CAR39" s="44"/>
      <c r="CAS39" s="44"/>
      <c r="CAT39" s="44"/>
      <c r="CAU39" s="44"/>
      <c r="CAV39" s="44"/>
      <c r="CAW39" s="44"/>
      <c r="CAX39" s="44"/>
      <c r="CAY39" s="44"/>
      <c r="CAZ39" s="44"/>
      <c r="CBA39" s="44"/>
      <c r="CBB39" s="44"/>
      <c r="CBC39" s="44"/>
      <c r="CBD39" s="44"/>
      <c r="CBE39" s="44"/>
      <c r="CBF39" s="44"/>
      <c r="CBG39" s="44"/>
      <c r="CBH39" s="44"/>
      <c r="CBI39" s="44"/>
      <c r="CBJ39" s="44"/>
      <c r="CBK39" s="44"/>
      <c r="CBL39" s="44"/>
      <c r="CBM39" s="44"/>
      <c r="CBN39" s="44"/>
      <c r="CBO39" s="44"/>
      <c r="CBP39" s="44"/>
      <c r="CBQ39" s="44"/>
      <c r="CBR39" s="44"/>
      <c r="CBS39" s="44"/>
      <c r="CBT39" s="44"/>
      <c r="CBU39" s="44"/>
      <c r="CBV39" s="44"/>
      <c r="CBW39" s="44"/>
      <c r="CBX39" s="44"/>
      <c r="CBY39" s="44"/>
      <c r="CBZ39" s="44"/>
      <c r="CCA39" s="44"/>
      <c r="CCB39" s="44"/>
      <c r="CCC39" s="44"/>
      <c r="CCD39" s="44"/>
      <c r="CCE39" s="44"/>
      <c r="CCF39" s="44"/>
      <c r="CCG39" s="44"/>
      <c r="CCH39" s="44"/>
      <c r="CCI39" s="44"/>
      <c r="CCJ39" s="44"/>
      <c r="CCK39" s="44"/>
      <c r="CCL39" s="44"/>
      <c r="CCM39" s="44"/>
      <c r="CCN39" s="44"/>
      <c r="CCO39" s="44"/>
      <c r="CCP39" s="44"/>
      <c r="CCQ39" s="44"/>
      <c r="CCR39" s="44"/>
      <c r="CCS39" s="44"/>
      <c r="CCT39" s="44"/>
      <c r="CCU39" s="44"/>
      <c r="CCV39" s="44"/>
      <c r="CCW39" s="44"/>
      <c r="CCX39" s="44"/>
      <c r="CCY39" s="44"/>
      <c r="CCZ39" s="44"/>
      <c r="CDA39" s="44"/>
      <c r="CDB39" s="44"/>
      <c r="CDC39" s="44"/>
      <c r="CDD39" s="44"/>
      <c r="CDE39" s="44"/>
      <c r="CDF39" s="44"/>
      <c r="CDG39" s="44"/>
      <c r="CDH39" s="44"/>
      <c r="CDI39" s="44"/>
      <c r="CDJ39" s="44"/>
      <c r="CDK39" s="44"/>
      <c r="CDL39" s="44"/>
      <c r="CDM39" s="44"/>
      <c r="CDN39" s="44"/>
      <c r="CDO39" s="44"/>
      <c r="CDP39" s="44"/>
      <c r="CDQ39" s="44"/>
      <c r="CDR39" s="44"/>
      <c r="CDS39" s="44"/>
      <c r="CDT39" s="44"/>
      <c r="CDU39" s="44"/>
      <c r="CDV39" s="44"/>
      <c r="CDW39" s="44"/>
      <c r="CDX39" s="44"/>
      <c r="CDY39" s="44"/>
      <c r="CDZ39" s="44"/>
      <c r="CEA39" s="44"/>
      <c r="CEB39" s="44"/>
      <c r="CEC39" s="44"/>
      <c r="CED39" s="44"/>
      <c r="CEE39" s="44"/>
      <c r="CEF39" s="44"/>
      <c r="CEG39" s="44"/>
      <c r="CEH39" s="44"/>
      <c r="CEI39" s="44"/>
      <c r="CEJ39" s="44"/>
      <c r="CEK39" s="44"/>
      <c r="CEL39" s="44"/>
      <c r="CEM39" s="44"/>
      <c r="CEN39" s="44"/>
      <c r="CEO39" s="44"/>
      <c r="CEP39" s="44"/>
      <c r="CEQ39" s="44"/>
      <c r="CER39" s="44"/>
      <c r="CES39" s="44"/>
      <c r="CET39" s="44"/>
      <c r="CEU39" s="44"/>
      <c r="CEV39" s="44"/>
      <c r="CEW39" s="44"/>
      <c r="CEX39" s="44"/>
      <c r="CEY39" s="44"/>
      <c r="CEZ39" s="44"/>
      <c r="CFA39" s="44"/>
      <c r="CFB39" s="44"/>
      <c r="CFC39" s="44"/>
      <c r="CFD39" s="44"/>
      <c r="CFE39" s="44"/>
      <c r="CFF39" s="44"/>
      <c r="CFG39" s="44"/>
      <c r="CFH39" s="44"/>
      <c r="CFI39" s="44"/>
      <c r="CFJ39" s="44"/>
      <c r="CFK39" s="44"/>
      <c r="CFL39" s="44"/>
      <c r="CFM39" s="44"/>
      <c r="CFN39" s="44"/>
      <c r="CFO39" s="44"/>
      <c r="CFP39" s="44"/>
      <c r="CFQ39" s="44"/>
      <c r="CFR39" s="44"/>
      <c r="CFS39" s="44"/>
      <c r="CFT39" s="44"/>
      <c r="CFU39" s="44"/>
      <c r="CFV39" s="44"/>
      <c r="CFW39" s="44"/>
      <c r="CFX39" s="44"/>
      <c r="CFY39" s="44"/>
      <c r="CFZ39" s="44"/>
      <c r="CGA39" s="44"/>
      <c r="CGB39" s="44"/>
      <c r="CGC39" s="44"/>
      <c r="CGD39" s="44"/>
      <c r="CGE39" s="44"/>
      <c r="CGF39" s="44"/>
      <c r="CGG39" s="44"/>
      <c r="CGH39" s="44"/>
      <c r="CGI39" s="44"/>
      <c r="CGJ39" s="44"/>
      <c r="CGK39" s="44"/>
      <c r="CGL39" s="44"/>
      <c r="CGM39" s="44"/>
      <c r="CGN39" s="44"/>
      <c r="CGO39" s="44"/>
      <c r="CGP39" s="44"/>
      <c r="CGQ39" s="44"/>
      <c r="CGR39" s="44"/>
      <c r="CGS39" s="44"/>
      <c r="CGT39" s="44"/>
      <c r="CGU39" s="44"/>
      <c r="CGV39" s="44"/>
      <c r="CGW39" s="44"/>
      <c r="CGX39" s="44"/>
      <c r="CGY39" s="44"/>
      <c r="CGZ39" s="44"/>
      <c r="CHA39" s="44"/>
      <c r="CHB39" s="44"/>
      <c r="CHC39" s="44"/>
      <c r="CHD39" s="44"/>
      <c r="CHE39" s="44"/>
      <c r="CHF39" s="44"/>
      <c r="CHG39" s="44"/>
      <c r="CHH39" s="44"/>
      <c r="CHI39" s="44"/>
      <c r="CHJ39" s="44"/>
      <c r="CHK39" s="44"/>
      <c r="CHL39" s="44"/>
      <c r="CHM39" s="44"/>
      <c r="CHN39" s="44"/>
      <c r="CHO39" s="44"/>
      <c r="CHP39" s="44"/>
      <c r="CHQ39" s="44"/>
      <c r="CHR39" s="44"/>
      <c r="CHS39" s="44"/>
      <c r="CHT39" s="44"/>
      <c r="CHU39" s="44"/>
      <c r="CHV39" s="44"/>
      <c r="CHW39" s="44"/>
      <c r="CHX39" s="44"/>
      <c r="CHY39" s="44"/>
      <c r="CHZ39" s="44"/>
      <c r="CIA39" s="44"/>
      <c r="CIB39" s="44"/>
      <c r="CIC39" s="44"/>
      <c r="CID39" s="44"/>
      <c r="CIE39" s="44"/>
      <c r="CIF39" s="44"/>
      <c r="CIG39" s="44"/>
      <c r="CIH39" s="44"/>
      <c r="CII39" s="44"/>
      <c r="CIJ39" s="44"/>
      <c r="CIK39" s="44"/>
      <c r="CIL39" s="44"/>
      <c r="CIM39" s="44"/>
      <c r="CIN39" s="44"/>
      <c r="CIO39" s="44"/>
      <c r="CIP39" s="44"/>
      <c r="CIQ39" s="44"/>
      <c r="CIR39" s="44"/>
      <c r="CIS39" s="44"/>
      <c r="CIT39" s="44"/>
      <c r="CIU39" s="44"/>
      <c r="CIV39" s="44"/>
      <c r="CIW39" s="44"/>
      <c r="CIX39" s="44"/>
      <c r="CIY39" s="44"/>
      <c r="CIZ39" s="44"/>
      <c r="CJA39" s="44"/>
      <c r="CJB39" s="44"/>
      <c r="CJC39" s="44"/>
      <c r="CJD39" s="44"/>
      <c r="CJE39" s="44"/>
      <c r="CJF39" s="44"/>
      <c r="CJG39" s="44"/>
      <c r="CJH39" s="44"/>
      <c r="CJI39" s="44"/>
      <c r="CJJ39" s="44"/>
      <c r="CJK39" s="44"/>
      <c r="CJL39" s="44"/>
      <c r="CJM39" s="44"/>
      <c r="CJN39" s="44"/>
      <c r="CJO39" s="44"/>
      <c r="CJP39" s="44"/>
      <c r="CJQ39" s="44"/>
      <c r="CJR39" s="44"/>
      <c r="CJS39" s="44"/>
      <c r="CJT39" s="44"/>
      <c r="CJU39" s="44"/>
      <c r="CJV39" s="44"/>
      <c r="CJW39" s="44"/>
      <c r="CJX39" s="44"/>
      <c r="CJY39" s="44"/>
      <c r="CJZ39" s="44"/>
      <c r="CKA39" s="44"/>
      <c r="CKB39" s="44"/>
      <c r="CKC39" s="44"/>
      <c r="CKD39" s="44"/>
      <c r="CKE39" s="44"/>
      <c r="CKF39" s="44"/>
      <c r="CKG39" s="44"/>
      <c r="CKH39" s="44"/>
      <c r="CKI39" s="44"/>
      <c r="CKJ39" s="44"/>
      <c r="CKK39" s="44"/>
      <c r="CKL39" s="44"/>
      <c r="CKM39" s="44"/>
      <c r="CKN39" s="44"/>
      <c r="CKO39" s="44"/>
      <c r="CKP39" s="44"/>
      <c r="CKQ39" s="44"/>
      <c r="CKR39" s="44"/>
      <c r="CKS39" s="44"/>
      <c r="CKT39" s="44"/>
      <c r="CKU39" s="44"/>
      <c r="CKV39" s="44"/>
      <c r="CKW39" s="44"/>
      <c r="CKX39" s="44"/>
      <c r="CKY39" s="44"/>
      <c r="CKZ39" s="44"/>
      <c r="CLA39" s="44"/>
      <c r="CLB39" s="44"/>
      <c r="CLC39" s="44"/>
      <c r="CLD39" s="44"/>
      <c r="CLE39" s="44"/>
      <c r="CLF39" s="44"/>
      <c r="CLG39" s="44"/>
      <c r="CLH39" s="44"/>
      <c r="CLI39" s="44"/>
      <c r="CLJ39" s="44"/>
      <c r="CLK39" s="44"/>
      <c r="CLL39" s="44"/>
      <c r="CLM39" s="44"/>
      <c r="CLN39" s="44"/>
      <c r="CLO39" s="44"/>
      <c r="CLP39" s="44"/>
      <c r="CLQ39" s="44"/>
      <c r="CLR39" s="44"/>
      <c r="CLS39" s="44"/>
      <c r="CLT39" s="44"/>
      <c r="CLU39" s="44"/>
      <c r="CLV39" s="44"/>
      <c r="CLW39" s="44"/>
      <c r="CLX39" s="44"/>
      <c r="CLY39" s="44"/>
      <c r="CLZ39" s="44"/>
      <c r="CMA39" s="44"/>
      <c r="CMB39" s="44"/>
      <c r="CMC39" s="44"/>
      <c r="CMD39" s="44"/>
      <c r="CME39" s="44"/>
      <c r="CMF39" s="44"/>
      <c r="CMG39" s="44"/>
      <c r="CMH39" s="44"/>
      <c r="CMI39" s="44"/>
      <c r="CMJ39" s="44"/>
      <c r="CMK39" s="44"/>
      <c r="CML39" s="44"/>
      <c r="CMM39" s="44"/>
      <c r="CMN39" s="44"/>
      <c r="CMO39" s="44"/>
      <c r="CMP39" s="44"/>
      <c r="CMQ39" s="44"/>
      <c r="CMR39" s="44"/>
      <c r="CMS39" s="44"/>
      <c r="CMT39" s="44"/>
      <c r="CMU39" s="44"/>
      <c r="CMV39" s="44"/>
      <c r="CMW39" s="44"/>
      <c r="CMX39" s="44"/>
      <c r="CMY39" s="44"/>
      <c r="CMZ39" s="44"/>
      <c r="CNA39" s="44"/>
      <c r="CNB39" s="44"/>
      <c r="CNC39" s="44"/>
      <c r="CND39" s="44"/>
      <c r="CNE39" s="44"/>
      <c r="CNF39" s="44"/>
      <c r="CNG39" s="44"/>
      <c r="CNH39" s="44"/>
      <c r="CNI39" s="44"/>
      <c r="CNJ39" s="44"/>
      <c r="CNK39" s="44"/>
      <c r="CNL39" s="44"/>
      <c r="CNM39" s="44"/>
      <c r="CNN39" s="44"/>
      <c r="CNO39" s="44"/>
      <c r="CNP39" s="44"/>
      <c r="CNQ39" s="44"/>
      <c r="CNR39" s="44"/>
      <c r="CNS39" s="44"/>
      <c r="CNT39" s="44"/>
      <c r="CNU39" s="44"/>
      <c r="CNV39" s="44"/>
      <c r="CNW39" s="44"/>
      <c r="CNX39" s="44"/>
      <c r="CNY39" s="44"/>
      <c r="CNZ39" s="44"/>
      <c r="COA39" s="44"/>
      <c r="COB39" s="44"/>
      <c r="COC39" s="44"/>
      <c r="COD39" s="44"/>
      <c r="COE39" s="44"/>
      <c r="COF39" s="44"/>
      <c r="COG39" s="44"/>
      <c r="COH39" s="44"/>
      <c r="COI39" s="44"/>
      <c r="COJ39" s="44"/>
      <c r="COK39" s="44"/>
      <c r="COL39" s="44"/>
      <c r="COM39" s="44"/>
      <c r="CON39" s="44"/>
      <c r="COO39" s="44"/>
      <c r="COP39" s="44"/>
      <c r="COQ39" s="44"/>
      <c r="COR39" s="44"/>
      <c r="COS39" s="44"/>
      <c r="COT39" s="44"/>
      <c r="COU39" s="44"/>
      <c r="COV39" s="44"/>
      <c r="COW39" s="44"/>
      <c r="COX39" s="44"/>
      <c r="COY39" s="44"/>
      <c r="COZ39" s="44"/>
      <c r="CPA39" s="44"/>
      <c r="CPB39" s="44"/>
      <c r="CPC39" s="44"/>
      <c r="CPD39" s="44"/>
      <c r="CPE39" s="44"/>
      <c r="CPF39" s="44"/>
      <c r="CPG39" s="44"/>
      <c r="CPH39" s="44"/>
      <c r="CPI39" s="44"/>
      <c r="CPJ39" s="44"/>
      <c r="CPK39" s="44"/>
      <c r="CPL39" s="44"/>
      <c r="CPM39" s="44"/>
      <c r="CPN39" s="44"/>
      <c r="CPO39" s="44"/>
      <c r="CPP39" s="44"/>
      <c r="CPQ39" s="44"/>
      <c r="CPR39" s="44"/>
      <c r="CPS39" s="44"/>
      <c r="CPT39" s="44"/>
      <c r="CPU39" s="44"/>
      <c r="CPV39" s="44"/>
      <c r="CPW39" s="44"/>
      <c r="CPX39" s="44"/>
      <c r="CPY39" s="44"/>
      <c r="CPZ39" s="44"/>
      <c r="CQA39" s="44"/>
      <c r="CQB39" s="44"/>
      <c r="CQC39" s="44"/>
      <c r="CQD39" s="44"/>
      <c r="CQE39" s="44"/>
      <c r="CQF39" s="44"/>
      <c r="CQG39" s="44"/>
      <c r="CQH39" s="44"/>
      <c r="CQI39" s="44"/>
      <c r="CQJ39" s="44"/>
      <c r="CQK39" s="44"/>
      <c r="CQL39" s="44"/>
      <c r="CQM39" s="44"/>
      <c r="CQN39" s="44"/>
      <c r="CQO39" s="44"/>
      <c r="CQP39" s="44"/>
      <c r="CQQ39" s="44"/>
      <c r="CQR39" s="44"/>
      <c r="CQS39" s="44"/>
      <c r="CQT39" s="44"/>
      <c r="CQU39" s="44"/>
      <c r="CQV39" s="44"/>
      <c r="CQW39" s="44"/>
      <c r="CQX39" s="44"/>
      <c r="CQY39" s="44"/>
      <c r="CQZ39" s="44"/>
      <c r="CRA39" s="44"/>
      <c r="CRB39" s="44"/>
      <c r="CRC39" s="44"/>
      <c r="CRD39" s="44"/>
      <c r="CRE39" s="44"/>
      <c r="CRF39" s="44"/>
      <c r="CRG39" s="44"/>
      <c r="CRH39" s="44"/>
      <c r="CRI39" s="44"/>
      <c r="CRJ39" s="44"/>
      <c r="CRK39" s="44"/>
      <c r="CRL39" s="44"/>
      <c r="CRM39" s="44"/>
      <c r="CRN39" s="44"/>
      <c r="CRO39" s="44"/>
      <c r="CRP39" s="44"/>
      <c r="CRQ39" s="44"/>
      <c r="CRR39" s="44"/>
      <c r="CRS39" s="44"/>
      <c r="CRT39" s="44"/>
      <c r="CRU39" s="44"/>
      <c r="CRV39" s="44"/>
      <c r="CRW39" s="44"/>
      <c r="CRX39" s="44"/>
      <c r="CRY39" s="44"/>
      <c r="CRZ39" s="44"/>
      <c r="CSA39" s="44"/>
      <c r="CSB39" s="44"/>
      <c r="CSC39" s="44"/>
      <c r="CSD39" s="44"/>
      <c r="CSE39" s="44"/>
      <c r="CSF39" s="44"/>
      <c r="CSG39" s="44"/>
      <c r="CSH39" s="44"/>
      <c r="CSI39" s="44"/>
      <c r="CSJ39" s="44"/>
      <c r="CSK39" s="44"/>
      <c r="CSL39" s="44"/>
      <c r="CSM39" s="44"/>
      <c r="CSN39" s="44"/>
      <c r="CSO39" s="44"/>
      <c r="CSP39" s="44"/>
      <c r="CSQ39" s="44"/>
      <c r="CSR39" s="44"/>
      <c r="CSS39" s="44"/>
      <c r="CST39" s="44"/>
      <c r="CSU39" s="44"/>
      <c r="CSV39" s="44"/>
      <c r="CSW39" s="44"/>
      <c r="CSX39" s="44"/>
      <c r="CSY39" s="44"/>
      <c r="CSZ39" s="44"/>
      <c r="CTA39" s="44"/>
      <c r="CTB39" s="44"/>
      <c r="CTC39" s="44"/>
      <c r="CTD39" s="44"/>
      <c r="CTE39" s="44"/>
      <c r="CTF39" s="44"/>
      <c r="CTG39" s="44"/>
      <c r="CTH39" s="44"/>
      <c r="CTI39" s="44"/>
      <c r="CTJ39" s="44"/>
      <c r="CTK39" s="44"/>
      <c r="CTL39" s="44"/>
      <c r="CTM39" s="44"/>
      <c r="CTN39" s="44"/>
      <c r="CTO39" s="44"/>
      <c r="CTP39" s="44"/>
      <c r="CTQ39" s="44"/>
      <c r="CTR39" s="44"/>
      <c r="CTS39" s="44"/>
      <c r="CTT39" s="44"/>
      <c r="CTU39" s="44"/>
      <c r="CTV39" s="44"/>
      <c r="CTW39" s="44"/>
      <c r="CTX39" s="44"/>
      <c r="CTY39" s="44"/>
      <c r="CTZ39" s="44"/>
      <c r="CUA39" s="44"/>
      <c r="CUB39" s="44"/>
      <c r="CUC39" s="44"/>
      <c r="CUD39" s="44"/>
      <c r="CUE39" s="44"/>
      <c r="CUF39" s="44"/>
      <c r="CUG39" s="44"/>
      <c r="CUH39" s="44"/>
      <c r="CUI39" s="44"/>
      <c r="CUJ39" s="44"/>
      <c r="CUK39" s="44"/>
      <c r="CUL39" s="44"/>
      <c r="CUM39" s="44"/>
      <c r="CUN39" s="44"/>
      <c r="CUO39" s="44"/>
      <c r="CUP39" s="44"/>
      <c r="CUQ39" s="44"/>
      <c r="CUR39" s="44"/>
      <c r="CUS39" s="44"/>
      <c r="CUT39" s="44"/>
      <c r="CUU39" s="44"/>
      <c r="CUV39" s="44"/>
      <c r="CUW39" s="44"/>
      <c r="CUX39" s="44"/>
      <c r="CUY39" s="44"/>
      <c r="CUZ39" s="44"/>
      <c r="CVA39" s="44"/>
      <c r="CVB39" s="44"/>
      <c r="CVC39" s="44"/>
      <c r="CVD39" s="44"/>
      <c r="CVE39" s="44"/>
      <c r="CVF39" s="44"/>
      <c r="CVG39" s="44"/>
      <c r="CVH39" s="44"/>
      <c r="CVI39" s="44"/>
      <c r="CVJ39" s="44"/>
      <c r="CVK39" s="44"/>
      <c r="CVL39" s="44"/>
      <c r="CVM39" s="44"/>
      <c r="CVN39" s="44"/>
      <c r="CVO39" s="44"/>
      <c r="CVP39" s="44"/>
      <c r="CVQ39" s="44"/>
      <c r="CVR39" s="44"/>
      <c r="CVS39" s="44"/>
      <c r="CVT39" s="44"/>
      <c r="CVU39" s="44"/>
      <c r="CVV39" s="44"/>
      <c r="CVW39" s="44"/>
      <c r="CVX39" s="44"/>
      <c r="CVY39" s="44"/>
      <c r="CVZ39" s="44"/>
      <c r="CWA39" s="44"/>
      <c r="CWB39" s="44"/>
      <c r="CWC39" s="44"/>
      <c r="CWD39" s="44"/>
      <c r="CWE39" s="44"/>
      <c r="CWF39" s="44"/>
      <c r="CWG39" s="44"/>
      <c r="CWH39" s="44"/>
      <c r="CWI39" s="44"/>
      <c r="CWJ39" s="44"/>
      <c r="CWK39" s="44"/>
      <c r="CWL39" s="44"/>
      <c r="CWM39" s="44"/>
      <c r="CWN39" s="44"/>
      <c r="CWO39" s="44"/>
      <c r="CWP39" s="44"/>
      <c r="CWQ39" s="44"/>
      <c r="CWR39" s="44"/>
      <c r="CWS39" s="44"/>
      <c r="CWT39" s="44"/>
      <c r="CWU39" s="44"/>
      <c r="CWV39" s="44"/>
      <c r="CWW39" s="44"/>
      <c r="CWX39" s="44"/>
      <c r="CWY39" s="44"/>
      <c r="CWZ39" s="44"/>
      <c r="CXA39" s="44"/>
      <c r="CXB39" s="44"/>
      <c r="CXC39" s="44"/>
      <c r="CXD39" s="44"/>
      <c r="CXE39" s="44"/>
      <c r="CXF39" s="44"/>
      <c r="CXG39" s="44"/>
      <c r="CXH39" s="44"/>
      <c r="CXI39" s="44"/>
      <c r="CXJ39" s="44"/>
      <c r="CXK39" s="44"/>
      <c r="CXL39" s="44"/>
      <c r="CXM39" s="44"/>
      <c r="CXN39" s="44"/>
      <c r="CXO39" s="44"/>
      <c r="CXP39" s="44"/>
      <c r="CXQ39" s="44"/>
      <c r="CXR39" s="44"/>
      <c r="CXS39" s="44"/>
      <c r="CXT39" s="44"/>
      <c r="CXU39" s="44"/>
      <c r="CXV39" s="44"/>
      <c r="CXW39" s="44"/>
      <c r="CXX39" s="44"/>
      <c r="CXY39" s="44"/>
      <c r="CXZ39" s="44"/>
      <c r="CYA39" s="44"/>
      <c r="CYB39" s="44"/>
      <c r="CYC39" s="44"/>
      <c r="CYD39" s="44"/>
      <c r="CYE39" s="44"/>
      <c r="CYF39" s="44"/>
      <c r="CYG39" s="44"/>
      <c r="CYH39" s="44"/>
      <c r="CYI39" s="44"/>
      <c r="CYJ39" s="44"/>
      <c r="CYK39" s="44"/>
      <c r="CYL39" s="44"/>
      <c r="CYM39" s="44"/>
      <c r="CYN39" s="44"/>
      <c r="CYO39" s="44"/>
      <c r="CYP39" s="44"/>
      <c r="CYQ39" s="44"/>
      <c r="CYR39" s="44"/>
      <c r="CYS39" s="44"/>
      <c r="CYT39" s="44"/>
      <c r="CYU39" s="44"/>
      <c r="CYV39" s="44"/>
      <c r="CYW39" s="44"/>
      <c r="CYX39" s="44"/>
      <c r="CYY39" s="44"/>
      <c r="CYZ39" s="44"/>
      <c r="CZA39" s="44"/>
      <c r="CZB39" s="44"/>
      <c r="CZC39" s="44"/>
      <c r="CZD39" s="44"/>
      <c r="CZE39" s="44"/>
      <c r="CZF39" s="44"/>
      <c r="CZG39" s="44"/>
      <c r="CZH39" s="44"/>
      <c r="CZI39" s="44"/>
      <c r="CZJ39" s="44"/>
      <c r="CZK39" s="44"/>
      <c r="CZL39" s="44"/>
      <c r="CZM39" s="44"/>
      <c r="CZN39" s="44"/>
      <c r="CZO39" s="44"/>
      <c r="CZP39" s="44"/>
      <c r="CZQ39" s="44"/>
      <c r="CZR39" s="44"/>
      <c r="CZS39" s="44"/>
      <c r="CZT39" s="44"/>
      <c r="CZU39" s="44"/>
      <c r="CZV39" s="44"/>
      <c r="CZW39" s="44"/>
      <c r="CZX39" s="44"/>
      <c r="CZY39" s="44"/>
      <c r="CZZ39" s="44"/>
      <c r="DAA39" s="44"/>
      <c r="DAB39" s="44"/>
      <c r="DAC39" s="44"/>
      <c r="DAD39" s="44"/>
      <c r="DAE39" s="44"/>
      <c r="DAF39" s="44"/>
      <c r="DAG39" s="44"/>
      <c r="DAH39" s="44"/>
      <c r="DAI39" s="44"/>
      <c r="DAJ39" s="44"/>
      <c r="DAK39" s="44"/>
      <c r="DAL39" s="44"/>
      <c r="DAM39" s="44"/>
      <c r="DAN39" s="44"/>
      <c r="DAO39" s="44"/>
      <c r="DAP39" s="44"/>
      <c r="DAQ39" s="44"/>
      <c r="DAR39" s="44"/>
      <c r="DAS39" s="44"/>
      <c r="DAT39" s="44"/>
      <c r="DAU39" s="44"/>
      <c r="DAV39" s="44"/>
      <c r="DAW39" s="44"/>
      <c r="DAX39" s="44"/>
      <c r="DAY39" s="44"/>
      <c r="DAZ39" s="44"/>
      <c r="DBA39" s="44"/>
      <c r="DBB39" s="44"/>
      <c r="DBC39" s="44"/>
      <c r="DBD39" s="44"/>
      <c r="DBE39" s="44"/>
      <c r="DBF39" s="44"/>
      <c r="DBG39" s="44"/>
      <c r="DBH39" s="44"/>
      <c r="DBI39" s="44"/>
      <c r="DBJ39" s="44"/>
      <c r="DBK39" s="44"/>
      <c r="DBL39" s="44"/>
      <c r="DBM39" s="44"/>
      <c r="DBN39" s="44"/>
      <c r="DBO39" s="44"/>
      <c r="DBP39" s="44"/>
      <c r="DBQ39" s="44"/>
      <c r="DBR39" s="44"/>
      <c r="DBS39" s="44"/>
      <c r="DBT39" s="44"/>
      <c r="DBU39" s="44"/>
      <c r="DBV39" s="44"/>
      <c r="DBW39" s="44"/>
      <c r="DBX39" s="44"/>
      <c r="DBY39" s="44"/>
      <c r="DBZ39" s="44"/>
      <c r="DCA39" s="44"/>
      <c r="DCB39" s="44"/>
      <c r="DCC39" s="44"/>
      <c r="DCD39" s="44"/>
      <c r="DCE39" s="44"/>
      <c r="DCF39" s="44"/>
      <c r="DCG39" s="44"/>
      <c r="DCH39" s="44"/>
      <c r="DCI39" s="44"/>
      <c r="DCJ39" s="44"/>
      <c r="DCK39" s="44"/>
      <c r="DCL39" s="44"/>
      <c r="DCM39" s="44"/>
      <c r="DCN39" s="44"/>
      <c r="DCO39" s="44"/>
      <c r="DCP39" s="44"/>
      <c r="DCQ39" s="44"/>
      <c r="DCR39" s="44"/>
      <c r="DCS39" s="44"/>
      <c r="DCT39" s="44"/>
      <c r="DCU39" s="44"/>
      <c r="DCV39" s="44"/>
      <c r="DCW39" s="44"/>
      <c r="DCX39" s="44"/>
      <c r="DCY39" s="44"/>
      <c r="DCZ39" s="44"/>
      <c r="DDA39" s="44"/>
      <c r="DDB39" s="44"/>
      <c r="DDC39" s="44"/>
      <c r="DDD39" s="44"/>
      <c r="DDE39" s="44"/>
      <c r="DDF39" s="44"/>
      <c r="DDG39" s="44"/>
      <c r="DDH39" s="44"/>
      <c r="DDI39" s="44"/>
      <c r="DDJ39" s="44"/>
      <c r="DDK39" s="44"/>
      <c r="DDL39" s="44"/>
      <c r="DDM39" s="44"/>
      <c r="DDN39" s="44"/>
      <c r="DDO39" s="44"/>
      <c r="DDP39" s="44"/>
      <c r="DDQ39" s="44"/>
      <c r="DDR39" s="44"/>
      <c r="DDS39" s="44"/>
      <c r="DDT39" s="44"/>
      <c r="DDU39" s="44"/>
      <c r="DDV39" s="44"/>
      <c r="DDW39" s="44"/>
      <c r="DDX39" s="44"/>
      <c r="DDY39" s="44"/>
      <c r="DDZ39" s="44"/>
      <c r="DEA39" s="44"/>
      <c r="DEB39" s="44"/>
      <c r="DEC39" s="44"/>
      <c r="DED39" s="44"/>
      <c r="DEE39" s="44"/>
      <c r="DEF39" s="44"/>
      <c r="DEG39" s="44"/>
      <c r="DEH39" s="44"/>
      <c r="DEI39" s="44"/>
      <c r="DEJ39" s="44"/>
      <c r="DEK39" s="44"/>
      <c r="DEL39" s="44"/>
      <c r="DEM39" s="44"/>
      <c r="DEN39" s="44"/>
      <c r="DEO39" s="44"/>
      <c r="DEP39" s="44"/>
      <c r="DEQ39" s="44"/>
      <c r="DER39" s="44"/>
      <c r="DES39" s="44"/>
      <c r="DET39" s="44"/>
      <c r="DEU39" s="44"/>
      <c r="DEV39" s="44"/>
      <c r="DEW39" s="44"/>
      <c r="DEX39" s="44"/>
      <c r="DEY39" s="44"/>
      <c r="DEZ39" s="44"/>
      <c r="DFA39" s="44"/>
      <c r="DFB39" s="44"/>
      <c r="DFC39" s="44"/>
      <c r="DFD39" s="44"/>
      <c r="DFE39" s="44"/>
      <c r="DFF39" s="44"/>
      <c r="DFG39" s="44"/>
      <c r="DFH39" s="44"/>
      <c r="DFI39" s="44"/>
      <c r="DFJ39" s="44"/>
      <c r="DFK39" s="44"/>
      <c r="DFL39" s="44"/>
      <c r="DFM39" s="44"/>
      <c r="DFN39" s="44"/>
      <c r="DFO39" s="44"/>
      <c r="DFP39" s="44"/>
      <c r="DFQ39" s="44"/>
      <c r="DFR39" s="44"/>
      <c r="DFS39" s="44"/>
      <c r="DFT39" s="44"/>
      <c r="DFU39" s="44"/>
      <c r="DFV39" s="44"/>
      <c r="DFW39" s="44"/>
      <c r="DFX39" s="44"/>
      <c r="DFY39" s="44"/>
      <c r="DFZ39" s="44"/>
      <c r="DGA39" s="44"/>
      <c r="DGB39" s="44"/>
      <c r="DGC39" s="44"/>
      <c r="DGD39" s="44"/>
      <c r="DGE39" s="44"/>
      <c r="DGF39" s="44"/>
      <c r="DGG39" s="44"/>
      <c r="DGH39" s="44"/>
      <c r="DGI39" s="44"/>
      <c r="DGJ39" s="44"/>
      <c r="DGK39" s="44"/>
      <c r="DGL39" s="44"/>
      <c r="DGM39" s="44"/>
      <c r="DGN39" s="44"/>
      <c r="DGO39" s="44"/>
      <c r="DGP39" s="44"/>
      <c r="DGQ39" s="44"/>
      <c r="DGR39" s="44"/>
      <c r="DGS39" s="44"/>
      <c r="DGT39" s="44"/>
      <c r="DGU39" s="44"/>
      <c r="DGV39" s="44"/>
      <c r="DGW39" s="44"/>
      <c r="DGX39" s="44"/>
      <c r="DGY39" s="44"/>
      <c r="DGZ39" s="44"/>
      <c r="DHA39" s="44"/>
      <c r="DHB39" s="44"/>
      <c r="DHC39" s="44"/>
      <c r="DHD39" s="44"/>
      <c r="DHE39" s="44"/>
      <c r="DHF39" s="44"/>
      <c r="DHG39" s="44"/>
      <c r="DHH39" s="44"/>
      <c r="DHI39" s="44"/>
      <c r="DHJ39" s="44"/>
      <c r="DHK39" s="44"/>
      <c r="DHL39" s="44"/>
      <c r="DHM39" s="44"/>
      <c r="DHN39" s="44"/>
      <c r="DHO39" s="44"/>
      <c r="DHP39" s="44"/>
      <c r="DHQ39" s="44"/>
      <c r="DHR39" s="44"/>
      <c r="DHS39" s="44"/>
      <c r="DHT39" s="44"/>
      <c r="DHU39" s="44"/>
      <c r="DHV39" s="44"/>
      <c r="DHW39" s="44"/>
      <c r="DHX39" s="44"/>
      <c r="DHY39" s="44"/>
      <c r="DHZ39" s="44"/>
      <c r="DIA39" s="44"/>
      <c r="DIB39" s="44"/>
      <c r="DIC39" s="44"/>
      <c r="DID39" s="44"/>
      <c r="DIE39" s="44"/>
      <c r="DIF39" s="44"/>
      <c r="DIG39" s="44"/>
      <c r="DIH39" s="44"/>
      <c r="DII39" s="44"/>
      <c r="DIJ39" s="44"/>
      <c r="DIK39" s="44"/>
      <c r="DIL39" s="44"/>
      <c r="DIM39" s="44"/>
      <c r="DIN39" s="44"/>
      <c r="DIO39" s="44"/>
      <c r="DIP39" s="44"/>
      <c r="DIQ39" s="44"/>
      <c r="DIR39" s="44"/>
      <c r="DIS39" s="44"/>
      <c r="DIT39" s="44"/>
      <c r="DIU39" s="44"/>
      <c r="DIV39" s="44"/>
      <c r="DIW39" s="44"/>
      <c r="DIX39" s="44"/>
      <c r="DIY39" s="44"/>
      <c r="DIZ39" s="44"/>
      <c r="DJA39" s="44"/>
      <c r="DJB39" s="44"/>
      <c r="DJC39" s="44"/>
      <c r="DJD39" s="44"/>
      <c r="DJE39" s="44"/>
      <c r="DJF39" s="44"/>
      <c r="DJG39" s="44"/>
      <c r="DJH39" s="44"/>
      <c r="DJI39" s="44"/>
      <c r="DJJ39" s="44"/>
      <c r="DJK39" s="44"/>
      <c r="DJL39" s="44"/>
      <c r="DJM39" s="44"/>
      <c r="DJN39" s="44"/>
      <c r="DJO39" s="44"/>
      <c r="DJP39" s="44"/>
      <c r="DJQ39" s="44"/>
      <c r="DJR39" s="44"/>
      <c r="DJS39" s="44"/>
      <c r="DJT39" s="44"/>
      <c r="DJU39" s="44"/>
      <c r="DJV39" s="44"/>
      <c r="DJW39" s="44"/>
      <c r="DJX39" s="44"/>
      <c r="DJY39" s="44"/>
      <c r="DJZ39" s="44"/>
      <c r="DKA39" s="44"/>
      <c r="DKB39" s="44"/>
      <c r="DKC39" s="44"/>
      <c r="DKD39" s="44"/>
      <c r="DKE39" s="44"/>
      <c r="DKF39" s="44"/>
      <c r="DKG39" s="44"/>
      <c r="DKH39" s="44"/>
      <c r="DKI39" s="44"/>
      <c r="DKJ39" s="44"/>
      <c r="DKK39" s="44"/>
      <c r="DKL39" s="44"/>
      <c r="DKM39" s="44"/>
      <c r="DKN39" s="44"/>
      <c r="DKO39" s="44"/>
      <c r="DKP39" s="44"/>
      <c r="DKQ39" s="44"/>
      <c r="DKR39" s="44"/>
      <c r="DKS39" s="44"/>
      <c r="DKT39" s="44"/>
      <c r="DKU39" s="44"/>
      <c r="DKV39" s="44"/>
      <c r="DKW39" s="44"/>
      <c r="DKX39" s="44"/>
      <c r="DKY39" s="44"/>
      <c r="DKZ39" s="44"/>
      <c r="DLA39" s="44"/>
      <c r="DLB39" s="44"/>
      <c r="DLC39" s="44"/>
      <c r="DLD39" s="44"/>
      <c r="DLE39" s="44"/>
      <c r="DLF39" s="44"/>
      <c r="DLG39" s="44"/>
      <c r="DLH39" s="44"/>
      <c r="DLI39" s="44"/>
      <c r="DLJ39" s="44"/>
      <c r="DLK39" s="44"/>
      <c r="DLL39" s="44"/>
      <c r="DLM39" s="44"/>
      <c r="DLN39" s="44"/>
      <c r="DLO39" s="44"/>
      <c r="DLP39" s="44"/>
      <c r="DLQ39" s="44"/>
      <c r="DLR39" s="44"/>
      <c r="DLS39" s="44"/>
      <c r="DLT39" s="44"/>
      <c r="DLU39" s="44"/>
      <c r="DLV39" s="44"/>
      <c r="DLW39" s="44"/>
      <c r="DLX39" s="44"/>
      <c r="DLY39" s="44"/>
      <c r="DLZ39" s="44"/>
      <c r="DMA39" s="44"/>
      <c r="DMB39" s="44"/>
      <c r="DMC39" s="44"/>
      <c r="DMD39" s="44"/>
      <c r="DME39" s="44"/>
      <c r="DMF39" s="44"/>
      <c r="DMG39" s="44"/>
      <c r="DMH39" s="44"/>
      <c r="DMI39" s="44"/>
      <c r="DMJ39" s="44"/>
      <c r="DMK39" s="44"/>
      <c r="DML39" s="44"/>
      <c r="DMM39" s="44"/>
      <c r="DMN39" s="44"/>
      <c r="DMO39" s="44"/>
      <c r="DMP39" s="44"/>
      <c r="DMQ39" s="44"/>
      <c r="DMR39" s="44"/>
      <c r="DMS39" s="44"/>
      <c r="DMT39" s="44"/>
      <c r="DMU39" s="44"/>
      <c r="DMV39" s="44"/>
      <c r="DMW39" s="44"/>
      <c r="DMX39" s="44"/>
      <c r="DMY39" s="44"/>
      <c r="DMZ39" s="44"/>
      <c r="DNA39" s="44"/>
      <c r="DNB39" s="44"/>
      <c r="DNC39" s="44"/>
      <c r="DND39" s="44"/>
      <c r="DNE39" s="44"/>
      <c r="DNF39" s="44"/>
      <c r="DNG39" s="44"/>
      <c r="DNH39" s="44"/>
      <c r="DNI39" s="44"/>
      <c r="DNJ39" s="44"/>
      <c r="DNK39" s="44"/>
      <c r="DNL39" s="44"/>
      <c r="DNM39" s="44"/>
      <c r="DNN39" s="44"/>
      <c r="DNO39" s="44"/>
      <c r="DNP39" s="44"/>
      <c r="DNQ39" s="44"/>
      <c r="DNR39" s="44"/>
      <c r="DNS39" s="44"/>
      <c r="DNT39" s="44"/>
      <c r="DNU39" s="44"/>
      <c r="DNV39" s="44"/>
      <c r="DNW39" s="44"/>
      <c r="DNX39" s="44"/>
      <c r="DNY39" s="44"/>
      <c r="DNZ39" s="44"/>
      <c r="DOA39" s="44"/>
      <c r="DOB39" s="44"/>
      <c r="DOC39" s="44"/>
      <c r="DOD39" s="44"/>
      <c r="DOE39" s="44"/>
      <c r="DOF39" s="44"/>
      <c r="DOG39" s="44"/>
      <c r="DOH39" s="44"/>
      <c r="DOI39" s="44"/>
      <c r="DOJ39" s="44"/>
      <c r="DOK39" s="44"/>
      <c r="DOL39" s="44"/>
      <c r="DOM39" s="44"/>
      <c r="DON39" s="44"/>
      <c r="DOO39" s="44"/>
      <c r="DOP39" s="44"/>
      <c r="DOQ39" s="44"/>
      <c r="DOR39" s="44"/>
      <c r="DOS39" s="44"/>
      <c r="DOT39" s="44"/>
      <c r="DOU39" s="44"/>
      <c r="DOV39" s="44"/>
      <c r="DOW39" s="44"/>
      <c r="DOX39" s="44"/>
      <c r="DOY39" s="44"/>
      <c r="DOZ39" s="44"/>
      <c r="DPA39" s="44"/>
      <c r="DPB39" s="44"/>
      <c r="DPC39" s="44"/>
      <c r="DPD39" s="44"/>
      <c r="DPE39" s="44"/>
      <c r="DPF39" s="44"/>
      <c r="DPG39" s="44"/>
      <c r="DPH39" s="44"/>
      <c r="DPI39" s="44"/>
      <c r="DPJ39" s="44"/>
      <c r="DPK39" s="44"/>
      <c r="DPL39" s="44"/>
      <c r="DPM39" s="44"/>
      <c r="DPN39" s="44"/>
      <c r="DPO39" s="44"/>
      <c r="DPP39" s="44"/>
      <c r="DPQ39" s="44"/>
      <c r="DPR39" s="44"/>
      <c r="DPS39" s="44"/>
      <c r="DPT39" s="44"/>
      <c r="DPU39" s="44"/>
      <c r="DPV39" s="44"/>
      <c r="DPW39" s="44"/>
      <c r="DPX39" s="44"/>
      <c r="DPY39" s="44"/>
      <c r="DPZ39" s="44"/>
      <c r="DQA39" s="44"/>
      <c r="DQB39" s="44"/>
      <c r="DQC39" s="44"/>
      <c r="DQD39" s="44"/>
      <c r="DQE39" s="44"/>
      <c r="DQF39" s="44"/>
      <c r="DQG39" s="44"/>
      <c r="DQH39" s="44"/>
      <c r="DQI39" s="44"/>
      <c r="DQJ39" s="44"/>
      <c r="DQK39" s="44"/>
      <c r="DQL39" s="44"/>
      <c r="DQM39" s="44"/>
      <c r="DQN39" s="44"/>
      <c r="DQO39" s="44"/>
      <c r="DQP39" s="44"/>
      <c r="DQQ39" s="44"/>
      <c r="DQR39" s="44"/>
      <c r="DQS39" s="44"/>
      <c r="DQT39" s="44"/>
      <c r="DQU39" s="44"/>
      <c r="DQV39" s="44"/>
      <c r="DQW39" s="44"/>
      <c r="DQX39" s="44"/>
      <c r="DQY39" s="44"/>
      <c r="DQZ39" s="44"/>
      <c r="DRA39" s="44"/>
      <c r="DRB39" s="44"/>
      <c r="DRC39" s="44"/>
      <c r="DRD39" s="44"/>
      <c r="DRE39" s="44"/>
      <c r="DRF39" s="44"/>
      <c r="DRG39" s="44"/>
      <c r="DRH39" s="44"/>
      <c r="DRI39" s="44"/>
      <c r="DRJ39" s="44"/>
      <c r="DRK39" s="44"/>
      <c r="DRL39" s="44"/>
      <c r="DRM39" s="44"/>
      <c r="DRN39" s="44"/>
      <c r="DRO39" s="44"/>
      <c r="DRP39" s="44"/>
      <c r="DRQ39" s="44"/>
      <c r="DRR39" s="44"/>
      <c r="DRS39" s="44"/>
      <c r="DRT39" s="44"/>
      <c r="DRU39" s="44"/>
      <c r="DRV39" s="44"/>
      <c r="DRW39" s="44"/>
      <c r="DRX39" s="44"/>
      <c r="DRY39" s="44"/>
      <c r="DRZ39" s="44"/>
      <c r="DSA39" s="44"/>
      <c r="DSB39" s="44"/>
      <c r="DSC39" s="44"/>
      <c r="DSD39" s="44"/>
      <c r="DSE39" s="44"/>
      <c r="DSF39" s="44"/>
      <c r="DSG39" s="44"/>
      <c r="DSH39" s="44"/>
      <c r="DSI39" s="44"/>
      <c r="DSJ39" s="44"/>
      <c r="DSK39" s="44"/>
      <c r="DSL39" s="44"/>
      <c r="DSM39" s="44"/>
      <c r="DSN39" s="44"/>
      <c r="DSO39" s="44"/>
      <c r="DSP39" s="44"/>
      <c r="DSQ39" s="44"/>
      <c r="DSR39" s="44"/>
      <c r="DSS39" s="44"/>
      <c r="DST39" s="44"/>
      <c r="DSU39" s="44"/>
      <c r="DSV39" s="44"/>
      <c r="DSW39" s="44"/>
      <c r="DSX39" s="44"/>
      <c r="DSY39" s="44"/>
      <c r="DSZ39" s="44"/>
      <c r="DTA39" s="44"/>
      <c r="DTB39" s="44"/>
      <c r="DTC39" s="44"/>
      <c r="DTD39" s="44"/>
      <c r="DTE39" s="44"/>
      <c r="DTF39" s="44"/>
      <c r="DTG39" s="44"/>
      <c r="DTH39" s="44"/>
      <c r="DTI39" s="44"/>
      <c r="DTJ39" s="44"/>
      <c r="DTK39" s="44"/>
      <c r="DTL39" s="44"/>
      <c r="DTM39" s="44"/>
      <c r="DTN39" s="44"/>
      <c r="DTO39" s="44"/>
      <c r="DTP39" s="44"/>
      <c r="DTQ39" s="44"/>
      <c r="DTR39" s="44"/>
      <c r="DTS39" s="44"/>
      <c r="DTT39" s="44"/>
      <c r="DTU39" s="44"/>
      <c r="DTV39" s="44"/>
      <c r="DTW39" s="44"/>
      <c r="DTX39" s="44"/>
      <c r="DTY39" s="44"/>
      <c r="DTZ39" s="44"/>
      <c r="DUA39" s="44"/>
      <c r="DUB39" s="44"/>
      <c r="DUC39" s="44"/>
      <c r="DUD39" s="44"/>
      <c r="DUE39" s="44"/>
      <c r="DUF39" s="44"/>
      <c r="DUG39" s="44"/>
      <c r="DUH39" s="44"/>
      <c r="DUI39" s="44"/>
      <c r="DUJ39" s="44"/>
      <c r="DUK39" s="44"/>
      <c r="DUL39" s="44"/>
      <c r="DUM39" s="44"/>
      <c r="DUN39" s="44"/>
      <c r="DUO39" s="44"/>
      <c r="DUP39" s="44"/>
      <c r="DUQ39" s="44"/>
      <c r="DUR39" s="44"/>
      <c r="DUS39" s="44"/>
      <c r="DUT39" s="44"/>
      <c r="DUU39" s="44"/>
      <c r="DUV39" s="44"/>
      <c r="DUW39" s="44"/>
      <c r="DUX39" s="44"/>
      <c r="DUY39" s="44"/>
      <c r="DUZ39" s="44"/>
      <c r="DVA39" s="44"/>
      <c r="DVB39" s="44"/>
      <c r="DVC39" s="44"/>
      <c r="DVD39" s="44"/>
      <c r="DVE39" s="44"/>
      <c r="DVF39" s="44"/>
      <c r="DVG39" s="44"/>
      <c r="DVH39" s="44"/>
      <c r="DVI39" s="44"/>
      <c r="DVJ39" s="44"/>
      <c r="DVK39" s="44"/>
      <c r="DVL39" s="44"/>
      <c r="DVM39" s="44"/>
      <c r="DVN39" s="44"/>
      <c r="DVO39" s="44"/>
      <c r="DVP39" s="44"/>
      <c r="DVQ39" s="44"/>
      <c r="DVR39" s="44"/>
      <c r="DVS39" s="44"/>
      <c r="DVT39" s="44"/>
      <c r="DVU39" s="44"/>
      <c r="DVV39" s="44"/>
      <c r="DVW39" s="44"/>
      <c r="DVX39" s="44"/>
      <c r="DVY39" s="44"/>
      <c r="DVZ39" s="44"/>
      <c r="DWA39" s="44"/>
      <c r="DWB39" s="44"/>
      <c r="DWC39" s="44"/>
      <c r="DWD39" s="44"/>
      <c r="DWE39" s="44"/>
      <c r="DWF39" s="44"/>
      <c r="DWG39" s="44"/>
      <c r="DWH39" s="44"/>
      <c r="DWI39" s="44"/>
      <c r="DWJ39" s="44"/>
      <c r="DWK39" s="44"/>
      <c r="DWL39" s="44"/>
      <c r="DWM39" s="44"/>
      <c r="DWN39" s="44"/>
      <c r="DWO39" s="44"/>
      <c r="DWP39" s="44"/>
      <c r="DWQ39" s="44"/>
      <c r="DWR39" s="44"/>
      <c r="DWS39" s="44"/>
      <c r="DWT39" s="44"/>
      <c r="DWU39" s="44"/>
      <c r="DWV39" s="44"/>
      <c r="DWW39" s="44"/>
      <c r="DWX39" s="44"/>
      <c r="DWY39" s="44"/>
      <c r="DWZ39" s="44"/>
      <c r="DXA39" s="44"/>
      <c r="DXB39" s="44"/>
      <c r="DXC39" s="44"/>
      <c r="DXD39" s="44"/>
      <c r="DXE39" s="44"/>
      <c r="DXF39" s="44"/>
      <c r="DXG39" s="44"/>
      <c r="DXH39" s="44"/>
      <c r="DXI39" s="44"/>
      <c r="DXJ39" s="44"/>
      <c r="DXK39" s="44"/>
      <c r="DXL39" s="44"/>
      <c r="DXM39" s="44"/>
      <c r="DXN39" s="44"/>
      <c r="DXO39" s="44"/>
      <c r="DXP39" s="44"/>
      <c r="DXQ39" s="44"/>
      <c r="DXR39" s="44"/>
      <c r="DXS39" s="44"/>
      <c r="DXT39" s="44"/>
      <c r="DXU39" s="44"/>
      <c r="DXV39" s="44"/>
      <c r="DXW39" s="44"/>
      <c r="DXX39" s="44"/>
      <c r="DXY39" s="44"/>
      <c r="DXZ39" s="44"/>
      <c r="DYA39" s="44"/>
      <c r="DYB39" s="44"/>
      <c r="DYC39" s="44"/>
      <c r="DYD39" s="44"/>
      <c r="DYE39" s="44"/>
      <c r="DYF39" s="44"/>
      <c r="DYG39" s="44"/>
      <c r="DYH39" s="44"/>
      <c r="DYI39" s="44"/>
      <c r="DYJ39" s="44"/>
      <c r="DYK39" s="44"/>
      <c r="DYL39" s="44"/>
      <c r="DYM39" s="44"/>
      <c r="DYN39" s="44"/>
      <c r="DYO39" s="44"/>
      <c r="DYP39" s="44"/>
      <c r="DYQ39" s="44"/>
      <c r="DYR39" s="44"/>
      <c r="DYS39" s="44"/>
      <c r="DYT39" s="44"/>
      <c r="DYU39" s="44"/>
      <c r="DYV39" s="44"/>
      <c r="DYW39" s="44"/>
      <c r="DYX39" s="44"/>
      <c r="DYY39" s="44"/>
      <c r="DYZ39" s="44"/>
      <c r="DZA39" s="44"/>
      <c r="DZB39" s="44"/>
      <c r="DZC39" s="44"/>
      <c r="DZD39" s="44"/>
      <c r="DZE39" s="44"/>
      <c r="DZF39" s="44"/>
      <c r="DZG39" s="44"/>
      <c r="DZH39" s="44"/>
      <c r="DZI39" s="44"/>
      <c r="DZJ39" s="44"/>
      <c r="DZK39" s="44"/>
      <c r="DZL39" s="44"/>
      <c r="DZM39" s="44"/>
      <c r="DZN39" s="44"/>
      <c r="DZO39" s="44"/>
      <c r="DZP39" s="44"/>
      <c r="DZQ39" s="44"/>
      <c r="DZR39" s="44"/>
      <c r="DZS39" s="44"/>
      <c r="DZT39" s="44"/>
      <c r="DZU39" s="44"/>
      <c r="DZV39" s="44"/>
      <c r="DZW39" s="44"/>
      <c r="DZX39" s="44"/>
      <c r="DZY39" s="44"/>
      <c r="DZZ39" s="44"/>
      <c r="EAA39" s="44"/>
      <c r="EAB39" s="44"/>
      <c r="EAC39" s="44"/>
      <c r="EAD39" s="44"/>
      <c r="EAE39" s="44"/>
      <c r="EAF39" s="44"/>
      <c r="EAG39" s="44"/>
      <c r="EAH39" s="44"/>
      <c r="EAI39" s="44"/>
      <c r="EAJ39" s="44"/>
      <c r="EAK39" s="44"/>
      <c r="EAL39" s="44"/>
      <c r="EAM39" s="44"/>
      <c r="EAN39" s="44"/>
      <c r="EAO39" s="44"/>
      <c r="EAP39" s="44"/>
      <c r="EAQ39" s="44"/>
      <c r="EAR39" s="44"/>
      <c r="EAS39" s="44"/>
      <c r="EAT39" s="44"/>
      <c r="EAU39" s="44"/>
      <c r="EAV39" s="44"/>
      <c r="EAW39" s="44"/>
      <c r="EAX39" s="44"/>
      <c r="EAY39" s="44"/>
      <c r="EAZ39" s="44"/>
      <c r="EBA39" s="44"/>
      <c r="EBB39" s="44"/>
      <c r="EBC39" s="44"/>
      <c r="EBD39" s="44"/>
      <c r="EBE39" s="44"/>
      <c r="EBF39" s="44"/>
      <c r="EBG39" s="44"/>
      <c r="EBH39" s="44"/>
      <c r="EBI39" s="44"/>
      <c r="EBJ39" s="44"/>
      <c r="EBK39" s="44"/>
      <c r="EBL39" s="44"/>
      <c r="EBM39" s="44"/>
      <c r="EBN39" s="44"/>
      <c r="EBO39" s="44"/>
      <c r="EBP39" s="44"/>
      <c r="EBQ39" s="44"/>
      <c r="EBR39" s="44"/>
      <c r="EBS39" s="44"/>
      <c r="EBT39" s="44"/>
      <c r="EBU39" s="44"/>
      <c r="EBV39" s="44"/>
      <c r="EBW39" s="44"/>
      <c r="EBX39" s="44"/>
      <c r="EBY39" s="44"/>
      <c r="EBZ39" s="44"/>
      <c r="ECA39" s="44"/>
      <c r="ECB39" s="44"/>
      <c r="ECC39" s="44"/>
      <c r="ECD39" s="44"/>
      <c r="ECE39" s="44"/>
      <c r="ECF39" s="44"/>
      <c r="ECG39" s="44"/>
      <c r="ECH39" s="44"/>
      <c r="ECI39" s="44"/>
      <c r="ECJ39" s="44"/>
      <c r="ECK39" s="44"/>
      <c r="ECL39" s="44"/>
      <c r="ECM39" s="44"/>
      <c r="ECN39" s="44"/>
      <c r="ECO39" s="44"/>
      <c r="ECP39" s="44"/>
      <c r="ECQ39" s="44"/>
      <c r="ECR39" s="44"/>
      <c r="ECS39" s="44"/>
      <c r="ECT39" s="44"/>
      <c r="ECU39" s="44"/>
      <c r="ECV39" s="44"/>
      <c r="ECW39" s="44"/>
      <c r="ECX39" s="44"/>
      <c r="ECY39" s="44"/>
      <c r="ECZ39" s="44"/>
      <c r="EDA39" s="44"/>
      <c r="EDB39" s="44"/>
      <c r="EDC39" s="44"/>
      <c r="EDD39" s="44"/>
      <c r="EDE39" s="44"/>
      <c r="EDF39" s="44"/>
      <c r="EDG39" s="44"/>
      <c r="EDH39" s="44"/>
      <c r="EDI39" s="44"/>
      <c r="EDJ39" s="44"/>
      <c r="EDK39" s="44"/>
      <c r="EDL39" s="44"/>
      <c r="EDM39" s="44"/>
      <c r="EDN39" s="44"/>
      <c r="EDO39" s="44"/>
      <c r="EDP39" s="44"/>
      <c r="EDQ39" s="44"/>
      <c r="EDR39" s="44"/>
      <c r="EDS39" s="44"/>
      <c r="EDT39" s="44"/>
      <c r="EDU39" s="44"/>
      <c r="EDV39" s="44"/>
      <c r="EDW39" s="44"/>
      <c r="EDX39" s="44"/>
      <c r="EDY39" s="44"/>
      <c r="EDZ39" s="44"/>
      <c r="EEA39" s="44"/>
      <c r="EEB39" s="44"/>
      <c r="EEC39" s="44"/>
      <c r="EED39" s="44"/>
      <c r="EEE39" s="44"/>
      <c r="EEF39" s="44"/>
      <c r="EEG39" s="44"/>
      <c r="EEH39" s="44"/>
      <c r="EEI39" s="44"/>
      <c r="EEJ39" s="44"/>
      <c r="EEK39" s="44"/>
      <c r="EEL39" s="44"/>
      <c r="EEM39" s="44"/>
      <c r="EEN39" s="44"/>
      <c r="EEO39" s="44"/>
      <c r="EEP39" s="44"/>
      <c r="EEQ39" s="44"/>
      <c r="EER39" s="44"/>
      <c r="EES39" s="44"/>
      <c r="EET39" s="44"/>
      <c r="EEU39" s="44"/>
      <c r="EEV39" s="44"/>
      <c r="EEW39" s="44"/>
      <c r="EEX39" s="44"/>
      <c r="EEY39" s="44"/>
      <c r="EEZ39" s="44"/>
      <c r="EFA39" s="44"/>
      <c r="EFB39" s="44"/>
      <c r="EFC39" s="44"/>
      <c r="EFD39" s="44"/>
      <c r="EFE39" s="44"/>
      <c r="EFF39" s="44"/>
      <c r="EFG39" s="44"/>
      <c r="EFH39" s="44"/>
      <c r="EFI39" s="44"/>
      <c r="EFJ39" s="44"/>
      <c r="EFK39" s="44"/>
      <c r="EFL39" s="44"/>
      <c r="EFM39" s="44"/>
      <c r="EFN39" s="44"/>
      <c r="EFO39" s="44"/>
      <c r="EFP39" s="44"/>
      <c r="EFQ39" s="44"/>
      <c r="EFR39" s="44"/>
      <c r="EFS39" s="44"/>
      <c r="EFT39" s="44"/>
      <c r="EFU39" s="44"/>
      <c r="EFV39" s="44"/>
      <c r="EFW39" s="44"/>
      <c r="EFX39" s="44"/>
      <c r="EFY39" s="44"/>
      <c r="EFZ39" s="44"/>
      <c r="EGA39" s="44"/>
      <c r="EGB39" s="44"/>
      <c r="EGC39" s="44"/>
      <c r="EGD39" s="44"/>
      <c r="EGE39" s="44"/>
      <c r="EGF39" s="44"/>
      <c r="EGG39" s="44"/>
      <c r="EGH39" s="44"/>
      <c r="EGI39" s="44"/>
      <c r="EGJ39" s="44"/>
      <c r="EGK39" s="44"/>
      <c r="EGL39" s="44"/>
      <c r="EGM39" s="44"/>
      <c r="EGN39" s="44"/>
      <c r="EGO39" s="44"/>
      <c r="EGP39" s="44"/>
      <c r="EGQ39" s="44"/>
      <c r="EGR39" s="44"/>
      <c r="EGS39" s="44"/>
      <c r="EGT39" s="44"/>
      <c r="EGU39" s="44"/>
      <c r="EGV39" s="44"/>
      <c r="EGW39" s="44"/>
      <c r="EGX39" s="44"/>
      <c r="EGY39" s="44"/>
      <c r="EGZ39" s="44"/>
      <c r="EHA39" s="44"/>
      <c r="EHB39" s="44"/>
      <c r="EHC39" s="44"/>
      <c r="EHD39" s="44"/>
      <c r="EHE39" s="44"/>
      <c r="EHF39" s="44"/>
      <c r="EHG39" s="44"/>
      <c r="EHH39" s="44"/>
      <c r="EHI39" s="44"/>
      <c r="EHJ39" s="44"/>
      <c r="EHK39" s="44"/>
      <c r="EHL39" s="44"/>
      <c r="EHM39" s="44"/>
      <c r="EHN39" s="44"/>
      <c r="EHO39" s="44"/>
      <c r="EHP39" s="44"/>
      <c r="EHQ39" s="44"/>
      <c r="EHR39" s="44"/>
      <c r="EHS39" s="44"/>
      <c r="EHT39" s="44"/>
      <c r="EHU39" s="44"/>
      <c r="EHV39" s="44"/>
      <c r="EHW39" s="44"/>
      <c r="EHX39" s="44"/>
      <c r="EHY39" s="44"/>
      <c r="EHZ39" s="44"/>
      <c r="EIA39" s="44"/>
      <c r="EIB39" s="44"/>
      <c r="EIC39" s="44"/>
      <c r="EID39" s="44"/>
      <c r="EIE39" s="44"/>
      <c r="EIF39" s="44"/>
      <c r="EIG39" s="44"/>
      <c r="EIH39" s="44"/>
      <c r="EII39" s="44"/>
      <c r="EIJ39" s="44"/>
      <c r="EIK39" s="44"/>
      <c r="EIL39" s="44"/>
      <c r="EIM39" s="44"/>
      <c r="EIN39" s="44"/>
      <c r="EIO39" s="44"/>
      <c r="EIP39" s="44"/>
      <c r="EIQ39" s="44"/>
      <c r="EIR39" s="44"/>
      <c r="EIS39" s="44"/>
      <c r="EIT39" s="44"/>
      <c r="EIU39" s="44"/>
      <c r="EIV39" s="44"/>
      <c r="EIW39" s="44"/>
      <c r="EIX39" s="44"/>
      <c r="EIY39" s="44"/>
      <c r="EIZ39" s="44"/>
      <c r="EJA39" s="44"/>
      <c r="EJB39" s="44"/>
      <c r="EJC39" s="44"/>
      <c r="EJD39" s="44"/>
      <c r="EJE39" s="44"/>
      <c r="EJF39" s="44"/>
      <c r="EJG39" s="44"/>
      <c r="EJH39" s="44"/>
      <c r="EJI39" s="44"/>
      <c r="EJJ39" s="44"/>
      <c r="EJK39" s="44"/>
      <c r="EJL39" s="44"/>
      <c r="EJM39" s="44"/>
      <c r="EJN39" s="44"/>
      <c r="EJO39" s="44"/>
      <c r="EJP39" s="44"/>
      <c r="EJQ39" s="44"/>
      <c r="EJR39" s="44"/>
      <c r="EJS39" s="44"/>
      <c r="EJT39" s="44"/>
      <c r="EJU39" s="44"/>
      <c r="EJV39" s="44"/>
      <c r="EJW39" s="44"/>
      <c r="EJX39" s="44"/>
      <c r="EJY39" s="44"/>
      <c r="EJZ39" s="44"/>
      <c r="EKA39" s="44"/>
      <c r="EKB39" s="44"/>
      <c r="EKC39" s="44"/>
      <c r="EKD39" s="44"/>
      <c r="EKE39" s="44"/>
      <c r="EKF39" s="44"/>
      <c r="EKG39" s="44"/>
      <c r="EKH39" s="44"/>
      <c r="EKI39" s="44"/>
      <c r="EKJ39" s="44"/>
      <c r="EKK39" s="44"/>
      <c r="EKL39" s="44"/>
      <c r="EKM39" s="44"/>
      <c r="EKN39" s="44"/>
      <c r="EKO39" s="44"/>
      <c r="EKP39" s="44"/>
      <c r="EKQ39" s="44"/>
      <c r="EKR39" s="44"/>
      <c r="EKS39" s="44"/>
      <c r="EKT39" s="44"/>
      <c r="EKU39" s="44"/>
      <c r="EKV39" s="44"/>
      <c r="EKW39" s="44"/>
      <c r="EKX39" s="44"/>
      <c r="EKY39" s="44"/>
      <c r="EKZ39" s="44"/>
      <c r="ELA39" s="44"/>
      <c r="ELB39" s="44"/>
      <c r="ELC39" s="44"/>
      <c r="ELD39" s="44"/>
      <c r="ELE39" s="44"/>
      <c r="ELF39" s="44"/>
      <c r="ELG39" s="44"/>
      <c r="ELH39" s="44"/>
      <c r="ELI39" s="44"/>
      <c r="ELJ39" s="44"/>
      <c r="ELK39" s="44"/>
      <c r="ELL39" s="44"/>
      <c r="ELM39" s="44"/>
      <c r="ELN39" s="44"/>
      <c r="ELO39" s="44"/>
      <c r="ELP39" s="44"/>
      <c r="ELQ39" s="44"/>
      <c r="ELR39" s="44"/>
      <c r="ELS39" s="44"/>
      <c r="ELT39" s="44"/>
      <c r="ELU39" s="44"/>
      <c r="ELV39" s="44"/>
      <c r="ELW39" s="44"/>
      <c r="ELX39" s="44"/>
      <c r="ELY39" s="44"/>
      <c r="ELZ39" s="44"/>
      <c r="EMA39" s="44"/>
      <c r="EMB39" s="44"/>
      <c r="EMC39" s="44"/>
      <c r="EMD39" s="44"/>
      <c r="EME39" s="44"/>
      <c r="EMF39" s="44"/>
      <c r="EMG39" s="44"/>
      <c r="EMH39" s="44"/>
      <c r="EMI39" s="44"/>
      <c r="EMJ39" s="44"/>
      <c r="EMK39" s="44"/>
      <c r="EML39" s="44"/>
      <c r="EMM39" s="44"/>
      <c r="EMN39" s="44"/>
      <c r="EMO39" s="44"/>
      <c r="EMP39" s="44"/>
      <c r="EMQ39" s="44"/>
      <c r="EMR39" s="44"/>
      <c r="EMS39" s="44"/>
      <c r="EMT39" s="44"/>
      <c r="EMU39" s="44"/>
      <c r="EMV39" s="44"/>
      <c r="EMW39" s="44"/>
      <c r="EMX39" s="44"/>
      <c r="EMY39" s="44"/>
      <c r="EMZ39" s="44"/>
      <c r="ENA39" s="44"/>
      <c r="ENB39" s="44"/>
      <c r="ENC39" s="44"/>
      <c r="END39" s="44"/>
      <c r="ENE39" s="44"/>
      <c r="ENF39" s="44"/>
      <c r="ENG39" s="44"/>
      <c r="ENH39" s="44"/>
      <c r="ENI39" s="44"/>
      <c r="ENJ39" s="44"/>
      <c r="ENK39" s="44"/>
      <c r="ENL39" s="44"/>
      <c r="ENM39" s="44"/>
      <c r="ENN39" s="44"/>
      <c r="ENO39" s="44"/>
      <c r="ENP39" s="44"/>
      <c r="ENQ39" s="44"/>
      <c r="ENR39" s="44"/>
      <c r="ENS39" s="44"/>
      <c r="ENT39" s="44"/>
      <c r="ENU39" s="44"/>
      <c r="ENV39" s="44"/>
      <c r="ENW39" s="44"/>
      <c r="ENX39" s="44"/>
      <c r="ENY39" s="44"/>
      <c r="ENZ39" s="44"/>
      <c r="EOA39" s="44"/>
      <c r="EOB39" s="44"/>
      <c r="EOC39" s="44"/>
      <c r="EOD39" s="44"/>
      <c r="EOE39" s="44"/>
      <c r="EOF39" s="44"/>
      <c r="EOG39" s="44"/>
      <c r="EOH39" s="44"/>
      <c r="EOI39" s="44"/>
      <c r="EOJ39" s="44"/>
      <c r="EOK39" s="44"/>
      <c r="EOL39" s="44"/>
      <c r="EOM39" s="44"/>
      <c r="EON39" s="44"/>
      <c r="EOO39" s="44"/>
      <c r="EOP39" s="44"/>
      <c r="EOQ39" s="44"/>
      <c r="EOR39" s="44"/>
      <c r="EOS39" s="44"/>
      <c r="EOT39" s="44"/>
      <c r="EOU39" s="44"/>
      <c r="EOV39" s="44"/>
      <c r="EOW39" s="44"/>
      <c r="EOX39" s="44"/>
      <c r="EOY39" s="44"/>
      <c r="EOZ39" s="44"/>
      <c r="EPA39" s="44"/>
      <c r="EPB39" s="44"/>
      <c r="EPC39" s="44"/>
      <c r="EPD39" s="44"/>
      <c r="EPE39" s="44"/>
      <c r="EPF39" s="44"/>
      <c r="EPG39" s="44"/>
      <c r="EPH39" s="44"/>
      <c r="EPI39" s="44"/>
      <c r="EPJ39" s="44"/>
      <c r="EPK39" s="44"/>
      <c r="EPL39" s="44"/>
      <c r="EPM39" s="44"/>
      <c r="EPN39" s="44"/>
      <c r="EPO39" s="44"/>
      <c r="EPP39" s="44"/>
      <c r="EPQ39" s="44"/>
      <c r="EPR39" s="44"/>
      <c r="EPS39" s="44"/>
      <c r="EPT39" s="44"/>
      <c r="EPU39" s="44"/>
      <c r="EPV39" s="44"/>
      <c r="EPW39" s="44"/>
      <c r="EPX39" s="44"/>
      <c r="EPY39" s="44"/>
      <c r="EPZ39" s="44"/>
      <c r="EQA39" s="44"/>
      <c r="EQB39" s="44"/>
      <c r="EQC39" s="44"/>
      <c r="EQD39" s="44"/>
      <c r="EQE39" s="44"/>
      <c r="EQF39" s="44"/>
      <c r="EQG39" s="44"/>
      <c r="EQH39" s="44"/>
      <c r="EQI39" s="44"/>
      <c r="EQJ39" s="44"/>
      <c r="EQK39" s="44"/>
      <c r="EQL39" s="44"/>
      <c r="EQM39" s="44"/>
      <c r="EQN39" s="44"/>
      <c r="EQO39" s="44"/>
      <c r="EQP39" s="44"/>
      <c r="EQQ39" s="44"/>
      <c r="EQR39" s="44"/>
      <c r="EQS39" s="44"/>
      <c r="EQT39" s="44"/>
      <c r="EQU39" s="44"/>
      <c r="EQV39" s="44"/>
      <c r="EQW39" s="44"/>
      <c r="EQX39" s="44"/>
      <c r="EQY39" s="44"/>
      <c r="EQZ39" s="44"/>
      <c r="ERA39" s="44"/>
      <c r="ERB39" s="44"/>
      <c r="ERC39" s="44"/>
      <c r="ERD39" s="44"/>
      <c r="ERE39" s="44"/>
      <c r="ERF39" s="44"/>
      <c r="ERG39" s="44"/>
      <c r="ERH39" s="44"/>
      <c r="ERI39" s="44"/>
      <c r="ERJ39" s="44"/>
      <c r="ERK39" s="44"/>
      <c r="ERL39" s="44"/>
      <c r="ERM39" s="44"/>
      <c r="ERN39" s="44"/>
      <c r="ERO39" s="44"/>
      <c r="ERP39" s="44"/>
      <c r="ERQ39" s="44"/>
      <c r="ERR39" s="44"/>
      <c r="ERS39" s="44"/>
      <c r="ERT39" s="44"/>
      <c r="ERU39" s="44"/>
      <c r="ERV39" s="44"/>
      <c r="ERW39" s="44"/>
      <c r="ERX39" s="44"/>
      <c r="ERY39" s="44"/>
      <c r="ERZ39" s="44"/>
      <c r="ESA39" s="44"/>
      <c r="ESB39" s="44"/>
      <c r="ESC39" s="44"/>
      <c r="ESD39" s="44"/>
      <c r="ESE39" s="44"/>
      <c r="ESF39" s="44"/>
      <c r="ESG39" s="44"/>
      <c r="ESH39" s="44"/>
      <c r="ESI39" s="44"/>
      <c r="ESJ39" s="44"/>
      <c r="ESK39" s="44"/>
      <c r="ESL39" s="44"/>
      <c r="ESM39" s="44"/>
      <c r="ESN39" s="44"/>
      <c r="ESO39" s="44"/>
      <c r="ESP39" s="44"/>
      <c r="ESQ39" s="44"/>
      <c r="ESR39" s="44"/>
      <c r="ESS39" s="44"/>
      <c r="EST39" s="44"/>
      <c r="ESU39" s="44"/>
      <c r="ESV39" s="44"/>
      <c r="ESW39" s="44"/>
      <c r="ESX39" s="44"/>
      <c r="ESY39" s="44"/>
      <c r="ESZ39" s="44"/>
      <c r="ETA39" s="44"/>
      <c r="ETB39" s="44"/>
      <c r="ETC39" s="44"/>
      <c r="ETD39" s="44"/>
      <c r="ETE39" s="44"/>
      <c r="ETF39" s="44"/>
      <c r="ETG39" s="44"/>
      <c r="ETH39" s="44"/>
      <c r="ETI39" s="44"/>
      <c r="ETJ39" s="44"/>
      <c r="ETK39" s="44"/>
      <c r="ETL39" s="44"/>
      <c r="ETM39" s="44"/>
      <c r="ETN39" s="44"/>
      <c r="ETO39" s="44"/>
      <c r="ETP39" s="44"/>
      <c r="ETQ39" s="44"/>
      <c r="ETR39" s="44"/>
      <c r="ETS39" s="44"/>
      <c r="ETT39" s="44"/>
      <c r="ETU39" s="44"/>
      <c r="ETV39" s="44"/>
      <c r="ETW39" s="44"/>
      <c r="ETX39" s="44"/>
      <c r="ETY39" s="44"/>
      <c r="ETZ39" s="44"/>
      <c r="EUA39" s="44"/>
      <c r="EUB39" s="44"/>
      <c r="EUC39" s="44"/>
      <c r="EUD39" s="44"/>
      <c r="EUE39" s="44"/>
      <c r="EUF39" s="44"/>
      <c r="EUG39" s="44"/>
      <c r="EUH39" s="44"/>
      <c r="EUI39" s="44"/>
      <c r="EUJ39" s="44"/>
      <c r="EUK39" s="44"/>
      <c r="EUL39" s="44"/>
      <c r="EUM39" s="44"/>
      <c r="EUN39" s="44"/>
      <c r="EUO39" s="44"/>
      <c r="EUP39" s="44"/>
      <c r="EUQ39" s="44"/>
      <c r="EUR39" s="44"/>
      <c r="EUS39" s="44"/>
      <c r="EUT39" s="44"/>
      <c r="EUU39" s="44"/>
      <c r="EUV39" s="44"/>
      <c r="EUW39" s="44"/>
      <c r="EUX39" s="44"/>
      <c r="EUY39" s="44"/>
      <c r="EUZ39" s="44"/>
      <c r="EVA39" s="44"/>
      <c r="EVB39" s="44"/>
      <c r="EVC39" s="44"/>
      <c r="EVD39" s="44"/>
      <c r="EVE39" s="44"/>
      <c r="EVF39" s="44"/>
      <c r="EVG39" s="44"/>
      <c r="EVH39" s="44"/>
      <c r="EVI39" s="44"/>
      <c r="EVJ39" s="44"/>
      <c r="EVK39" s="44"/>
      <c r="EVL39" s="44"/>
      <c r="EVM39" s="44"/>
      <c r="EVN39" s="44"/>
      <c r="EVO39" s="44"/>
      <c r="EVP39" s="44"/>
      <c r="EVQ39" s="44"/>
      <c r="EVR39" s="44"/>
      <c r="EVS39" s="44"/>
      <c r="EVT39" s="44"/>
      <c r="EVU39" s="44"/>
      <c r="EVV39" s="44"/>
      <c r="EVW39" s="44"/>
      <c r="EVX39" s="44"/>
      <c r="EVY39" s="44"/>
      <c r="EVZ39" s="44"/>
      <c r="EWA39" s="44"/>
      <c r="EWB39" s="44"/>
      <c r="EWC39" s="44"/>
      <c r="EWD39" s="44"/>
      <c r="EWE39" s="44"/>
      <c r="EWF39" s="44"/>
      <c r="EWG39" s="44"/>
      <c r="EWH39" s="44"/>
      <c r="EWI39" s="44"/>
      <c r="EWJ39" s="44"/>
      <c r="EWK39" s="44"/>
      <c r="EWL39" s="44"/>
      <c r="EWM39" s="44"/>
      <c r="EWN39" s="44"/>
      <c r="EWO39" s="44"/>
      <c r="EWP39" s="44"/>
      <c r="EWQ39" s="44"/>
      <c r="EWR39" s="44"/>
      <c r="EWS39" s="44"/>
      <c r="EWT39" s="44"/>
      <c r="EWU39" s="44"/>
      <c r="EWV39" s="44"/>
      <c r="EWW39" s="44"/>
      <c r="EWX39" s="44"/>
      <c r="EWY39" s="44"/>
      <c r="EWZ39" s="44"/>
      <c r="EXA39" s="44"/>
      <c r="EXB39" s="44"/>
      <c r="EXC39" s="44"/>
      <c r="EXD39" s="44"/>
      <c r="EXE39" s="44"/>
      <c r="EXF39" s="44"/>
      <c r="EXG39" s="44"/>
      <c r="EXH39" s="44"/>
      <c r="EXI39" s="44"/>
      <c r="EXJ39" s="44"/>
      <c r="EXK39" s="44"/>
      <c r="EXL39" s="44"/>
      <c r="EXM39" s="44"/>
      <c r="EXN39" s="44"/>
      <c r="EXO39" s="44"/>
      <c r="EXP39" s="44"/>
      <c r="EXQ39" s="44"/>
      <c r="EXR39" s="44"/>
      <c r="EXS39" s="44"/>
      <c r="EXT39" s="44"/>
      <c r="EXU39" s="44"/>
      <c r="EXV39" s="44"/>
      <c r="EXW39" s="44"/>
      <c r="EXX39" s="44"/>
      <c r="EXY39" s="44"/>
      <c r="EXZ39" s="44"/>
      <c r="EYA39" s="44"/>
      <c r="EYB39" s="44"/>
      <c r="EYC39" s="44"/>
      <c r="EYD39" s="44"/>
      <c r="EYE39" s="44"/>
      <c r="EYF39" s="44"/>
      <c r="EYG39" s="44"/>
      <c r="EYH39" s="44"/>
      <c r="EYI39" s="44"/>
      <c r="EYJ39" s="44"/>
      <c r="EYK39" s="44"/>
      <c r="EYL39" s="44"/>
      <c r="EYM39" s="44"/>
      <c r="EYN39" s="44"/>
      <c r="EYO39" s="44"/>
      <c r="EYP39" s="44"/>
      <c r="EYQ39" s="44"/>
      <c r="EYR39" s="44"/>
      <c r="EYS39" s="44"/>
      <c r="EYT39" s="44"/>
      <c r="EYU39" s="44"/>
      <c r="EYV39" s="44"/>
      <c r="EYW39" s="44"/>
      <c r="EYX39" s="44"/>
      <c r="EYY39" s="44"/>
      <c r="EYZ39" s="44"/>
      <c r="EZA39" s="44"/>
      <c r="EZB39" s="44"/>
      <c r="EZC39" s="44"/>
      <c r="EZD39" s="44"/>
      <c r="EZE39" s="44"/>
      <c r="EZF39" s="44"/>
      <c r="EZG39" s="44"/>
      <c r="EZH39" s="44"/>
      <c r="EZI39" s="44"/>
      <c r="EZJ39" s="44"/>
      <c r="EZK39" s="44"/>
      <c r="EZL39" s="44"/>
      <c r="EZM39" s="44"/>
      <c r="EZN39" s="44"/>
      <c r="EZO39" s="44"/>
      <c r="EZP39" s="44"/>
      <c r="EZQ39" s="44"/>
      <c r="EZR39" s="44"/>
      <c r="EZS39" s="44"/>
      <c r="EZT39" s="44"/>
      <c r="EZU39" s="44"/>
      <c r="EZV39" s="44"/>
      <c r="EZW39" s="44"/>
      <c r="EZX39" s="44"/>
      <c r="EZY39" s="44"/>
      <c r="EZZ39" s="44"/>
      <c r="FAA39" s="44"/>
      <c r="FAB39" s="44"/>
      <c r="FAC39" s="44"/>
      <c r="FAD39" s="44"/>
      <c r="FAE39" s="44"/>
      <c r="FAF39" s="44"/>
      <c r="FAG39" s="44"/>
      <c r="FAH39" s="44"/>
      <c r="FAI39" s="44"/>
      <c r="FAJ39" s="44"/>
      <c r="FAK39" s="44"/>
      <c r="FAL39" s="44"/>
      <c r="FAM39" s="44"/>
      <c r="FAN39" s="44"/>
      <c r="FAO39" s="44"/>
      <c r="FAP39" s="44"/>
      <c r="FAQ39" s="44"/>
      <c r="FAR39" s="44"/>
      <c r="FAS39" s="44"/>
      <c r="FAT39" s="44"/>
      <c r="FAU39" s="44"/>
      <c r="FAV39" s="44"/>
      <c r="FAW39" s="44"/>
      <c r="FAX39" s="44"/>
      <c r="FAY39" s="44"/>
      <c r="FAZ39" s="44"/>
      <c r="FBA39" s="44"/>
      <c r="FBB39" s="44"/>
      <c r="FBC39" s="44"/>
      <c r="FBD39" s="44"/>
      <c r="FBE39" s="44"/>
      <c r="FBF39" s="44"/>
      <c r="FBG39" s="44"/>
      <c r="FBH39" s="44"/>
      <c r="FBI39" s="44"/>
      <c r="FBJ39" s="44"/>
      <c r="FBK39" s="44"/>
      <c r="FBL39" s="44"/>
      <c r="FBM39" s="44"/>
      <c r="FBN39" s="44"/>
      <c r="FBO39" s="44"/>
      <c r="FBP39" s="44"/>
      <c r="FBQ39" s="44"/>
      <c r="FBR39" s="44"/>
      <c r="FBS39" s="44"/>
      <c r="FBT39" s="44"/>
      <c r="FBU39" s="44"/>
      <c r="FBV39" s="44"/>
      <c r="FBW39" s="44"/>
      <c r="FBX39" s="44"/>
      <c r="FBY39" s="44"/>
      <c r="FBZ39" s="44"/>
      <c r="FCA39" s="44"/>
      <c r="FCB39" s="44"/>
      <c r="FCC39" s="44"/>
      <c r="FCD39" s="44"/>
      <c r="FCE39" s="44"/>
      <c r="FCF39" s="44"/>
      <c r="FCG39" s="44"/>
      <c r="FCH39" s="44"/>
      <c r="FCI39" s="44"/>
      <c r="FCJ39" s="44"/>
      <c r="FCK39" s="44"/>
      <c r="FCL39" s="44"/>
      <c r="FCM39" s="44"/>
      <c r="FCN39" s="44"/>
      <c r="FCO39" s="44"/>
      <c r="FCP39" s="44"/>
      <c r="FCQ39" s="44"/>
      <c r="FCR39" s="44"/>
      <c r="FCS39" s="44"/>
      <c r="FCT39" s="44"/>
      <c r="FCU39" s="44"/>
      <c r="FCV39" s="44"/>
      <c r="FCW39" s="44"/>
      <c r="FCX39" s="44"/>
      <c r="FCY39" s="44"/>
      <c r="FCZ39" s="44"/>
      <c r="FDA39" s="44"/>
      <c r="FDB39" s="44"/>
      <c r="FDC39" s="44"/>
      <c r="FDD39" s="44"/>
      <c r="FDE39" s="44"/>
      <c r="FDF39" s="44"/>
      <c r="FDG39" s="44"/>
      <c r="FDH39" s="44"/>
      <c r="FDI39" s="44"/>
      <c r="FDJ39" s="44"/>
      <c r="FDK39" s="44"/>
      <c r="FDL39" s="44"/>
      <c r="FDM39" s="44"/>
      <c r="FDN39" s="44"/>
      <c r="FDO39" s="44"/>
      <c r="FDP39" s="44"/>
      <c r="FDQ39" s="44"/>
      <c r="FDR39" s="44"/>
      <c r="FDS39" s="44"/>
      <c r="FDT39" s="44"/>
      <c r="FDU39" s="44"/>
      <c r="FDV39" s="44"/>
      <c r="FDW39" s="44"/>
      <c r="FDX39" s="44"/>
      <c r="FDY39" s="44"/>
      <c r="FDZ39" s="44"/>
      <c r="FEA39" s="44"/>
      <c r="FEB39" s="44"/>
      <c r="FEC39" s="44"/>
      <c r="FED39" s="44"/>
      <c r="FEE39" s="44"/>
      <c r="FEF39" s="44"/>
      <c r="FEG39" s="44"/>
      <c r="FEH39" s="44"/>
      <c r="FEI39" s="44"/>
      <c r="FEJ39" s="44"/>
      <c r="FEK39" s="44"/>
      <c r="FEL39" s="44"/>
      <c r="FEM39" s="44"/>
      <c r="FEN39" s="44"/>
      <c r="FEO39" s="44"/>
      <c r="FEP39" s="44"/>
      <c r="FEQ39" s="44"/>
      <c r="FER39" s="44"/>
      <c r="FES39" s="44"/>
      <c r="FET39" s="44"/>
      <c r="FEU39" s="44"/>
      <c r="FEV39" s="44"/>
      <c r="FEW39" s="44"/>
      <c r="FEX39" s="44"/>
      <c r="FEY39" s="44"/>
      <c r="FEZ39" s="44"/>
      <c r="FFA39" s="44"/>
      <c r="FFB39" s="44"/>
      <c r="FFC39" s="44"/>
      <c r="FFD39" s="44"/>
      <c r="FFE39" s="44"/>
      <c r="FFF39" s="44"/>
      <c r="FFG39" s="44"/>
      <c r="FFH39" s="44"/>
      <c r="FFI39" s="44"/>
      <c r="FFJ39" s="44"/>
      <c r="FFK39" s="44"/>
      <c r="FFL39" s="44"/>
      <c r="FFM39" s="44"/>
      <c r="FFN39" s="44"/>
      <c r="FFO39" s="44"/>
      <c r="FFP39" s="44"/>
      <c r="FFQ39" s="44"/>
      <c r="FFR39" s="44"/>
      <c r="FFS39" s="44"/>
      <c r="FFT39" s="44"/>
      <c r="FFU39" s="44"/>
      <c r="FFV39" s="44"/>
      <c r="FFW39" s="44"/>
      <c r="FFX39" s="44"/>
      <c r="FFY39" s="44"/>
      <c r="FFZ39" s="44"/>
      <c r="FGA39" s="44"/>
      <c r="FGB39" s="44"/>
      <c r="FGC39" s="44"/>
      <c r="FGD39" s="44"/>
      <c r="FGE39" s="44"/>
      <c r="FGF39" s="44"/>
      <c r="FGG39" s="44"/>
      <c r="FGH39" s="44"/>
      <c r="FGI39" s="44"/>
      <c r="FGJ39" s="44"/>
      <c r="FGK39" s="44"/>
      <c r="FGL39" s="44"/>
      <c r="FGM39" s="44"/>
      <c r="FGN39" s="44"/>
      <c r="FGO39" s="44"/>
      <c r="FGP39" s="44"/>
      <c r="FGQ39" s="44"/>
      <c r="FGR39" s="44"/>
      <c r="FGS39" s="44"/>
      <c r="FGT39" s="44"/>
      <c r="FGU39" s="44"/>
      <c r="FGV39" s="44"/>
      <c r="FGW39" s="44"/>
      <c r="FGX39" s="44"/>
      <c r="FGY39" s="44"/>
      <c r="FGZ39" s="44"/>
      <c r="FHA39" s="44"/>
      <c r="FHB39" s="44"/>
      <c r="FHC39" s="44"/>
      <c r="FHD39" s="44"/>
      <c r="FHE39" s="44"/>
      <c r="FHF39" s="44"/>
      <c r="FHG39" s="44"/>
      <c r="FHH39" s="44"/>
      <c r="FHI39" s="44"/>
      <c r="FHJ39" s="44"/>
      <c r="FHK39" s="44"/>
      <c r="FHL39" s="44"/>
      <c r="FHM39" s="44"/>
      <c r="FHN39" s="44"/>
      <c r="FHO39" s="44"/>
      <c r="FHP39" s="44"/>
      <c r="FHQ39" s="44"/>
      <c r="FHR39" s="44"/>
      <c r="FHS39" s="44"/>
      <c r="FHT39" s="44"/>
      <c r="FHU39" s="44"/>
      <c r="FHV39" s="44"/>
      <c r="FHW39" s="44"/>
      <c r="FHX39" s="44"/>
      <c r="FHY39" s="44"/>
      <c r="FHZ39" s="44"/>
      <c r="FIA39" s="44"/>
      <c r="FIB39" s="44"/>
      <c r="FIC39" s="44"/>
      <c r="FID39" s="44"/>
      <c r="FIE39" s="44"/>
      <c r="FIF39" s="44"/>
      <c r="FIG39" s="44"/>
      <c r="FIH39" s="44"/>
      <c r="FII39" s="44"/>
      <c r="FIJ39" s="44"/>
      <c r="FIK39" s="44"/>
      <c r="FIL39" s="44"/>
      <c r="FIM39" s="44"/>
      <c r="FIN39" s="44"/>
      <c r="FIO39" s="44"/>
      <c r="FIP39" s="44"/>
      <c r="FIQ39" s="44"/>
      <c r="FIR39" s="44"/>
      <c r="FIS39" s="44"/>
      <c r="FIT39" s="44"/>
      <c r="FIU39" s="44"/>
      <c r="FIV39" s="44"/>
      <c r="FIW39" s="44"/>
      <c r="FIX39" s="44"/>
      <c r="FIY39" s="44"/>
      <c r="FIZ39" s="44"/>
      <c r="FJA39" s="44"/>
      <c r="FJB39" s="44"/>
      <c r="FJC39" s="44"/>
      <c r="FJD39" s="44"/>
      <c r="FJE39" s="44"/>
      <c r="FJF39" s="44"/>
      <c r="FJG39" s="44"/>
      <c r="FJH39" s="44"/>
      <c r="FJI39" s="44"/>
      <c r="FJJ39" s="44"/>
      <c r="FJK39" s="44"/>
      <c r="FJL39" s="44"/>
      <c r="FJM39" s="44"/>
      <c r="FJN39" s="44"/>
      <c r="FJO39" s="44"/>
      <c r="FJP39" s="44"/>
      <c r="FJQ39" s="44"/>
      <c r="FJR39" s="44"/>
      <c r="FJS39" s="44"/>
      <c r="FJT39" s="44"/>
      <c r="FJU39" s="44"/>
      <c r="FJV39" s="44"/>
      <c r="FJW39" s="44"/>
      <c r="FJX39" s="44"/>
      <c r="FJY39" s="44"/>
      <c r="FJZ39" s="44"/>
      <c r="FKA39" s="44"/>
      <c r="FKB39" s="44"/>
      <c r="FKC39" s="44"/>
      <c r="FKD39" s="44"/>
      <c r="FKE39" s="44"/>
      <c r="FKF39" s="44"/>
      <c r="FKG39" s="44"/>
      <c r="FKH39" s="44"/>
      <c r="FKI39" s="44"/>
      <c r="FKJ39" s="44"/>
      <c r="FKK39" s="44"/>
      <c r="FKL39" s="44"/>
      <c r="FKM39" s="44"/>
      <c r="FKN39" s="44"/>
      <c r="FKO39" s="44"/>
      <c r="FKP39" s="44"/>
      <c r="FKQ39" s="44"/>
      <c r="FKR39" s="44"/>
      <c r="FKS39" s="44"/>
      <c r="FKT39" s="44"/>
      <c r="FKU39" s="44"/>
      <c r="FKV39" s="44"/>
      <c r="FKW39" s="44"/>
      <c r="FKX39" s="44"/>
      <c r="FKY39" s="44"/>
      <c r="FKZ39" s="44"/>
      <c r="FLA39" s="44"/>
      <c r="FLB39" s="44"/>
      <c r="FLC39" s="44"/>
      <c r="FLD39" s="44"/>
      <c r="FLE39" s="44"/>
      <c r="FLF39" s="44"/>
      <c r="FLG39" s="44"/>
      <c r="FLH39" s="44"/>
      <c r="FLI39" s="44"/>
      <c r="FLJ39" s="44"/>
      <c r="FLK39" s="44"/>
      <c r="FLL39" s="44"/>
      <c r="FLM39" s="44"/>
      <c r="FLN39" s="44"/>
      <c r="FLO39" s="44"/>
      <c r="FLP39" s="44"/>
      <c r="FLQ39" s="44"/>
      <c r="FLR39" s="44"/>
      <c r="FLS39" s="44"/>
      <c r="FLT39" s="44"/>
      <c r="FLU39" s="44"/>
      <c r="FLV39" s="44"/>
      <c r="FLW39" s="44"/>
      <c r="FLX39" s="44"/>
      <c r="FLY39" s="44"/>
      <c r="FLZ39" s="44"/>
      <c r="FMA39" s="44"/>
      <c r="FMB39" s="44"/>
      <c r="FMC39" s="44"/>
      <c r="FMD39" s="44"/>
      <c r="FME39" s="44"/>
      <c r="FMF39" s="44"/>
      <c r="FMG39" s="44"/>
      <c r="FMH39" s="44"/>
      <c r="FMI39" s="44"/>
      <c r="FMJ39" s="44"/>
      <c r="FMK39" s="44"/>
      <c r="FML39" s="44"/>
      <c r="FMM39" s="44"/>
      <c r="FMN39" s="44"/>
      <c r="FMO39" s="44"/>
      <c r="FMP39" s="44"/>
      <c r="FMQ39" s="44"/>
      <c r="FMR39" s="44"/>
      <c r="FMS39" s="44"/>
      <c r="FMT39" s="44"/>
      <c r="FMU39" s="44"/>
      <c r="FMV39" s="44"/>
      <c r="FMW39" s="44"/>
      <c r="FMX39" s="44"/>
      <c r="FMY39" s="44"/>
      <c r="FMZ39" s="44"/>
      <c r="FNA39" s="44"/>
      <c r="FNB39" s="44"/>
      <c r="FNC39" s="44"/>
      <c r="FND39" s="44"/>
      <c r="FNE39" s="44"/>
      <c r="FNF39" s="44"/>
      <c r="FNG39" s="44"/>
      <c r="FNH39" s="44"/>
      <c r="FNI39" s="44"/>
      <c r="FNJ39" s="44"/>
      <c r="FNK39" s="44"/>
      <c r="FNL39" s="44"/>
      <c r="FNM39" s="44"/>
      <c r="FNN39" s="44"/>
      <c r="FNO39" s="44"/>
      <c r="FNP39" s="44"/>
      <c r="FNQ39" s="44"/>
      <c r="FNR39" s="44"/>
      <c r="FNS39" s="44"/>
      <c r="FNT39" s="44"/>
      <c r="FNU39" s="44"/>
      <c r="FNV39" s="44"/>
      <c r="FNW39" s="44"/>
      <c r="FNX39" s="44"/>
      <c r="FNY39" s="44"/>
      <c r="FNZ39" s="44"/>
      <c r="FOA39" s="44"/>
      <c r="FOB39" s="44"/>
      <c r="FOC39" s="44"/>
      <c r="FOD39" s="44"/>
      <c r="FOE39" s="44"/>
      <c r="FOF39" s="44"/>
      <c r="FOG39" s="44"/>
      <c r="FOH39" s="44"/>
      <c r="FOI39" s="44"/>
      <c r="FOJ39" s="44"/>
      <c r="FOK39" s="44"/>
      <c r="FOL39" s="44"/>
      <c r="FOM39" s="44"/>
      <c r="FON39" s="44"/>
      <c r="FOO39" s="44"/>
      <c r="FOP39" s="44"/>
      <c r="FOQ39" s="44"/>
      <c r="FOR39" s="44"/>
      <c r="FOS39" s="44"/>
      <c r="FOT39" s="44"/>
      <c r="FOU39" s="44"/>
      <c r="FOV39" s="44"/>
      <c r="FOW39" s="44"/>
      <c r="FOX39" s="44"/>
      <c r="FOY39" s="44"/>
      <c r="FOZ39" s="44"/>
      <c r="FPA39" s="44"/>
      <c r="FPB39" s="44"/>
      <c r="FPC39" s="44"/>
      <c r="FPD39" s="44"/>
      <c r="FPE39" s="44"/>
      <c r="FPF39" s="44"/>
      <c r="FPG39" s="44"/>
      <c r="FPH39" s="44"/>
      <c r="FPI39" s="44"/>
      <c r="FPJ39" s="44"/>
      <c r="FPK39" s="44"/>
      <c r="FPL39" s="44"/>
      <c r="FPM39" s="44"/>
      <c r="FPN39" s="44"/>
      <c r="FPO39" s="44"/>
      <c r="FPP39" s="44"/>
      <c r="FPQ39" s="44"/>
      <c r="FPR39" s="44"/>
      <c r="FPS39" s="44"/>
      <c r="FPT39" s="44"/>
      <c r="FPU39" s="44"/>
      <c r="FPV39" s="44"/>
      <c r="FPW39" s="44"/>
      <c r="FPX39" s="44"/>
      <c r="FPY39" s="44"/>
      <c r="FPZ39" s="44"/>
      <c r="FQA39" s="44"/>
      <c r="FQB39" s="44"/>
      <c r="FQC39" s="44"/>
      <c r="FQD39" s="44"/>
      <c r="FQE39" s="44"/>
      <c r="FQF39" s="44"/>
      <c r="FQG39" s="44"/>
      <c r="FQH39" s="44"/>
      <c r="FQI39" s="44"/>
      <c r="FQJ39" s="44"/>
      <c r="FQK39" s="44"/>
      <c r="FQL39" s="44"/>
      <c r="FQM39" s="44"/>
      <c r="FQN39" s="44"/>
      <c r="FQO39" s="44"/>
      <c r="FQP39" s="44"/>
      <c r="FQQ39" s="44"/>
      <c r="FQR39" s="44"/>
      <c r="FQS39" s="44"/>
      <c r="FQT39" s="44"/>
      <c r="FQU39" s="44"/>
      <c r="FQV39" s="44"/>
      <c r="FQW39" s="44"/>
      <c r="FQX39" s="44"/>
      <c r="FQY39" s="44"/>
      <c r="FQZ39" s="44"/>
      <c r="FRA39" s="44"/>
      <c r="FRB39" s="44"/>
      <c r="FRC39" s="44"/>
      <c r="FRD39" s="44"/>
      <c r="FRE39" s="44"/>
      <c r="FRF39" s="44"/>
      <c r="FRG39" s="44"/>
      <c r="FRH39" s="44"/>
      <c r="FRI39" s="44"/>
      <c r="FRJ39" s="44"/>
      <c r="FRK39" s="44"/>
      <c r="FRL39" s="44"/>
      <c r="FRM39" s="44"/>
      <c r="FRN39" s="44"/>
      <c r="FRO39" s="44"/>
      <c r="FRP39" s="44"/>
      <c r="FRQ39" s="44"/>
      <c r="FRR39" s="44"/>
      <c r="FRS39" s="44"/>
      <c r="FRT39" s="44"/>
      <c r="FRU39" s="44"/>
      <c r="FRV39" s="44"/>
      <c r="FRW39" s="44"/>
      <c r="FRX39" s="44"/>
      <c r="FRY39" s="44"/>
      <c r="FRZ39" s="44"/>
      <c r="FSA39" s="44"/>
      <c r="FSB39" s="44"/>
      <c r="FSC39" s="44"/>
      <c r="FSD39" s="44"/>
      <c r="FSE39" s="44"/>
      <c r="FSF39" s="44"/>
      <c r="FSG39" s="44"/>
      <c r="FSH39" s="44"/>
      <c r="FSI39" s="44"/>
      <c r="FSJ39" s="44"/>
      <c r="FSK39" s="44"/>
      <c r="FSL39" s="44"/>
      <c r="FSM39" s="44"/>
      <c r="FSN39" s="44"/>
      <c r="FSO39" s="44"/>
      <c r="FSP39" s="44"/>
      <c r="FSQ39" s="44"/>
      <c r="FSR39" s="44"/>
      <c r="FSS39" s="44"/>
      <c r="FST39" s="44"/>
      <c r="FSU39" s="44"/>
      <c r="FSV39" s="44"/>
      <c r="FSW39" s="44"/>
      <c r="FSX39" s="44"/>
      <c r="FSY39" s="44"/>
      <c r="FSZ39" s="44"/>
      <c r="FTA39" s="44"/>
      <c r="FTB39" s="44"/>
      <c r="FTC39" s="44"/>
      <c r="FTD39" s="44"/>
      <c r="FTE39" s="44"/>
      <c r="FTF39" s="44"/>
      <c r="FTG39" s="44"/>
      <c r="FTH39" s="44"/>
      <c r="FTI39" s="44"/>
      <c r="FTJ39" s="44"/>
      <c r="FTK39" s="44"/>
      <c r="FTL39" s="44"/>
      <c r="FTM39" s="44"/>
      <c r="FTN39" s="44"/>
      <c r="FTO39" s="44"/>
      <c r="FTP39" s="44"/>
      <c r="FTQ39" s="44"/>
      <c r="FTR39" s="44"/>
      <c r="FTS39" s="44"/>
      <c r="FTT39" s="44"/>
      <c r="FTU39" s="44"/>
      <c r="FTV39" s="44"/>
      <c r="FTW39" s="44"/>
      <c r="FTX39" s="44"/>
      <c r="FTY39" s="44"/>
      <c r="FTZ39" s="44"/>
      <c r="FUA39" s="44"/>
      <c r="FUB39" s="44"/>
      <c r="FUC39" s="44"/>
      <c r="FUD39" s="44"/>
      <c r="FUE39" s="44"/>
      <c r="FUF39" s="44"/>
      <c r="FUG39" s="44"/>
      <c r="FUH39" s="44"/>
      <c r="FUI39" s="44"/>
      <c r="FUJ39" s="44"/>
      <c r="FUK39" s="44"/>
      <c r="FUL39" s="44"/>
      <c r="FUM39" s="44"/>
      <c r="FUN39" s="44"/>
      <c r="FUO39" s="44"/>
      <c r="FUP39" s="44"/>
      <c r="FUQ39" s="44"/>
      <c r="FUR39" s="44"/>
      <c r="FUS39" s="44"/>
      <c r="FUT39" s="44"/>
      <c r="FUU39" s="44"/>
      <c r="FUV39" s="44"/>
      <c r="FUW39" s="44"/>
      <c r="FUX39" s="44"/>
      <c r="FUY39" s="44"/>
      <c r="FUZ39" s="44"/>
      <c r="FVA39" s="44"/>
      <c r="FVB39" s="44"/>
      <c r="FVC39" s="44"/>
      <c r="FVD39" s="44"/>
      <c r="FVE39" s="44"/>
      <c r="FVF39" s="44"/>
      <c r="FVG39" s="44"/>
      <c r="FVH39" s="44"/>
      <c r="FVI39" s="44"/>
      <c r="FVJ39" s="44"/>
      <c r="FVK39" s="44"/>
      <c r="FVL39" s="44"/>
      <c r="FVM39" s="44"/>
      <c r="FVN39" s="44"/>
      <c r="FVO39" s="44"/>
      <c r="FVP39" s="44"/>
      <c r="FVQ39" s="44"/>
      <c r="FVR39" s="44"/>
      <c r="FVS39" s="44"/>
      <c r="FVT39" s="44"/>
      <c r="FVU39" s="44"/>
      <c r="FVV39" s="44"/>
      <c r="FVW39" s="44"/>
      <c r="FVX39" s="44"/>
      <c r="FVY39" s="44"/>
      <c r="FVZ39" s="44"/>
      <c r="FWA39" s="44"/>
      <c r="FWB39" s="44"/>
      <c r="FWC39" s="44"/>
      <c r="FWD39" s="44"/>
      <c r="FWE39" s="44"/>
      <c r="FWF39" s="44"/>
      <c r="FWG39" s="44"/>
      <c r="FWH39" s="44"/>
      <c r="FWI39" s="44"/>
      <c r="FWJ39" s="44"/>
      <c r="FWK39" s="44"/>
      <c r="FWL39" s="44"/>
      <c r="FWM39" s="44"/>
      <c r="FWN39" s="44"/>
      <c r="FWO39" s="44"/>
      <c r="FWP39" s="44"/>
      <c r="FWQ39" s="44"/>
      <c r="FWR39" s="44"/>
      <c r="FWS39" s="44"/>
      <c r="FWT39" s="44"/>
      <c r="FWU39" s="44"/>
      <c r="FWV39" s="44"/>
      <c r="FWW39" s="44"/>
      <c r="FWX39" s="44"/>
      <c r="FWY39" s="44"/>
      <c r="FWZ39" s="44"/>
      <c r="FXA39" s="44"/>
      <c r="FXB39" s="44"/>
      <c r="FXC39" s="44"/>
      <c r="FXD39" s="44"/>
      <c r="FXE39" s="44"/>
      <c r="FXF39" s="44"/>
      <c r="FXG39" s="44"/>
      <c r="FXH39" s="44"/>
      <c r="FXI39" s="44"/>
      <c r="FXJ39" s="44"/>
      <c r="FXK39" s="44"/>
      <c r="FXL39" s="44"/>
      <c r="FXM39" s="44"/>
      <c r="FXN39" s="44"/>
      <c r="FXO39" s="44"/>
      <c r="FXP39" s="44"/>
      <c r="FXQ39" s="44"/>
      <c r="FXR39" s="44"/>
      <c r="FXS39" s="44"/>
      <c r="FXT39" s="44"/>
      <c r="FXU39" s="44"/>
      <c r="FXV39" s="44"/>
      <c r="FXW39" s="44"/>
      <c r="FXX39" s="44"/>
      <c r="FXY39" s="44"/>
      <c r="FXZ39" s="44"/>
      <c r="FYA39" s="44"/>
      <c r="FYB39" s="44"/>
      <c r="FYC39" s="44"/>
      <c r="FYD39" s="44"/>
      <c r="FYE39" s="44"/>
      <c r="FYF39" s="44"/>
      <c r="FYG39" s="44"/>
      <c r="FYH39" s="44"/>
      <c r="FYI39" s="44"/>
      <c r="FYJ39" s="44"/>
      <c r="FYK39" s="44"/>
      <c r="FYL39" s="44"/>
      <c r="FYM39" s="44"/>
      <c r="FYN39" s="44"/>
      <c r="FYO39" s="44"/>
      <c r="FYP39" s="44"/>
      <c r="FYQ39" s="44"/>
      <c r="FYR39" s="44"/>
      <c r="FYS39" s="44"/>
      <c r="FYT39" s="44"/>
      <c r="FYU39" s="44"/>
      <c r="FYV39" s="44"/>
      <c r="FYW39" s="44"/>
      <c r="FYX39" s="44"/>
      <c r="FYY39" s="44"/>
      <c r="FYZ39" s="44"/>
      <c r="FZA39" s="44"/>
      <c r="FZB39" s="44"/>
      <c r="FZC39" s="44"/>
      <c r="FZD39" s="44"/>
      <c r="FZE39" s="44"/>
      <c r="FZF39" s="44"/>
      <c r="FZG39" s="44"/>
      <c r="FZH39" s="44"/>
      <c r="FZI39" s="44"/>
      <c r="FZJ39" s="44"/>
      <c r="FZK39" s="44"/>
      <c r="FZL39" s="44"/>
      <c r="FZM39" s="44"/>
      <c r="FZN39" s="44"/>
      <c r="FZO39" s="44"/>
      <c r="FZP39" s="44"/>
      <c r="FZQ39" s="44"/>
      <c r="FZR39" s="44"/>
      <c r="FZS39" s="44"/>
      <c r="FZT39" s="44"/>
      <c r="FZU39" s="44"/>
      <c r="FZV39" s="44"/>
      <c r="FZW39" s="44"/>
      <c r="FZX39" s="44"/>
      <c r="FZY39" s="44"/>
      <c r="FZZ39" s="44"/>
      <c r="GAA39" s="44"/>
      <c r="GAB39" s="44"/>
      <c r="GAC39" s="44"/>
      <c r="GAD39" s="44"/>
      <c r="GAE39" s="44"/>
      <c r="GAF39" s="44"/>
      <c r="GAG39" s="44"/>
      <c r="GAH39" s="44"/>
      <c r="GAI39" s="44"/>
      <c r="GAJ39" s="44"/>
      <c r="GAK39" s="44"/>
      <c r="GAL39" s="44"/>
      <c r="GAM39" s="44"/>
      <c r="GAN39" s="44"/>
      <c r="GAO39" s="44"/>
      <c r="GAP39" s="44"/>
      <c r="GAQ39" s="44"/>
      <c r="GAR39" s="44"/>
      <c r="GAS39" s="44"/>
      <c r="GAT39" s="44"/>
      <c r="GAU39" s="44"/>
      <c r="GAV39" s="44"/>
      <c r="GAW39" s="44"/>
      <c r="GAX39" s="44"/>
      <c r="GAY39" s="44"/>
      <c r="GAZ39" s="44"/>
      <c r="GBA39" s="44"/>
      <c r="GBB39" s="44"/>
      <c r="GBC39" s="44"/>
      <c r="GBD39" s="44"/>
      <c r="GBE39" s="44"/>
      <c r="GBF39" s="44"/>
      <c r="GBG39" s="44"/>
      <c r="GBH39" s="44"/>
      <c r="GBI39" s="44"/>
      <c r="GBJ39" s="44"/>
      <c r="GBK39" s="44"/>
      <c r="GBL39" s="44"/>
      <c r="GBM39" s="44"/>
      <c r="GBN39" s="44"/>
      <c r="GBO39" s="44"/>
      <c r="GBP39" s="44"/>
      <c r="GBQ39" s="44"/>
      <c r="GBR39" s="44"/>
      <c r="GBS39" s="44"/>
      <c r="GBT39" s="44"/>
      <c r="GBU39" s="44"/>
      <c r="GBV39" s="44"/>
      <c r="GBW39" s="44"/>
      <c r="GBX39" s="44"/>
      <c r="GBY39" s="44"/>
      <c r="GBZ39" s="44"/>
      <c r="GCA39" s="44"/>
      <c r="GCB39" s="44"/>
      <c r="GCC39" s="44"/>
      <c r="GCD39" s="44"/>
      <c r="GCE39" s="44"/>
      <c r="GCF39" s="44"/>
      <c r="GCG39" s="44"/>
      <c r="GCH39" s="44"/>
      <c r="GCI39" s="44"/>
      <c r="GCJ39" s="44"/>
      <c r="GCK39" s="44"/>
      <c r="GCL39" s="44"/>
      <c r="GCM39" s="44"/>
      <c r="GCN39" s="44"/>
      <c r="GCO39" s="44"/>
      <c r="GCP39" s="44"/>
      <c r="GCQ39" s="44"/>
      <c r="GCR39" s="44"/>
      <c r="GCS39" s="44"/>
      <c r="GCT39" s="44"/>
      <c r="GCU39" s="44"/>
      <c r="GCV39" s="44"/>
      <c r="GCW39" s="44"/>
      <c r="GCX39" s="44"/>
      <c r="GCY39" s="44"/>
      <c r="GCZ39" s="44"/>
      <c r="GDA39" s="44"/>
      <c r="GDB39" s="44"/>
      <c r="GDC39" s="44"/>
      <c r="GDD39" s="44"/>
      <c r="GDE39" s="44"/>
      <c r="GDF39" s="44"/>
      <c r="GDG39" s="44"/>
      <c r="GDH39" s="44"/>
      <c r="GDI39" s="44"/>
      <c r="GDJ39" s="44"/>
      <c r="GDK39" s="44"/>
      <c r="GDL39" s="44"/>
      <c r="GDM39" s="44"/>
      <c r="GDN39" s="44"/>
      <c r="GDO39" s="44"/>
      <c r="GDP39" s="44"/>
      <c r="GDQ39" s="44"/>
      <c r="GDR39" s="44"/>
      <c r="GDS39" s="44"/>
      <c r="GDT39" s="44"/>
      <c r="GDU39" s="44"/>
      <c r="GDV39" s="44"/>
      <c r="GDW39" s="44"/>
      <c r="GDX39" s="44"/>
      <c r="GDY39" s="44"/>
      <c r="GDZ39" s="44"/>
      <c r="GEA39" s="44"/>
      <c r="GEB39" s="44"/>
      <c r="GEC39" s="44"/>
      <c r="GED39" s="44"/>
      <c r="GEE39" s="44"/>
      <c r="GEF39" s="44"/>
      <c r="GEG39" s="44"/>
      <c r="GEH39" s="44"/>
      <c r="GEI39" s="44"/>
      <c r="GEJ39" s="44"/>
      <c r="GEK39" s="44"/>
      <c r="GEL39" s="44"/>
      <c r="GEM39" s="44"/>
      <c r="GEN39" s="44"/>
      <c r="GEO39" s="44"/>
      <c r="GEP39" s="44"/>
      <c r="GEQ39" s="44"/>
      <c r="GER39" s="44"/>
      <c r="GES39" s="44"/>
      <c r="GET39" s="44"/>
      <c r="GEU39" s="44"/>
      <c r="GEV39" s="44"/>
      <c r="GEW39" s="44"/>
      <c r="GEX39" s="44"/>
      <c r="GEY39" s="44"/>
      <c r="GEZ39" s="44"/>
      <c r="GFA39" s="44"/>
      <c r="GFB39" s="44"/>
      <c r="GFC39" s="44"/>
      <c r="GFD39" s="44"/>
      <c r="GFE39" s="44"/>
      <c r="GFF39" s="44"/>
      <c r="GFG39" s="44"/>
      <c r="GFH39" s="44"/>
      <c r="GFI39" s="44"/>
      <c r="GFJ39" s="44"/>
      <c r="GFK39" s="44"/>
      <c r="GFL39" s="44"/>
      <c r="GFM39" s="44"/>
      <c r="GFN39" s="44"/>
      <c r="GFO39" s="44"/>
      <c r="GFP39" s="44"/>
      <c r="GFQ39" s="44"/>
      <c r="GFR39" s="44"/>
      <c r="GFS39" s="44"/>
      <c r="GFT39" s="44"/>
      <c r="GFU39" s="44"/>
      <c r="GFV39" s="44"/>
      <c r="GFW39" s="44"/>
      <c r="GFX39" s="44"/>
      <c r="GFY39" s="44"/>
      <c r="GFZ39" s="44"/>
      <c r="GGA39" s="44"/>
      <c r="GGB39" s="44"/>
      <c r="GGC39" s="44"/>
      <c r="GGD39" s="44"/>
      <c r="GGE39" s="44"/>
      <c r="GGF39" s="44"/>
      <c r="GGG39" s="44"/>
      <c r="GGH39" s="44"/>
      <c r="GGI39" s="44"/>
      <c r="GGJ39" s="44"/>
      <c r="GGK39" s="44"/>
      <c r="GGL39" s="44"/>
      <c r="GGM39" s="44"/>
      <c r="GGN39" s="44"/>
      <c r="GGO39" s="44"/>
      <c r="GGP39" s="44"/>
      <c r="GGQ39" s="44"/>
      <c r="GGR39" s="44"/>
      <c r="GGS39" s="44"/>
      <c r="GGT39" s="44"/>
      <c r="GGU39" s="44"/>
      <c r="GGV39" s="44"/>
      <c r="GGW39" s="44"/>
      <c r="GGX39" s="44"/>
      <c r="GGY39" s="44"/>
      <c r="GGZ39" s="44"/>
      <c r="GHA39" s="44"/>
      <c r="GHB39" s="44"/>
      <c r="GHC39" s="44"/>
      <c r="GHD39" s="44"/>
      <c r="GHE39" s="44"/>
      <c r="GHF39" s="44"/>
      <c r="GHG39" s="44"/>
      <c r="GHH39" s="44"/>
      <c r="GHI39" s="44"/>
      <c r="GHJ39" s="44"/>
      <c r="GHK39" s="44"/>
      <c r="GHL39" s="44"/>
      <c r="GHM39" s="44"/>
      <c r="GHN39" s="44"/>
      <c r="GHO39" s="44"/>
      <c r="GHP39" s="44"/>
      <c r="GHQ39" s="44"/>
      <c r="GHR39" s="44"/>
      <c r="GHS39" s="44"/>
      <c r="GHT39" s="44"/>
      <c r="GHU39" s="44"/>
      <c r="GHV39" s="44"/>
      <c r="GHW39" s="44"/>
      <c r="GHX39" s="44"/>
      <c r="GHY39" s="44"/>
      <c r="GHZ39" s="44"/>
      <c r="GIA39" s="44"/>
      <c r="GIB39" s="44"/>
      <c r="GIC39" s="44"/>
      <c r="GID39" s="44"/>
      <c r="GIE39" s="44"/>
      <c r="GIF39" s="44"/>
      <c r="GIG39" s="44"/>
      <c r="GIH39" s="44"/>
      <c r="GII39" s="44"/>
      <c r="GIJ39" s="44"/>
      <c r="GIK39" s="44"/>
      <c r="GIL39" s="44"/>
      <c r="GIM39" s="44"/>
      <c r="GIN39" s="44"/>
      <c r="GIO39" s="44"/>
      <c r="GIP39" s="44"/>
      <c r="GIQ39" s="44"/>
      <c r="GIR39" s="44"/>
      <c r="GIS39" s="44"/>
      <c r="GIT39" s="44"/>
      <c r="GIU39" s="44"/>
      <c r="GIV39" s="44"/>
      <c r="GIW39" s="44"/>
      <c r="GIX39" s="44"/>
      <c r="GIY39" s="44"/>
      <c r="GIZ39" s="44"/>
      <c r="GJA39" s="44"/>
      <c r="GJB39" s="44"/>
      <c r="GJC39" s="44"/>
      <c r="GJD39" s="44"/>
      <c r="GJE39" s="44"/>
      <c r="GJF39" s="44"/>
      <c r="GJG39" s="44"/>
      <c r="GJH39" s="44"/>
      <c r="GJI39" s="44"/>
      <c r="GJJ39" s="44"/>
      <c r="GJK39" s="44"/>
      <c r="GJL39" s="44"/>
      <c r="GJM39" s="44"/>
      <c r="GJN39" s="44"/>
      <c r="GJO39" s="44"/>
      <c r="GJP39" s="44"/>
      <c r="GJQ39" s="44"/>
      <c r="GJR39" s="44"/>
      <c r="GJS39" s="44"/>
      <c r="GJT39" s="44"/>
      <c r="GJU39" s="44"/>
      <c r="GJV39" s="44"/>
      <c r="GJW39" s="44"/>
      <c r="GJX39" s="44"/>
      <c r="GJY39" s="44"/>
      <c r="GJZ39" s="44"/>
      <c r="GKA39" s="44"/>
      <c r="GKB39" s="44"/>
      <c r="GKC39" s="44"/>
      <c r="GKD39" s="44"/>
      <c r="GKE39" s="44"/>
      <c r="GKF39" s="44"/>
      <c r="GKG39" s="44"/>
      <c r="GKH39" s="44"/>
      <c r="GKI39" s="44"/>
      <c r="GKJ39" s="44"/>
      <c r="GKK39" s="44"/>
      <c r="GKL39" s="44"/>
      <c r="GKM39" s="44"/>
      <c r="GKN39" s="44"/>
      <c r="GKO39" s="44"/>
      <c r="GKP39" s="44"/>
      <c r="GKQ39" s="44"/>
      <c r="GKR39" s="44"/>
      <c r="GKS39" s="44"/>
      <c r="GKT39" s="44"/>
      <c r="GKU39" s="44"/>
      <c r="GKV39" s="44"/>
      <c r="GKW39" s="44"/>
      <c r="GKX39" s="44"/>
      <c r="GKY39" s="44"/>
      <c r="GKZ39" s="44"/>
      <c r="GLA39" s="44"/>
      <c r="GLB39" s="44"/>
      <c r="GLC39" s="44"/>
      <c r="GLD39" s="44"/>
      <c r="GLE39" s="44"/>
      <c r="GLF39" s="44"/>
      <c r="GLG39" s="44"/>
      <c r="GLH39" s="44"/>
      <c r="GLI39" s="44"/>
      <c r="GLJ39" s="44"/>
      <c r="GLK39" s="44"/>
      <c r="GLL39" s="44"/>
      <c r="GLM39" s="44"/>
      <c r="GLN39" s="44"/>
      <c r="GLO39" s="44"/>
      <c r="GLP39" s="44"/>
      <c r="GLQ39" s="44"/>
      <c r="GLR39" s="44"/>
      <c r="GLS39" s="44"/>
      <c r="GLT39" s="44"/>
      <c r="GLU39" s="44"/>
      <c r="GLV39" s="44"/>
      <c r="GLW39" s="44"/>
      <c r="GLX39" s="44"/>
      <c r="GLY39" s="44"/>
      <c r="GLZ39" s="44"/>
      <c r="GMA39" s="44"/>
      <c r="GMB39" s="44"/>
      <c r="GMC39" s="44"/>
      <c r="GMD39" s="44"/>
      <c r="GME39" s="44"/>
      <c r="GMF39" s="44"/>
      <c r="GMG39" s="44"/>
      <c r="GMH39" s="44"/>
      <c r="GMI39" s="44"/>
      <c r="GMJ39" s="44"/>
      <c r="GMK39" s="44"/>
      <c r="GML39" s="44"/>
      <c r="GMM39" s="44"/>
      <c r="GMN39" s="44"/>
      <c r="GMO39" s="44"/>
      <c r="GMP39" s="44"/>
      <c r="GMQ39" s="44"/>
      <c r="GMR39" s="44"/>
      <c r="GMS39" s="44"/>
      <c r="GMT39" s="44"/>
      <c r="GMU39" s="44"/>
      <c r="GMV39" s="44"/>
      <c r="GMW39" s="44"/>
      <c r="GMX39" s="44"/>
      <c r="GMY39" s="44"/>
      <c r="GMZ39" s="44"/>
      <c r="GNA39" s="44"/>
      <c r="GNB39" s="44"/>
      <c r="GNC39" s="44"/>
      <c r="GND39" s="44"/>
      <c r="GNE39" s="44"/>
      <c r="GNF39" s="44"/>
      <c r="GNG39" s="44"/>
      <c r="GNH39" s="44"/>
      <c r="GNI39" s="44"/>
      <c r="GNJ39" s="44"/>
      <c r="GNK39" s="44"/>
      <c r="GNL39" s="44"/>
      <c r="GNM39" s="44"/>
      <c r="GNN39" s="44"/>
      <c r="GNO39" s="44"/>
      <c r="GNP39" s="44"/>
      <c r="GNQ39" s="44"/>
      <c r="GNR39" s="44"/>
      <c r="GNS39" s="44"/>
      <c r="GNT39" s="44"/>
      <c r="GNU39" s="44"/>
      <c r="GNV39" s="44"/>
      <c r="GNW39" s="44"/>
      <c r="GNX39" s="44"/>
      <c r="GNY39" s="44"/>
      <c r="GNZ39" s="44"/>
      <c r="GOA39" s="44"/>
      <c r="GOB39" s="44"/>
      <c r="GOC39" s="44"/>
      <c r="GOD39" s="44"/>
      <c r="GOE39" s="44"/>
      <c r="GOF39" s="44"/>
      <c r="GOG39" s="44"/>
      <c r="GOH39" s="44"/>
      <c r="GOI39" s="44"/>
      <c r="GOJ39" s="44"/>
      <c r="GOK39" s="44"/>
      <c r="GOL39" s="44"/>
      <c r="GOM39" s="44"/>
      <c r="GON39" s="44"/>
      <c r="GOO39" s="44"/>
      <c r="GOP39" s="44"/>
      <c r="GOQ39" s="44"/>
      <c r="GOR39" s="44"/>
      <c r="GOS39" s="44"/>
      <c r="GOT39" s="44"/>
      <c r="GOU39" s="44"/>
      <c r="GOV39" s="44"/>
      <c r="GOW39" s="44"/>
      <c r="GOX39" s="44"/>
      <c r="GOY39" s="44"/>
      <c r="GOZ39" s="44"/>
      <c r="GPA39" s="44"/>
      <c r="GPB39" s="44"/>
      <c r="GPC39" s="44"/>
      <c r="GPD39" s="44"/>
      <c r="GPE39" s="44"/>
      <c r="GPF39" s="44"/>
      <c r="GPG39" s="44"/>
      <c r="GPH39" s="44"/>
      <c r="GPI39" s="44"/>
      <c r="GPJ39" s="44"/>
      <c r="GPK39" s="44"/>
      <c r="GPL39" s="44"/>
      <c r="GPM39" s="44"/>
      <c r="GPN39" s="44"/>
      <c r="GPO39" s="44"/>
      <c r="GPP39" s="44"/>
      <c r="GPQ39" s="44"/>
      <c r="GPR39" s="44"/>
      <c r="GPS39" s="44"/>
      <c r="GPT39" s="44"/>
      <c r="GPU39" s="44"/>
      <c r="GPV39" s="44"/>
      <c r="GPW39" s="44"/>
      <c r="GPX39" s="44"/>
      <c r="GPY39" s="44"/>
      <c r="GPZ39" s="44"/>
      <c r="GQA39" s="44"/>
      <c r="GQB39" s="44"/>
      <c r="GQC39" s="44"/>
      <c r="GQD39" s="44"/>
      <c r="GQE39" s="44"/>
      <c r="GQF39" s="44"/>
      <c r="GQG39" s="44"/>
      <c r="GQH39" s="44"/>
      <c r="GQI39" s="44"/>
      <c r="GQJ39" s="44"/>
      <c r="GQK39" s="44"/>
      <c r="GQL39" s="44"/>
      <c r="GQM39" s="44"/>
      <c r="GQN39" s="44"/>
      <c r="GQO39" s="44"/>
      <c r="GQP39" s="44"/>
      <c r="GQQ39" s="44"/>
      <c r="GQR39" s="44"/>
      <c r="GQS39" s="44"/>
      <c r="GQT39" s="44"/>
      <c r="GQU39" s="44"/>
      <c r="GQV39" s="44"/>
      <c r="GQW39" s="44"/>
      <c r="GQX39" s="44"/>
      <c r="GQY39" s="44"/>
      <c r="GQZ39" s="44"/>
      <c r="GRA39" s="44"/>
      <c r="GRB39" s="44"/>
      <c r="GRC39" s="44"/>
      <c r="GRD39" s="44"/>
      <c r="GRE39" s="44"/>
      <c r="GRF39" s="44"/>
      <c r="GRG39" s="44"/>
      <c r="GRH39" s="44"/>
      <c r="GRI39" s="44"/>
      <c r="GRJ39" s="44"/>
      <c r="GRK39" s="44"/>
      <c r="GRL39" s="44"/>
      <c r="GRM39" s="44"/>
      <c r="GRN39" s="44"/>
      <c r="GRO39" s="44"/>
      <c r="GRP39" s="44"/>
      <c r="GRQ39" s="44"/>
      <c r="GRR39" s="44"/>
      <c r="GRS39" s="44"/>
      <c r="GRT39" s="44"/>
      <c r="GRU39" s="44"/>
      <c r="GRV39" s="44"/>
      <c r="GRW39" s="44"/>
      <c r="GRX39" s="44"/>
      <c r="GRY39" s="44"/>
      <c r="GRZ39" s="44"/>
      <c r="GSA39" s="44"/>
      <c r="GSB39" s="44"/>
      <c r="GSC39" s="44"/>
      <c r="GSD39" s="44"/>
      <c r="GSE39" s="44"/>
      <c r="GSF39" s="44"/>
      <c r="GSG39" s="44"/>
      <c r="GSH39" s="44"/>
      <c r="GSI39" s="44"/>
      <c r="GSJ39" s="44"/>
      <c r="GSK39" s="44"/>
      <c r="GSL39" s="44"/>
      <c r="GSM39" s="44"/>
      <c r="GSN39" s="44"/>
      <c r="GSO39" s="44"/>
      <c r="GSP39" s="44"/>
      <c r="GSQ39" s="44"/>
      <c r="GSR39" s="44"/>
      <c r="GSS39" s="44"/>
      <c r="GST39" s="44"/>
      <c r="GSU39" s="44"/>
      <c r="GSV39" s="44"/>
      <c r="GSW39" s="44"/>
      <c r="GSX39" s="44"/>
      <c r="GSY39" s="44"/>
      <c r="GSZ39" s="44"/>
      <c r="GTA39" s="44"/>
      <c r="GTB39" s="44"/>
      <c r="GTC39" s="44"/>
      <c r="GTD39" s="44"/>
      <c r="GTE39" s="44"/>
      <c r="GTF39" s="44"/>
      <c r="GTG39" s="44"/>
      <c r="GTH39" s="44"/>
      <c r="GTI39" s="44"/>
      <c r="GTJ39" s="44"/>
      <c r="GTK39" s="44"/>
      <c r="GTL39" s="44"/>
      <c r="GTM39" s="44"/>
      <c r="GTN39" s="44"/>
      <c r="GTO39" s="44"/>
      <c r="GTP39" s="44"/>
      <c r="GTQ39" s="44"/>
      <c r="GTR39" s="44"/>
      <c r="GTS39" s="44"/>
      <c r="GTT39" s="44"/>
      <c r="GTU39" s="44"/>
      <c r="GTV39" s="44"/>
      <c r="GTW39" s="44"/>
      <c r="GTX39" s="44"/>
      <c r="GTY39" s="44"/>
      <c r="GTZ39" s="44"/>
      <c r="GUA39" s="44"/>
      <c r="GUB39" s="44"/>
      <c r="GUC39" s="44"/>
      <c r="GUD39" s="44"/>
      <c r="GUE39" s="44"/>
      <c r="GUF39" s="44"/>
      <c r="GUG39" s="44"/>
      <c r="GUH39" s="44"/>
      <c r="GUI39" s="44"/>
      <c r="GUJ39" s="44"/>
      <c r="GUK39" s="44"/>
      <c r="GUL39" s="44"/>
      <c r="GUM39" s="44"/>
      <c r="GUN39" s="44"/>
      <c r="GUO39" s="44"/>
      <c r="GUP39" s="44"/>
      <c r="GUQ39" s="44"/>
      <c r="GUR39" s="44"/>
      <c r="GUS39" s="44"/>
      <c r="GUT39" s="44"/>
      <c r="GUU39" s="44"/>
      <c r="GUV39" s="44"/>
      <c r="GUW39" s="44"/>
      <c r="GUX39" s="44"/>
      <c r="GUY39" s="44"/>
      <c r="GUZ39" s="44"/>
      <c r="GVA39" s="44"/>
      <c r="GVB39" s="44"/>
      <c r="GVC39" s="44"/>
      <c r="GVD39" s="44"/>
      <c r="GVE39" s="44"/>
      <c r="GVF39" s="44"/>
      <c r="GVG39" s="44"/>
      <c r="GVH39" s="44"/>
      <c r="GVI39" s="44"/>
      <c r="GVJ39" s="44"/>
      <c r="GVK39" s="44"/>
      <c r="GVL39" s="44"/>
      <c r="GVM39" s="44"/>
      <c r="GVN39" s="44"/>
      <c r="GVO39" s="44"/>
      <c r="GVP39" s="44"/>
      <c r="GVQ39" s="44"/>
      <c r="GVR39" s="44"/>
      <c r="GVS39" s="44"/>
      <c r="GVT39" s="44"/>
      <c r="GVU39" s="44"/>
      <c r="GVV39" s="44"/>
      <c r="GVW39" s="44"/>
      <c r="GVX39" s="44"/>
      <c r="GVY39" s="44"/>
      <c r="GVZ39" s="44"/>
      <c r="GWA39" s="44"/>
      <c r="GWB39" s="44"/>
      <c r="GWC39" s="44"/>
      <c r="GWD39" s="44"/>
      <c r="GWE39" s="44"/>
      <c r="GWF39" s="44"/>
      <c r="GWG39" s="44"/>
      <c r="GWH39" s="44"/>
      <c r="GWI39" s="44"/>
      <c r="GWJ39" s="44"/>
      <c r="GWK39" s="44"/>
      <c r="GWL39" s="44"/>
      <c r="GWM39" s="44"/>
      <c r="GWN39" s="44"/>
      <c r="GWO39" s="44"/>
      <c r="GWP39" s="44"/>
      <c r="GWQ39" s="44"/>
      <c r="GWR39" s="44"/>
      <c r="GWS39" s="44"/>
      <c r="GWT39" s="44"/>
      <c r="GWU39" s="44"/>
      <c r="GWV39" s="44"/>
      <c r="GWW39" s="44"/>
      <c r="GWX39" s="44"/>
      <c r="GWY39" s="44"/>
      <c r="GWZ39" s="44"/>
      <c r="GXA39" s="44"/>
      <c r="GXB39" s="44"/>
      <c r="GXC39" s="44"/>
      <c r="GXD39" s="44"/>
      <c r="GXE39" s="44"/>
      <c r="GXF39" s="44"/>
      <c r="GXG39" s="44"/>
      <c r="GXH39" s="44"/>
      <c r="GXI39" s="44"/>
      <c r="GXJ39" s="44"/>
      <c r="GXK39" s="44"/>
      <c r="GXL39" s="44"/>
      <c r="GXM39" s="44"/>
      <c r="GXN39" s="44"/>
      <c r="GXO39" s="44"/>
      <c r="GXP39" s="44"/>
      <c r="GXQ39" s="44"/>
      <c r="GXR39" s="44"/>
      <c r="GXS39" s="44"/>
      <c r="GXT39" s="44"/>
      <c r="GXU39" s="44"/>
      <c r="GXV39" s="44"/>
      <c r="GXW39" s="44"/>
      <c r="GXX39" s="44"/>
      <c r="GXY39" s="44"/>
      <c r="GXZ39" s="44"/>
      <c r="GYA39" s="44"/>
      <c r="GYB39" s="44"/>
      <c r="GYC39" s="44"/>
      <c r="GYD39" s="44"/>
      <c r="GYE39" s="44"/>
      <c r="GYF39" s="44"/>
      <c r="GYG39" s="44"/>
      <c r="GYH39" s="44"/>
      <c r="GYI39" s="44"/>
      <c r="GYJ39" s="44"/>
      <c r="GYK39" s="44"/>
      <c r="GYL39" s="44"/>
      <c r="GYM39" s="44"/>
      <c r="GYN39" s="44"/>
      <c r="GYO39" s="44"/>
      <c r="GYP39" s="44"/>
      <c r="GYQ39" s="44"/>
      <c r="GYR39" s="44"/>
      <c r="GYS39" s="44"/>
      <c r="GYT39" s="44"/>
      <c r="GYU39" s="44"/>
      <c r="GYV39" s="44"/>
      <c r="GYW39" s="44"/>
      <c r="GYX39" s="44"/>
      <c r="GYY39" s="44"/>
      <c r="GYZ39" s="44"/>
      <c r="GZA39" s="44"/>
      <c r="GZB39" s="44"/>
      <c r="GZC39" s="44"/>
      <c r="GZD39" s="44"/>
      <c r="GZE39" s="44"/>
      <c r="GZF39" s="44"/>
      <c r="GZG39" s="44"/>
      <c r="GZH39" s="44"/>
      <c r="GZI39" s="44"/>
      <c r="GZJ39" s="44"/>
      <c r="GZK39" s="44"/>
      <c r="GZL39" s="44"/>
      <c r="GZM39" s="44"/>
      <c r="GZN39" s="44"/>
      <c r="GZO39" s="44"/>
      <c r="GZP39" s="44"/>
      <c r="GZQ39" s="44"/>
      <c r="GZR39" s="44"/>
      <c r="GZS39" s="44"/>
      <c r="GZT39" s="44"/>
      <c r="GZU39" s="44"/>
      <c r="GZV39" s="44"/>
      <c r="GZW39" s="44"/>
      <c r="GZX39" s="44"/>
      <c r="GZY39" s="44"/>
      <c r="GZZ39" s="44"/>
      <c r="HAA39" s="44"/>
      <c r="HAB39" s="44"/>
      <c r="HAC39" s="44"/>
      <c r="HAD39" s="44"/>
      <c r="HAE39" s="44"/>
      <c r="HAF39" s="44"/>
      <c r="HAG39" s="44"/>
      <c r="HAH39" s="44"/>
      <c r="HAI39" s="44"/>
      <c r="HAJ39" s="44"/>
      <c r="HAK39" s="44"/>
      <c r="HAL39" s="44"/>
      <c r="HAM39" s="44"/>
      <c r="HAN39" s="44"/>
      <c r="HAO39" s="44"/>
      <c r="HAP39" s="44"/>
      <c r="HAQ39" s="44"/>
      <c r="HAR39" s="44"/>
      <c r="HAS39" s="44"/>
      <c r="HAT39" s="44"/>
      <c r="HAU39" s="44"/>
      <c r="HAV39" s="44"/>
      <c r="HAW39" s="44"/>
      <c r="HAX39" s="44"/>
      <c r="HAY39" s="44"/>
      <c r="HAZ39" s="44"/>
      <c r="HBA39" s="44"/>
      <c r="HBB39" s="44"/>
      <c r="HBC39" s="44"/>
      <c r="HBD39" s="44"/>
      <c r="HBE39" s="44"/>
      <c r="HBF39" s="44"/>
      <c r="HBG39" s="44"/>
      <c r="HBH39" s="44"/>
      <c r="HBI39" s="44"/>
      <c r="HBJ39" s="44"/>
      <c r="HBK39" s="44"/>
      <c r="HBL39" s="44"/>
      <c r="HBM39" s="44"/>
      <c r="HBN39" s="44"/>
      <c r="HBO39" s="44"/>
      <c r="HBP39" s="44"/>
      <c r="HBQ39" s="44"/>
      <c r="HBR39" s="44"/>
      <c r="HBS39" s="44"/>
      <c r="HBT39" s="44"/>
      <c r="HBU39" s="44"/>
      <c r="HBV39" s="44"/>
      <c r="HBW39" s="44"/>
      <c r="HBX39" s="44"/>
      <c r="HBY39" s="44"/>
      <c r="HBZ39" s="44"/>
      <c r="HCA39" s="44"/>
      <c r="HCB39" s="44"/>
      <c r="HCC39" s="44"/>
      <c r="HCD39" s="44"/>
      <c r="HCE39" s="44"/>
      <c r="HCF39" s="44"/>
      <c r="HCG39" s="44"/>
      <c r="HCH39" s="44"/>
      <c r="HCI39" s="44"/>
      <c r="HCJ39" s="44"/>
      <c r="HCK39" s="44"/>
      <c r="HCL39" s="44"/>
      <c r="HCM39" s="44"/>
      <c r="HCN39" s="44"/>
      <c r="HCO39" s="44"/>
      <c r="HCP39" s="44"/>
      <c r="HCQ39" s="44"/>
      <c r="HCR39" s="44"/>
      <c r="HCS39" s="44"/>
      <c r="HCT39" s="44"/>
      <c r="HCU39" s="44"/>
      <c r="HCV39" s="44"/>
      <c r="HCW39" s="44"/>
      <c r="HCX39" s="44"/>
      <c r="HCY39" s="44"/>
      <c r="HCZ39" s="44"/>
      <c r="HDA39" s="44"/>
      <c r="HDB39" s="44"/>
      <c r="HDC39" s="44"/>
      <c r="HDD39" s="44"/>
      <c r="HDE39" s="44"/>
      <c r="HDF39" s="44"/>
      <c r="HDG39" s="44"/>
      <c r="HDH39" s="44"/>
      <c r="HDI39" s="44"/>
      <c r="HDJ39" s="44"/>
      <c r="HDK39" s="44"/>
      <c r="HDL39" s="44"/>
      <c r="HDM39" s="44"/>
      <c r="HDN39" s="44"/>
      <c r="HDO39" s="44"/>
      <c r="HDP39" s="44"/>
      <c r="HDQ39" s="44"/>
      <c r="HDR39" s="44"/>
      <c r="HDS39" s="44"/>
      <c r="HDT39" s="44"/>
      <c r="HDU39" s="44"/>
      <c r="HDV39" s="44"/>
      <c r="HDW39" s="44"/>
      <c r="HDX39" s="44"/>
      <c r="HDY39" s="44"/>
      <c r="HDZ39" s="44"/>
      <c r="HEA39" s="44"/>
      <c r="HEB39" s="44"/>
      <c r="HEC39" s="44"/>
      <c r="HED39" s="44"/>
      <c r="HEE39" s="44"/>
      <c r="HEF39" s="44"/>
      <c r="HEG39" s="44"/>
      <c r="HEH39" s="44"/>
      <c r="HEI39" s="44"/>
      <c r="HEJ39" s="44"/>
      <c r="HEK39" s="44"/>
      <c r="HEL39" s="44"/>
      <c r="HEM39" s="44"/>
      <c r="HEN39" s="44"/>
      <c r="HEO39" s="44"/>
      <c r="HEP39" s="44"/>
      <c r="HEQ39" s="44"/>
      <c r="HER39" s="44"/>
      <c r="HES39" s="44"/>
      <c r="HET39" s="44"/>
      <c r="HEU39" s="44"/>
      <c r="HEV39" s="44"/>
      <c r="HEW39" s="44"/>
      <c r="HEX39" s="44"/>
      <c r="HEY39" s="44"/>
      <c r="HEZ39" s="44"/>
      <c r="HFA39" s="44"/>
      <c r="HFB39" s="44"/>
      <c r="HFC39" s="44"/>
      <c r="HFD39" s="44"/>
      <c r="HFE39" s="44"/>
      <c r="HFF39" s="44"/>
      <c r="HFG39" s="44"/>
      <c r="HFH39" s="44"/>
      <c r="HFI39" s="44"/>
      <c r="HFJ39" s="44"/>
      <c r="HFK39" s="44"/>
      <c r="HFL39" s="44"/>
      <c r="HFM39" s="44"/>
      <c r="HFN39" s="44"/>
      <c r="HFO39" s="44"/>
      <c r="HFP39" s="44"/>
      <c r="HFQ39" s="44"/>
      <c r="HFR39" s="44"/>
      <c r="HFS39" s="44"/>
      <c r="HFT39" s="44"/>
      <c r="HFU39" s="44"/>
      <c r="HFV39" s="44"/>
      <c r="HFW39" s="44"/>
      <c r="HFX39" s="44"/>
      <c r="HFY39" s="44"/>
      <c r="HFZ39" s="44"/>
      <c r="HGA39" s="44"/>
      <c r="HGB39" s="44"/>
      <c r="HGC39" s="44"/>
      <c r="HGD39" s="44"/>
      <c r="HGE39" s="44"/>
      <c r="HGF39" s="44"/>
      <c r="HGG39" s="44"/>
      <c r="HGH39" s="44"/>
      <c r="HGI39" s="44"/>
      <c r="HGJ39" s="44"/>
      <c r="HGK39" s="44"/>
      <c r="HGL39" s="44"/>
      <c r="HGM39" s="44"/>
      <c r="HGN39" s="44"/>
      <c r="HGO39" s="44"/>
      <c r="HGP39" s="44"/>
      <c r="HGQ39" s="44"/>
      <c r="HGR39" s="44"/>
      <c r="HGS39" s="44"/>
      <c r="HGT39" s="44"/>
      <c r="HGU39" s="44"/>
      <c r="HGV39" s="44"/>
      <c r="HGW39" s="44"/>
      <c r="HGX39" s="44"/>
      <c r="HGY39" s="44"/>
      <c r="HGZ39" s="44"/>
      <c r="HHA39" s="44"/>
      <c r="HHB39" s="44"/>
      <c r="HHC39" s="44"/>
      <c r="HHD39" s="44"/>
      <c r="HHE39" s="44"/>
      <c r="HHF39" s="44"/>
      <c r="HHG39" s="44"/>
      <c r="HHH39" s="44"/>
      <c r="HHI39" s="44"/>
      <c r="HHJ39" s="44"/>
      <c r="HHK39" s="44"/>
      <c r="HHL39" s="44"/>
      <c r="HHM39" s="44"/>
      <c r="HHN39" s="44"/>
      <c r="HHO39" s="44"/>
      <c r="HHP39" s="44"/>
      <c r="HHQ39" s="44"/>
      <c r="HHR39" s="44"/>
      <c r="HHS39" s="44"/>
      <c r="HHT39" s="44"/>
      <c r="HHU39" s="44"/>
      <c r="HHV39" s="44"/>
      <c r="HHW39" s="44"/>
      <c r="HHX39" s="44"/>
      <c r="HHY39" s="44"/>
      <c r="HHZ39" s="44"/>
      <c r="HIA39" s="44"/>
      <c r="HIB39" s="44"/>
      <c r="HIC39" s="44"/>
      <c r="HID39" s="44"/>
      <c r="HIE39" s="44"/>
      <c r="HIF39" s="44"/>
      <c r="HIG39" s="44"/>
      <c r="HIH39" s="44"/>
      <c r="HII39" s="44"/>
      <c r="HIJ39" s="44"/>
      <c r="HIK39" s="44"/>
      <c r="HIL39" s="44"/>
      <c r="HIM39" s="44"/>
      <c r="HIN39" s="44"/>
      <c r="HIO39" s="44"/>
      <c r="HIP39" s="44"/>
      <c r="HIQ39" s="44"/>
      <c r="HIR39" s="44"/>
      <c r="HIS39" s="44"/>
      <c r="HIT39" s="44"/>
      <c r="HIU39" s="44"/>
      <c r="HIV39" s="44"/>
      <c r="HIW39" s="44"/>
      <c r="HIX39" s="44"/>
      <c r="HIY39" s="44"/>
      <c r="HIZ39" s="44"/>
      <c r="HJA39" s="44"/>
      <c r="HJB39" s="44"/>
      <c r="HJC39" s="44"/>
      <c r="HJD39" s="44"/>
      <c r="HJE39" s="44"/>
      <c r="HJF39" s="44"/>
      <c r="HJG39" s="44"/>
      <c r="HJH39" s="44"/>
      <c r="HJI39" s="44"/>
      <c r="HJJ39" s="44"/>
      <c r="HJK39" s="44"/>
      <c r="HJL39" s="44"/>
      <c r="HJM39" s="44"/>
      <c r="HJN39" s="44"/>
      <c r="HJO39" s="44"/>
      <c r="HJP39" s="44"/>
      <c r="HJQ39" s="44"/>
      <c r="HJR39" s="44"/>
      <c r="HJS39" s="44"/>
      <c r="HJT39" s="44"/>
      <c r="HJU39" s="44"/>
      <c r="HJV39" s="44"/>
      <c r="HJW39" s="44"/>
      <c r="HJX39" s="44"/>
      <c r="HJY39" s="44"/>
      <c r="HJZ39" s="44"/>
      <c r="HKA39" s="44"/>
      <c r="HKB39" s="44"/>
      <c r="HKC39" s="44"/>
      <c r="HKD39" s="44"/>
      <c r="HKE39" s="44"/>
      <c r="HKF39" s="44"/>
      <c r="HKG39" s="44"/>
      <c r="HKH39" s="44"/>
      <c r="HKI39" s="44"/>
      <c r="HKJ39" s="44"/>
      <c r="HKK39" s="44"/>
      <c r="HKL39" s="44"/>
      <c r="HKM39" s="44"/>
      <c r="HKN39" s="44"/>
      <c r="HKO39" s="44"/>
      <c r="HKP39" s="44"/>
      <c r="HKQ39" s="44"/>
      <c r="HKR39" s="44"/>
      <c r="HKS39" s="44"/>
      <c r="HKT39" s="44"/>
      <c r="HKU39" s="44"/>
      <c r="HKV39" s="44"/>
      <c r="HKW39" s="44"/>
      <c r="HKX39" s="44"/>
      <c r="HKY39" s="44"/>
      <c r="HKZ39" s="44"/>
      <c r="HLA39" s="44"/>
      <c r="HLB39" s="44"/>
      <c r="HLC39" s="44"/>
      <c r="HLD39" s="44"/>
      <c r="HLE39" s="44"/>
      <c r="HLF39" s="44"/>
      <c r="HLG39" s="44"/>
      <c r="HLH39" s="44"/>
      <c r="HLI39" s="44"/>
      <c r="HLJ39" s="44"/>
      <c r="HLK39" s="44"/>
      <c r="HLL39" s="44"/>
      <c r="HLM39" s="44"/>
      <c r="HLN39" s="44"/>
      <c r="HLO39" s="44"/>
      <c r="HLP39" s="44"/>
      <c r="HLQ39" s="44"/>
      <c r="HLR39" s="44"/>
      <c r="HLS39" s="44"/>
      <c r="HLT39" s="44"/>
      <c r="HLU39" s="44"/>
      <c r="HLV39" s="44"/>
      <c r="HLW39" s="44"/>
      <c r="HLX39" s="44"/>
      <c r="HLY39" s="44"/>
      <c r="HLZ39" s="44"/>
      <c r="HMA39" s="44"/>
      <c r="HMB39" s="44"/>
      <c r="HMC39" s="44"/>
      <c r="HMD39" s="44"/>
      <c r="HME39" s="44"/>
      <c r="HMF39" s="44"/>
      <c r="HMG39" s="44"/>
      <c r="HMH39" s="44"/>
      <c r="HMI39" s="44"/>
      <c r="HMJ39" s="44"/>
      <c r="HMK39" s="44"/>
      <c r="HML39" s="44"/>
      <c r="HMM39" s="44"/>
      <c r="HMN39" s="44"/>
      <c r="HMO39" s="44"/>
      <c r="HMP39" s="44"/>
      <c r="HMQ39" s="44"/>
      <c r="HMR39" s="44"/>
      <c r="HMS39" s="44"/>
      <c r="HMT39" s="44"/>
      <c r="HMU39" s="44"/>
      <c r="HMV39" s="44"/>
      <c r="HMW39" s="44"/>
      <c r="HMX39" s="44"/>
      <c r="HMY39" s="44"/>
      <c r="HMZ39" s="44"/>
      <c r="HNA39" s="44"/>
      <c r="HNB39" s="44"/>
      <c r="HNC39" s="44"/>
      <c r="HND39" s="44"/>
      <c r="HNE39" s="44"/>
      <c r="HNF39" s="44"/>
      <c r="HNG39" s="44"/>
      <c r="HNH39" s="44"/>
      <c r="HNI39" s="44"/>
      <c r="HNJ39" s="44"/>
      <c r="HNK39" s="44"/>
      <c r="HNL39" s="44"/>
      <c r="HNM39" s="44"/>
      <c r="HNN39" s="44"/>
      <c r="HNO39" s="44"/>
      <c r="HNP39" s="44"/>
      <c r="HNQ39" s="44"/>
      <c r="HNR39" s="44"/>
      <c r="HNS39" s="44"/>
      <c r="HNT39" s="44"/>
      <c r="HNU39" s="44"/>
      <c r="HNV39" s="44"/>
      <c r="HNW39" s="44"/>
      <c r="HNX39" s="44"/>
      <c r="HNY39" s="44"/>
      <c r="HNZ39" s="44"/>
      <c r="HOA39" s="44"/>
      <c r="HOB39" s="44"/>
      <c r="HOC39" s="44"/>
      <c r="HOD39" s="44"/>
      <c r="HOE39" s="44"/>
      <c r="HOF39" s="44"/>
      <c r="HOG39" s="44"/>
      <c r="HOH39" s="44"/>
      <c r="HOI39" s="44"/>
      <c r="HOJ39" s="44"/>
      <c r="HOK39" s="44"/>
      <c r="HOL39" s="44"/>
      <c r="HOM39" s="44"/>
      <c r="HON39" s="44"/>
      <c r="HOO39" s="44"/>
      <c r="HOP39" s="44"/>
      <c r="HOQ39" s="44"/>
      <c r="HOR39" s="44"/>
      <c r="HOS39" s="44"/>
      <c r="HOT39" s="44"/>
      <c r="HOU39" s="44"/>
      <c r="HOV39" s="44"/>
      <c r="HOW39" s="44"/>
      <c r="HOX39" s="44"/>
      <c r="HOY39" s="44"/>
      <c r="HOZ39" s="44"/>
      <c r="HPA39" s="44"/>
      <c r="HPB39" s="44"/>
      <c r="HPC39" s="44"/>
      <c r="HPD39" s="44"/>
      <c r="HPE39" s="44"/>
      <c r="HPF39" s="44"/>
      <c r="HPG39" s="44"/>
      <c r="HPH39" s="44"/>
      <c r="HPI39" s="44"/>
      <c r="HPJ39" s="44"/>
      <c r="HPK39" s="44"/>
      <c r="HPL39" s="44"/>
      <c r="HPM39" s="44"/>
      <c r="HPN39" s="44"/>
      <c r="HPO39" s="44"/>
      <c r="HPP39" s="44"/>
      <c r="HPQ39" s="44"/>
      <c r="HPR39" s="44"/>
      <c r="HPS39" s="44"/>
      <c r="HPT39" s="44"/>
      <c r="HPU39" s="44"/>
      <c r="HPV39" s="44"/>
      <c r="HPW39" s="44"/>
      <c r="HPX39" s="44"/>
      <c r="HPY39" s="44"/>
      <c r="HPZ39" s="44"/>
      <c r="HQA39" s="44"/>
      <c r="HQB39" s="44"/>
      <c r="HQC39" s="44"/>
      <c r="HQD39" s="44"/>
      <c r="HQE39" s="44"/>
      <c r="HQF39" s="44"/>
      <c r="HQG39" s="44"/>
      <c r="HQH39" s="44"/>
      <c r="HQI39" s="44"/>
      <c r="HQJ39" s="44"/>
      <c r="HQK39" s="44"/>
      <c r="HQL39" s="44"/>
      <c r="HQM39" s="44"/>
      <c r="HQN39" s="44"/>
      <c r="HQO39" s="44"/>
      <c r="HQP39" s="44"/>
      <c r="HQQ39" s="44"/>
      <c r="HQR39" s="44"/>
      <c r="HQS39" s="44"/>
      <c r="HQT39" s="44"/>
      <c r="HQU39" s="44"/>
      <c r="HQV39" s="44"/>
      <c r="HQW39" s="44"/>
      <c r="HQX39" s="44"/>
      <c r="HQY39" s="44"/>
      <c r="HQZ39" s="44"/>
      <c r="HRA39" s="44"/>
      <c r="HRB39" s="44"/>
      <c r="HRC39" s="44"/>
      <c r="HRD39" s="44"/>
      <c r="HRE39" s="44"/>
      <c r="HRF39" s="44"/>
      <c r="HRG39" s="44"/>
      <c r="HRH39" s="44"/>
      <c r="HRI39" s="44"/>
      <c r="HRJ39" s="44"/>
      <c r="HRK39" s="44"/>
      <c r="HRL39" s="44"/>
      <c r="HRM39" s="44"/>
      <c r="HRN39" s="44"/>
      <c r="HRO39" s="44"/>
      <c r="HRP39" s="44"/>
      <c r="HRQ39" s="44"/>
      <c r="HRR39" s="44"/>
      <c r="HRS39" s="44"/>
      <c r="HRT39" s="44"/>
      <c r="HRU39" s="44"/>
      <c r="HRV39" s="44"/>
      <c r="HRW39" s="44"/>
      <c r="HRX39" s="44"/>
      <c r="HRY39" s="44"/>
      <c r="HRZ39" s="44"/>
      <c r="HSA39" s="44"/>
      <c r="HSB39" s="44"/>
      <c r="HSC39" s="44"/>
      <c r="HSD39" s="44"/>
      <c r="HSE39" s="44"/>
      <c r="HSF39" s="44"/>
      <c r="HSG39" s="44"/>
      <c r="HSH39" s="44"/>
      <c r="HSI39" s="44"/>
      <c r="HSJ39" s="44"/>
      <c r="HSK39" s="44"/>
      <c r="HSL39" s="44"/>
      <c r="HSM39" s="44"/>
      <c r="HSN39" s="44"/>
      <c r="HSO39" s="44"/>
      <c r="HSP39" s="44"/>
      <c r="HSQ39" s="44"/>
      <c r="HSR39" s="44"/>
      <c r="HSS39" s="44"/>
      <c r="HST39" s="44"/>
      <c r="HSU39" s="44"/>
      <c r="HSV39" s="44"/>
      <c r="HSW39" s="44"/>
      <c r="HSX39" s="44"/>
      <c r="HSY39" s="44"/>
      <c r="HSZ39" s="44"/>
      <c r="HTA39" s="44"/>
      <c r="HTB39" s="44"/>
      <c r="HTC39" s="44"/>
      <c r="HTD39" s="44"/>
      <c r="HTE39" s="44"/>
      <c r="HTF39" s="44"/>
      <c r="HTG39" s="44"/>
      <c r="HTH39" s="44"/>
      <c r="HTI39" s="44"/>
      <c r="HTJ39" s="44"/>
      <c r="HTK39" s="44"/>
      <c r="HTL39" s="44"/>
      <c r="HTM39" s="44"/>
      <c r="HTN39" s="44"/>
      <c r="HTO39" s="44"/>
      <c r="HTP39" s="44"/>
      <c r="HTQ39" s="44"/>
      <c r="HTR39" s="44"/>
      <c r="HTS39" s="44"/>
      <c r="HTT39" s="44"/>
      <c r="HTU39" s="44"/>
      <c r="HTV39" s="44"/>
      <c r="HTW39" s="44"/>
      <c r="HTX39" s="44"/>
      <c r="HTY39" s="44"/>
      <c r="HTZ39" s="44"/>
      <c r="HUA39" s="44"/>
      <c r="HUB39" s="44"/>
      <c r="HUC39" s="44"/>
      <c r="HUD39" s="44"/>
      <c r="HUE39" s="44"/>
      <c r="HUF39" s="44"/>
      <c r="HUG39" s="44"/>
      <c r="HUH39" s="44"/>
      <c r="HUI39" s="44"/>
      <c r="HUJ39" s="44"/>
      <c r="HUK39" s="44"/>
      <c r="HUL39" s="44"/>
      <c r="HUM39" s="44"/>
      <c r="HUN39" s="44"/>
      <c r="HUO39" s="44"/>
      <c r="HUP39" s="44"/>
      <c r="HUQ39" s="44"/>
      <c r="HUR39" s="44"/>
      <c r="HUS39" s="44"/>
      <c r="HUT39" s="44"/>
      <c r="HUU39" s="44"/>
      <c r="HUV39" s="44"/>
      <c r="HUW39" s="44"/>
      <c r="HUX39" s="44"/>
      <c r="HUY39" s="44"/>
      <c r="HUZ39" s="44"/>
      <c r="HVA39" s="44"/>
      <c r="HVB39" s="44"/>
      <c r="HVC39" s="44"/>
      <c r="HVD39" s="44"/>
      <c r="HVE39" s="44"/>
      <c r="HVF39" s="44"/>
      <c r="HVG39" s="44"/>
      <c r="HVH39" s="44"/>
      <c r="HVI39" s="44"/>
      <c r="HVJ39" s="44"/>
      <c r="HVK39" s="44"/>
      <c r="HVL39" s="44"/>
      <c r="HVM39" s="44"/>
      <c r="HVN39" s="44"/>
      <c r="HVO39" s="44"/>
      <c r="HVP39" s="44"/>
      <c r="HVQ39" s="44"/>
      <c r="HVR39" s="44"/>
      <c r="HVS39" s="44"/>
      <c r="HVT39" s="44"/>
      <c r="HVU39" s="44"/>
      <c r="HVV39" s="44"/>
      <c r="HVW39" s="44"/>
      <c r="HVX39" s="44"/>
      <c r="HVY39" s="44"/>
      <c r="HVZ39" s="44"/>
      <c r="HWA39" s="44"/>
      <c r="HWB39" s="44"/>
      <c r="HWC39" s="44"/>
      <c r="HWD39" s="44"/>
      <c r="HWE39" s="44"/>
      <c r="HWF39" s="44"/>
      <c r="HWG39" s="44"/>
      <c r="HWH39" s="44"/>
      <c r="HWI39" s="44"/>
      <c r="HWJ39" s="44"/>
      <c r="HWK39" s="44"/>
      <c r="HWL39" s="44"/>
      <c r="HWM39" s="44"/>
      <c r="HWN39" s="44"/>
      <c r="HWO39" s="44"/>
      <c r="HWP39" s="44"/>
      <c r="HWQ39" s="44"/>
      <c r="HWR39" s="44"/>
      <c r="HWS39" s="44"/>
      <c r="HWT39" s="44"/>
      <c r="HWU39" s="44"/>
      <c r="HWV39" s="44"/>
      <c r="HWW39" s="44"/>
      <c r="HWX39" s="44"/>
      <c r="HWY39" s="44"/>
      <c r="HWZ39" s="44"/>
      <c r="HXA39" s="44"/>
      <c r="HXB39" s="44"/>
      <c r="HXC39" s="44"/>
      <c r="HXD39" s="44"/>
      <c r="HXE39" s="44"/>
      <c r="HXF39" s="44"/>
      <c r="HXG39" s="44"/>
      <c r="HXH39" s="44"/>
      <c r="HXI39" s="44"/>
      <c r="HXJ39" s="44"/>
      <c r="HXK39" s="44"/>
      <c r="HXL39" s="44"/>
      <c r="HXM39" s="44"/>
      <c r="HXN39" s="44"/>
      <c r="HXO39" s="44"/>
      <c r="HXP39" s="44"/>
      <c r="HXQ39" s="44"/>
      <c r="HXR39" s="44"/>
      <c r="HXS39" s="44"/>
      <c r="HXT39" s="44"/>
      <c r="HXU39" s="44"/>
      <c r="HXV39" s="44"/>
      <c r="HXW39" s="44"/>
      <c r="HXX39" s="44"/>
      <c r="HXY39" s="44"/>
      <c r="HXZ39" s="44"/>
      <c r="HYA39" s="44"/>
      <c r="HYB39" s="44"/>
      <c r="HYC39" s="44"/>
      <c r="HYD39" s="44"/>
      <c r="HYE39" s="44"/>
      <c r="HYF39" s="44"/>
      <c r="HYG39" s="44"/>
      <c r="HYH39" s="44"/>
      <c r="HYI39" s="44"/>
      <c r="HYJ39" s="44"/>
      <c r="HYK39" s="44"/>
      <c r="HYL39" s="44"/>
      <c r="HYM39" s="44"/>
      <c r="HYN39" s="44"/>
      <c r="HYO39" s="44"/>
      <c r="HYP39" s="44"/>
      <c r="HYQ39" s="44"/>
      <c r="HYR39" s="44"/>
      <c r="HYS39" s="44"/>
      <c r="HYT39" s="44"/>
      <c r="HYU39" s="44"/>
      <c r="HYV39" s="44"/>
      <c r="HYW39" s="44"/>
      <c r="HYX39" s="44"/>
      <c r="HYY39" s="44"/>
      <c r="HYZ39" s="44"/>
      <c r="HZA39" s="44"/>
      <c r="HZB39" s="44"/>
      <c r="HZC39" s="44"/>
      <c r="HZD39" s="44"/>
      <c r="HZE39" s="44"/>
      <c r="HZF39" s="44"/>
      <c r="HZG39" s="44"/>
      <c r="HZH39" s="44"/>
      <c r="HZI39" s="44"/>
      <c r="HZJ39" s="44"/>
      <c r="HZK39" s="44"/>
      <c r="HZL39" s="44"/>
      <c r="HZM39" s="44"/>
      <c r="HZN39" s="44"/>
      <c r="HZO39" s="44"/>
      <c r="HZP39" s="44"/>
      <c r="HZQ39" s="44"/>
      <c r="HZR39" s="44"/>
      <c r="HZS39" s="44"/>
      <c r="HZT39" s="44"/>
      <c r="HZU39" s="44"/>
      <c r="HZV39" s="44"/>
      <c r="HZW39" s="44"/>
      <c r="HZX39" s="44"/>
      <c r="HZY39" s="44"/>
      <c r="HZZ39" s="44"/>
      <c r="IAA39" s="44"/>
      <c r="IAB39" s="44"/>
      <c r="IAC39" s="44"/>
      <c r="IAD39" s="44"/>
      <c r="IAE39" s="44"/>
      <c r="IAF39" s="44"/>
      <c r="IAG39" s="44"/>
      <c r="IAH39" s="44"/>
      <c r="IAI39" s="44"/>
      <c r="IAJ39" s="44"/>
      <c r="IAK39" s="44"/>
      <c r="IAL39" s="44"/>
      <c r="IAM39" s="44"/>
      <c r="IAN39" s="44"/>
      <c r="IAO39" s="44"/>
      <c r="IAP39" s="44"/>
      <c r="IAQ39" s="44"/>
      <c r="IAR39" s="44"/>
      <c r="IAS39" s="44"/>
      <c r="IAT39" s="44"/>
      <c r="IAU39" s="44"/>
      <c r="IAV39" s="44"/>
      <c r="IAW39" s="44"/>
      <c r="IAX39" s="44"/>
      <c r="IAY39" s="44"/>
      <c r="IAZ39" s="44"/>
      <c r="IBA39" s="44"/>
      <c r="IBB39" s="44"/>
      <c r="IBC39" s="44"/>
      <c r="IBD39" s="44"/>
      <c r="IBE39" s="44"/>
      <c r="IBF39" s="44"/>
      <c r="IBG39" s="44"/>
      <c r="IBH39" s="44"/>
      <c r="IBI39" s="44"/>
      <c r="IBJ39" s="44"/>
      <c r="IBK39" s="44"/>
      <c r="IBL39" s="44"/>
      <c r="IBM39" s="44"/>
      <c r="IBN39" s="44"/>
      <c r="IBO39" s="44"/>
      <c r="IBP39" s="44"/>
      <c r="IBQ39" s="44"/>
      <c r="IBR39" s="44"/>
      <c r="IBS39" s="44"/>
      <c r="IBT39" s="44"/>
      <c r="IBU39" s="44"/>
      <c r="IBV39" s="44"/>
      <c r="IBW39" s="44"/>
      <c r="IBX39" s="44"/>
      <c r="IBY39" s="44"/>
      <c r="IBZ39" s="44"/>
      <c r="ICA39" s="44"/>
      <c r="ICB39" s="44"/>
      <c r="ICC39" s="44"/>
      <c r="ICD39" s="44"/>
      <c r="ICE39" s="44"/>
      <c r="ICF39" s="44"/>
      <c r="ICG39" s="44"/>
      <c r="ICH39" s="44"/>
      <c r="ICI39" s="44"/>
      <c r="ICJ39" s="44"/>
      <c r="ICK39" s="44"/>
      <c r="ICL39" s="44"/>
      <c r="ICM39" s="44"/>
      <c r="ICN39" s="44"/>
      <c r="ICO39" s="44"/>
      <c r="ICP39" s="44"/>
      <c r="ICQ39" s="44"/>
      <c r="ICR39" s="44"/>
      <c r="ICS39" s="44"/>
      <c r="ICT39" s="44"/>
      <c r="ICU39" s="44"/>
      <c r="ICV39" s="44"/>
      <c r="ICW39" s="44"/>
      <c r="ICX39" s="44"/>
      <c r="ICY39" s="44"/>
      <c r="ICZ39" s="44"/>
      <c r="IDA39" s="44"/>
      <c r="IDB39" s="44"/>
      <c r="IDC39" s="44"/>
      <c r="IDD39" s="44"/>
      <c r="IDE39" s="44"/>
      <c r="IDF39" s="44"/>
      <c r="IDG39" s="44"/>
      <c r="IDH39" s="44"/>
      <c r="IDI39" s="44"/>
      <c r="IDJ39" s="44"/>
      <c r="IDK39" s="44"/>
      <c r="IDL39" s="44"/>
      <c r="IDM39" s="44"/>
      <c r="IDN39" s="44"/>
      <c r="IDO39" s="44"/>
      <c r="IDP39" s="44"/>
      <c r="IDQ39" s="44"/>
      <c r="IDR39" s="44"/>
      <c r="IDS39" s="44"/>
      <c r="IDT39" s="44"/>
      <c r="IDU39" s="44"/>
      <c r="IDV39" s="44"/>
      <c r="IDW39" s="44"/>
      <c r="IDX39" s="44"/>
      <c r="IDY39" s="44"/>
      <c r="IDZ39" s="44"/>
      <c r="IEA39" s="44"/>
      <c r="IEB39" s="44"/>
      <c r="IEC39" s="44"/>
      <c r="IED39" s="44"/>
      <c r="IEE39" s="44"/>
      <c r="IEF39" s="44"/>
      <c r="IEG39" s="44"/>
      <c r="IEH39" s="44"/>
      <c r="IEI39" s="44"/>
      <c r="IEJ39" s="44"/>
      <c r="IEK39" s="44"/>
      <c r="IEL39" s="44"/>
      <c r="IEM39" s="44"/>
      <c r="IEN39" s="44"/>
      <c r="IEO39" s="44"/>
      <c r="IEP39" s="44"/>
      <c r="IEQ39" s="44"/>
      <c r="IER39" s="44"/>
      <c r="IES39" s="44"/>
      <c r="IET39" s="44"/>
      <c r="IEU39" s="44"/>
      <c r="IEV39" s="44"/>
      <c r="IEW39" s="44"/>
      <c r="IEX39" s="44"/>
      <c r="IEY39" s="44"/>
      <c r="IEZ39" s="44"/>
      <c r="IFA39" s="44"/>
      <c r="IFB39" s="44"/>
      <c r="IFC39" s="44"/>
      <c r="IFD39" s="44"/>
      <c r="IFE39" s="44"/>
      <c r="IFF39" s="44"/>
      <c r="IFG39" s="44"/>
      <c r="IFH39" s="44"/>
      <c r="IFI39" s="44"/>
      <c r="IFJ39" s="44"/>
      <c r="IFK39" s="44"/>
      <c r="IFL39" s="44"/>
      <c r="IFM39" s="44"/>
      <c r="IFN39" s="44"/>
      <c r="IFO39" s="44"/>
      <c r="IFP39" s="44"/>
      <c r="IFQ39" s="44"/>
      <c r="IFR39" s="44"/>
      <c r="IFS39" s="44"/>
      <c r="IFT39" s="44"/>
      <c r="IFU39" s="44"/>
      <c r="IFV39" s="44"/>
      <c r="IFW39" s="44"/>
      <c r="IFX39" s="44"/>
      <c r="IFY39" s="44"/>
      <c r="IFZ39" s="44"/>
      <c r="IGA39" s="44"/>
      <c r="IGB39" s="44"/>
      <c r="IGC39" s="44"/>
      <c r="IGD39" s="44"/>
      <c r="IGE39" s="44"/>
      <c r="IGF39" s="44"/>
      <c r="IGG39" s="44"/>
      <c r="IGH39" s="44"/>
      <c r="IGI39" s="44"/>
      <c r="IGJ39" s="44"/>
      <c r="IGK39" s="44"/>
      <c r="IGL39" s="44"/>
      <c r="IGM39" s="44"/>
      <c r="IGN39" s="44"/>
      <c r="IGO39" s="44"/>
      <c r="IGP39" s="44"/>
      <c r="IGQ39" s="44"/>
      <c r="IGR39" s="44"/>
      <c r="IGS39" s="44"/>
      <c r="IGT39" s="44"/>
      <c r="IGU39" s="44"/>
      <c r="IGV39" s="44"/>
      <c r="IGW39" s="44"/>
      <c r="IGX39" s="44"/>
      <c r="IGY39" s="44"/>
      <c r="IGZ39" s="44"/>
      <c r="IHA39" s="44"/>
      <c r="IHB39" s="44"/>
      <c r="IHC39" s="44"/>
      <c r="IHD39" s="44"/>
      <c r="IHE39" s="44"/>
      <c r="IHF39" s="44"/>
      <c r="IHG39" s="44"/>
      <c r="IHH39" s="44"/>
      <c r="IHI39" s="44"/>
      <c r="IHJ39" s="44"/>
      <c r="IHK39" s="44"/>
      <c r="IHL39" s="44"/>
      <c r="IHM39" s="44"/>
      <c r="IHN39" s="44"/>
      <c r="IHO39" s="44"/>
      <c r="IHP39" s="44"/>
      <c r="IHQ39" s="44"/>
      <c r="IHR39" s="44"/>
      <c r="IHS39" s="44"/>
      <c r="IHT39" s="44"/>
      <c r="IHU39" s="44"/>
      <c r="IHV39" s="44"/>
      <c r="IHW39" s="44"/>
      <c r="IHX39" s="44"/>
      <c r="IHY39" s="44"/>
      <c r="IHZ39" s="44"/>
      <c r="IIA39" s="44"/>
      <c r="IIB39" s="44"/>
      <c r="IIC39" s="44"/>
      <c r="IID39" s="44"/>
      <c r="IIE39" s="44"/>
      <c r="IIF39" s="44"/>
      <c r="IIG39" s="44"/>
      <c r="IIH39" s="44"/>
      <c r="III39" s="44"/>
      <c r="IIJ39" s="44"/>
      <c r="IIK39" s="44"/>
      <c r="IIL39" s="44"/>
      <c r="IIM39" s="44"/>
      <c r="IIN39" s="44"/>
      <c r="IIO39" s="44"/>
      <c r="IIP39" s="44"/>
      <c r="IIQ39" s="44"/>
      <c r="IIR39" s="44"/>
      <c r="IIS39" s="44"/>
      <c r="IIT39" s="44"/>
      <c r="IIU39" s="44"/>
      <c r="IIV39" s="44"/>
      <c r="IIW39" s="44"/>
      <c r="IIX39" s="44"/>
      <c r="IIY39" s="44"/>
      <c r="IIZ39" s="44"/>
      <c r="IJA39" s="44"/>
      <c r="IJB39" s="44"/>
      <c r="IJC39" s="44"/>
      <c r="IJD39" s="44"/>
      <c r="IJE39" s="44"/>
      <c r="IJF39" s="44"/>
      <c r="IJG39" s="44"/>
      <c r="IJH39" s="44"/>
      <c r="IJI39" s="44"/>
      <c r="IJJ39" s="44"/>
      <c r="IJK39" s="44"/>
      <c r="IJL39" s="44"/>
      <c r="IJM39" s="44"/>
      <c r="IJN39" s="44"/>
      <c r="IJO39" s="44"/>
      <c r="IJP39" s="44"/>
      <c r="IJQ39" s="44"/>
      <c r="IJR39" s="44"/>
      <c r="IJS39" s="44"/>
      <c r="IJT39" s="44"/>
      <c r="IJU39" s="44"/>
      <c r="IJV39" s="44"/>
      <c r="IJW39" s="44"/>
      <c r="IJX39" s="44"/>
      <c r="IJY39" s="44"/>
      <c r="IJZ39" s="44"/>
      <c r="IKA39" s="44"/>
      <c r="IKB39" s="44"/>
      <c r="IKC39" s="44"/>
      <c r="IKD39" s="44"/>
      <c r="IKE39" s="44"/>
      <c r="IKF39" s="44"/>
      <c r="IKG39" s="44"/>
      <c r="IKH39" s="44"/>
      <c r="IKI39" s="44"/>
      <c r="IKJ39" s="44"/>
      <c r="IKK39" s="44"/>
      <c r="IKL39" s="44"/>
      <c r="IKM39" s="44"/>
      <c r="IKN39" s="44"/>
      <c r="IKO39" s="44"/>
      <c r="IKP39" s="44"/>
      <c r="IKQ39" s="44"/>
      <c r="IKR39" s="44"/>
      <c r="IKS39" s="44"/>
      <c r="IKT39" s="44"/>
      <c r="IKU39" s="44"/>
      <c r="IKV39" s="44"/>
      <c r="IKW39" s="44"/>
      <c r="IKX39" s="44"/>
      <c r="IKY39" s="44"/>
      <c r="IKZ39" s="44"/>
      <c r="ILA39" s="44"/>
      <c r="ILB39" s="44"/>
      <c r="ILC39" s="44"/>
      <c r="ILD39" s="44"/>
      <c r="ILE39" s="44"/>
      <c r="ILF39" s="44"/>
      <c r="ILG39" s="44"/>
      <c r="ILH39" s="44"/>
      <c r="ILI39" s="44"/>
      <c r="ILJ39" s="44"/>
      <c r="ILK39" s="44"/>
      <c r="ILL39" s="44"/>
      <c r="ILM39" s="44"/>
      <c r="ILN39" s="44"/>
      <c r="ILO39" s="44"/>
      <c r="ILP39" s="44"/>
      <c r="ILQ39" s="44"/>
      <c r="ILR39" s="44"/>
      <c r="ILS39" s="44"/>
      <c r="ILT39" s="44"/>
      <c r="ILU39" s="44"/>
      <c r="ILV39" s="44"/>
      <c r="ILW39" s="44"/>
      <c r="ILX39" s="44"/>
      <c r="ILY39" s="44"/>
      <c r="ILZ39" s="44"/>
      <c r="IMA39" s="44"/>
      <c r="IMB39" s="44"/>
      <c r="IMC39" s="44"/>
      <c r="IMD39" s="44"/>
      <c r="IME39" s="44"/>
      <c r="IMF39" s="44"/>
      <c r="IMG39" s="44"/>
      <c r="IMH39" s="44"/>
      <c r="IMI39" s="44"/>
      <c r="IMJ39" s="44"/>
      <c r="IMK39" s="44"/>
      <c r="IML39" s="44"/>
      <c r="IMM39" s="44"/>
      <c r="IMN39" s="44"/>
      <c r="IMO39" s="44"/>
      <c r="IMP39" s="44"/>
      <c r="IMQ39" s="44"/>
      <c r="IMR39" s="44"/>
      <c r="IMS39" s="44"/>
      <c r="IMT39" s="44"/>
      <c r="IMU39" s="44"/>
      <c r="IMV39" s="44"/>
      <c r="IMW39" s="44"/>
      <c r="IMX39" s="44"/>
      <c r="IMY39" s="44"/>
      <c r="IMZ39" s="44"/>
      <c r="INA39" s="44"/>
      <c r="INB39" s="44"/>
      <c r="INC39" s="44"/>
      <c r="IND39" s="44"/>
      <c r="INE39" s="44"/>
      <c r="INF39" s="44"/>
      <c r="ING39" s="44"/>
      <c r="INH39" s="44"/>
      <c r="INI39" s="44"/>
      <c r="INJ39" s="44"/>
      <c r="INK39" s="44"/>
      <c r="INL39" s="44"/>
      <c r="INM39" s="44"/>
      <c r="INN39" s="44"/>
      <c r="INO39" s="44"/>
      <c r="INP39" s="44"/>
      <c r="INQ39" s="44"/>
      <c r="INR39" s="44"/>
      <c r="INS39" s="44"/>
      <c r="INT39" s="44"/>
      <c r="INU39" s="44"/>
      <c r="INV39" s="44"/>
      <c r="INW39" s="44"/>
      <c r="INX39" s="44"/>
      <c r="INY39" s="44"/>
      <c r="INZ39" s="44"/>
      <c r="IOA39" s="44"/>
      <c r="IOB39" s="44"/>
      <c r="IOC39" s="44"/>
      <c r="IOD39" s="44"/>
      <c r="IOE39" s="44"/>
      <c r="IOF39" s="44"/>
      <c r="IOG39" s="44"/>
      <c r="IOH39" s="44"/>
      <c r="IOI39" s="44"/>
      <c r="IOJ39" s="44"/>
      <c r="IOK39" s="44"/>
      <c r="IOL39" s="44"/>
      <c r="IOM39" s="44"/>
      <c r="ION39" s="44"/>
      <c r="IOO39" s="44"/>
      <c r="IOP39" s="44"/>
      <c r="IOQ39" s="44"/>
      <c r="IOR39" s="44"/>
      <c r="IOS39" s="44"/>
      <c r="IOT39" s="44"/>
      <c r="IOU39" s="44"/>
      <c r="IOV39" s="44"/>
      <c r="IOW39" s="44"/>
      <c r="IOX39" s="44"/>
      <c r="IOY39" s="44"/>
      <c r="IOZ39" s="44"/>
      <c r="IPA39" s="44"/>
      <c r="IPB39" s="44"/>
      <c r="IPC39" s="44"/>
      <c r="IPD39" s="44"/>
      <c r="IPE39" s="44"/>
      <c r="IPF39" s="44"/>
      <c r="IPG39" s="44"/>
      <c r="IPH39" s="44"/>
      <c r="IPI39" s="44"/>
      <c r="IPJ39" s="44"/>
      <c r="IPK39" s="44"/>
      <c r="IPL39" s="44"/>
      <c r="IPM39" s="44"/>
      <c r="IPN39" s="44"/>
      <c r="IPO39" s="44"/>
      <c r="IPP39" s="44"/>
      <c r="IPQ39" s="44"/>
      <c r="IPR39" s="44"/>
      <c r="IPS39" s="44"/>
      <c r="IPT39" s="44"/>
      <c r="IPU39" s="44"/>
      <c r="IPV39" s="44"/>
      <c r="IPW39" s="44"/>
      <c r="IPX39" s="44"/>
      <c r="IPY39" s="44"/>
      <c r="IPZ39" s="44"/>
      <c r="IQA39" s="44"/>
      <c r="IQB39" s="44"/>
      <c r="IQC39" s="44"/>
      <c r="IQD39" s="44"/>
      <c r="IQE39" s="44"/>
      <c r="IQF39" s="44"/>
      <c r="IQG39" s="44"/>
      <c r="IQH39" s="44"/>
      <c r="IQI39" s="44"/>
      <c r="IQJ39" s="44"/>
      <c r="IQK39" s="44"/>
      <c r="IQL39" s="44"/>
      <c r="IQM39" s="44"/>
      <c r="IQN39" s="44"/>
      <c r="IQO39" s="44"/>
      <c r="IQP39" s="44"/>
      <c r="IQQ39" s="44"/>
      <c r="IQR39" s="44"/>
      <c r="IQS39" s="44"/>
      <c r="IQT39" s="44"/>
      <c r="IQU39" s="44"/>
      <c r="IQV39" s="44"/>
      <c r="IQW39" s="44"/>
      <c r="IQX39" s="44"/>
      <c r="IQY39" s="44"/>
      <c r="IQZ39" s="44"/>
      <c r="IRA39" s="44"/>
      <c r="IRB39" s="44"/>
      <c r="IRC39" s="44"/>
      <c r="IRD39" s="44"/>
      <c r="IRE39" s="44"/>
      <c r="IRF39" s="44"/>
      <c r="IRG39" s="44"/>
      <c r="IRH39" s="44"/>
      <c r="IRI39" s="44"/>
      <c r="IRJ39" s="44"/>
      <c r="IRK39" s="44"/>
      <c r="IRL39" s="44"/>
      <c r="IRM39" s="44"/>
      <c r="IRN39" s="44"/>
      <c r="IRO39" s="44"/>
      <c r="IRP39" s="44"/>
      <c r="IRQ39" s="44"/>
      <c r="IRR39" s="44"/>
      <c r="IRS39" s="44"/>
      <c r="IRT39" s="44"/>
      <c r="IRU39" s="44"/>
      <c r="IRV39" s="44"/>
      <c r="IRW39" s="44"/>
      <c r="IRX39" s="44"/>
      <c r="IRY39" s="44"/>
      <c r="IRZ39" s="44"/>
      <c r="ISA39" s="44"/>
      <c r="ISB39" s="44"/>
      <c r="ISC39" s="44"/>
      <c r="ISD39" s="44"/>
      <c r="ISE39" s="44"/>
      <c r="ISF39" s="44"/>
      <c r="ISG39" s="44"/>
      <c r="ISH39" s="44"/>
      <c r="ISI39" s="44"/>
      <c r="ISJ39" s="44"/>
      <c r="ISK39" s="44"/>
      <c r="ISL39" s="44"/>
      <c r="ISM39" s="44"/>
      <c r="ISN39" s="44"/>
      <c r="ISO39" s="44"/>
      <c r="ISP39" s="44"/>
      <c r="ISQ39" s="44"/>
      <c r="ISR39" s="44"/>
      <c r="ISS39" s="44"/>
      <c r="IST39" s="44"/>
      <c r="ISU39" s="44"/>
      <c r="ISV39" s="44"/>
      <c r="ISW39" s="44"/>
      <c r="ISX39" s="44"/>
      <c r="ISY39" s="44"/>
      <c r="ISZ39" s="44"/>
      <c r="ITA39" s="44"/>
      <c r="ITB39" s="44"/>
      <c r="ITC39" s="44"/>
      <c r="ITD39" s="44"/>
      <c r="ITE39" s="44"/>
      <c r="ITF39" s="44"/>
      <c r="ITG39" s="44"/>
      <c r="ITH39" s="44"/>
      <c r="ITI39" s="44"/>
      <c r="ITJ39" s="44"/>
      <c r="ITK39" s="44"/>
      <c r="ITL39" s="44"/>
      <c r="ITM39" s="44"/>
      <c r="ITN39" s="44"/>
      <c r="ITO39" s="44"/>
      <c r="ITP39" s="44"/>
      <c r="ITQ39" s="44"/>
      <c r="ITR39" s="44"/>
      <c r="ITS39" s="44"/>
      <c r="ITT39" s="44"/>
      <c r="ITU39" s="44"/>
      <c r="ITV39" s="44"/>
      <c r="ITW39" s="44"/>
      <c r="ITX39" s="44"/>
      <c r="ITY39" s="44"/>
      <c r="ITZ39" s="44"/>
      <c r="IUA39" s="44"/>
      <c r="IUB39" s="44"/>
      <c r="IUC39" s="44"/>
      <c r="IUD39" s="44"/>
      <c r="IUE39" s="44"/>
      <c r="IUF39" s="44"/>
      <c r="IUG39" s="44"/>
      <c r="IUH39" s="44"/>
      <c r="IUI39" s="44"/>
      <c r="IUJ39" s="44"/>
      <c r="IUK39" s="44"/>
      <c r="IUL39" s="44"/>
      <c r="IUM39" s="44"/>
      <c r="IUN39" s="44"/>
      <c r="IUO39" s="44"/>
      <c r="IUP39" s="44"/>
      <c r="IUQ39" s="44"/>
      <c r="IUR39" s="44"/>
      <c r="IUS39" s="44"/>
      <c r="IUT39" s="44"/>
      <c r="IUU39" s="44"/>
      <c r="IUV39" s="44"/>
      <c r="IUW39" s="44"/>
      <c r="IUX39" s="44"/>
      <c r="IUY39" s="44"/>
      <c r="IUZ39" s="44"/>
      <c r="IVA39" s="44"/>
      <c r="IVB39" s="44"/>
      <c r="IVC39" s="44"/>
      <c r="IVD39" s="44"/>
      <c r="IVE39" s="44"/>
      <c r="IVF39" s="44"/>
      <c r="IVG39" s="44"/>
      <c r="IVH39" s="44"/>
      <c r="IVI39" s="44"/>
      <c r="IVJ39" s="44"/>
      <c r="IVK39" s="44"/>
      <c r="IVL39" s="44"/>
      <c r="IVM39" s="44"/>
      <c r="IVN39" s="44"/>
      <c r="IVO39" s="44"/>
      <c r="IVP39" s="44"/>
      <c r="IVQ39" s="44"/>
      <c r="IVR39" s="44"/>
      <c r="IVS39" s="44"/>
      <c r="IVT39" s="44"/>
      <c r="IVU39" s="44"/>
      <c r="IVV39" s="44"/>
      <c r="IVW39" s="44"/>
      <c r="IVX39" s="44"/>
      <c r="IVY39" s="44"/>
      <c r="IVZ39" s="44"/>
      <c r="IWA39" s="44"/>
      <c r="IWB39" s="44"/>
      <c r="IWC39" s="44"/>
      <c r="IWD39" s="44"/>
      <c r="IWE39" s="44"/>
      <c r="IWF39" s="44"/>
      <c r="IWG39" s="44"/>
      <c r="IWH39" s="44"/>
      <c r="IWI39" s="44"/>
      <c r="IWJ39" s="44"/>
      <c r="IWK39" s="44"/>
      <c r="IWL39" s="44"/>
      <c r="IWM39" s="44"/>
      <c r="IWN39" s="44"/>
      <c r="IWO39" s="44"/>
      <c r="IWP39" s="44"/>
      <c r="IWQ39" s="44"/>
      <c r="IWR39" s="44"/>
      <c r="IWS39" s="44"/>
      <c r="IWT39" s="44"/>
      <c r="IWU39" s="44"/>
      <c r="IWV39" s="44"/>
      <c r="IWW39" s="44"/>
      <c r="IWX39" s="44"/>
      <c r="IWY39" s="44"/>
      <c r="IWZ39" s="44"/>
      <c r="IXA39" s="44"/>
      <c r="IXB39" s="44"/>
      <c r="IXC39" s="44"/>
      <c r="IXD39" s="44"/>
      <c r="IXE39" s="44"/>
      <c r="IXF39" s="44"/>
      <c r="IXG39" s="44"/>
      <c r="IXH39" s="44"/>
      <c r="IXI39" s="44"/>
      <c r="IXJ39" s="44"/>
      <c r="IXK39" s="44"/>
      <c r="IXL39" s="44"/>
      <c r="IXM39" s="44"/>
      <c r="IXN39" s="44"/>
      <c r="IXO39" s="44"/>
      <c r="IXP39" s="44"/>
      <c r="IXQ39" s="44"/>
      <c r="IXR39" s="44"/>
      <c r="IXS39" s="44"/>
      <c r="IXT39" s="44"/>
      <c r="IXU39" s="44"/>
      <c r="IXV39" s="44"/>
      <c r="IXW39" s="44"/>
      <c r="IXX39" s="44"/>
      <c r="IXY39" s="44"/>
      <c r="IXZ39" s="44"/>
      <c r="IYA39" s="44"/>
      <c r="IYB39" s="44"/>
      <c r="IYC39" s="44"/>
      <c r="IYD39" s="44"/>
      <c r="IYE39" s="44"/>
      <c r="IYF39" s="44"/>
      <c r="IYG39" s="44"/>
      <c r="IYH39" s="44"/>
      <c r="IYI39" s="44"/>
      <c r="IYJ39" s="44"/>
      <c r="IYK39" s="44"/>
      <c r="IYL39" s="44"/>
      <c r="IYM39" s="44"/>
      <c r="IYN39" s="44"/>
      <c r="IYO39" s="44"/>
      <c r="IYP39" s="44"/>
      <c r="IYQ39" s="44"/>
      <c r="IYR39" s="44"/>
      <c r="IYS39" s="44"/>
      <c r="IYT39" s="44"/>
      <c r="IYU39" s="44"/>
      <c r="IYV39" s="44"/>
      <c r="IYW39" s="44"/>
      <c r="IYX39" s="44"/>
      <c r="IYY39" s="44"/>
      <c r="IYZ39" s="44"/>
      <c r="IZA39" s="44"/>
      <c r="IZB39" s="44"/>
      <c r="IZC39" s="44"/>
      <c r="IZD39" s="44"/>
      <c r="IZE39" s="44"/>
      <c r="IZF39" s="44"/>
      <c r="IZG39" s="44"/>
      <c r="IZH39" s="44"/>
      <c r="IZI39" s="44"/>
      <c r="IZJ39" s="44"/>
      <c r="IZK39" s="44"/>
      <c r="IZL39" s="44"/>
      <c r="IZM39" s="44"/>
      <c r="IZN39" s="44"/>
      <c r="IZO39" s="44"/>
      <c r="IZP39" s="44"/>
      <c r="IZQ39" s="44"/>
      <c r="IZR39" s="44"/>
      <c r="IZS39" s="44"/>
      <c r="IZT39" s="44"/>
      <c r="IZU39" s="44"/>
      <c r="IZV39" s="44"/>
      <c r="IZW39" s="44"/>
      <c r="IZX39" s="44"/>
      <c r="IZY39" s="44"/>
      <c r="IZZ39" s="44"/>
      <c r="JAA39" s="44"/>
      <c r="JAB39" s="44"/>
      <c r="JAC39" s="44"/>
      <c r="JAD39" s="44"/>
      <c r="JAE39" s="44"/>
      <c r="JAF39" s="44"/>
      <c r="JAG39" s="44"/>
      <c r="JAH39" s="44"/>
      <c r="JAI39" s="44"/>
      <c r="JAJ39" s="44"/>
      <c r="JAK39" s="44"/>
      <c r="JAL39" s="44"/>
      <c r="JAM39" s="44"/>
      <c r="JAN39" s="44"/>
      <c r="JAO39" s="44"/>
      <c r="JAP39" s="44"/>
      <c r="JAQ39" s="44"/>
      <c r="JAR39" s="44"/>
      <c r="JAS39" s="44"/>
      <c r="JAT39" s="44"/>
      <c r="JAU39" s="44"/>
      <c r="JAV39" s="44"/>
      <c r="JAW39" s="44"/>
      <c r="JAX39" s="44"/>
      <c r="JAY39" s="44"/>
      <c r="JAZ39" s="44"/>
      <c r="JBA39" s="44"/>
      <c r="JBB39" s="44"/>
      <c r="JBC39" s="44"/>
      <c r="JBD39" s="44"/>
      <c r="JBE39" s="44"/>
      <c r="JBF39" s="44"/>
      <c r="JBG39" s="44"/>
      <c r="JBH39" s="44"/>
      <c r="JBI39" s="44"/>
      <c r="JBJ39" s="44"/>
      <c r="JBK39" s="44"/>
      <c r="JBL39" s="44"/>
      <c r="JBM39" s="44"/>
      <c r="JBN39" s="44"/>
      <c r="JBO39" s="44"/>
      <c r="JBP39" s="44"/>
      <c r="JBQ39" s="44"/>
      <c r="JBR39" s="44"/>
      <c r="JBS39" s="44"/>
      <c r="JBT39" s="44"/>
      <c r="JBU39" s="44"/>
      <c r="JBV39" s="44"/>
      <c r="JBW39" s="44"/>
      <c r="JBX39" s="44"/>
      <c r="JBY39" s="44"/>
      <c r="JBZ39" s="44"/>
      <c r="JCA39" s="44"/>
      <c r="JCB39" s="44"/>
      <c r="JCC39" s="44"/>
      <c r="JCD39" s="44"/>
      <c r="JCE39" s="44"/>
      <c r="JCF39" s="44"/>
      <c r="JCG39" s="44"/>
      <c r="JCH39" s="44"/>
      <c r="JCI39" s="44"/>
      <c r="JCJ39" s="44"/>
      <c r="JCK39" s="44"/>
      <c r="JCL39" s="44"/>
      <c r="JCM39" s="44"/>
      <c r="JCN39" s="44"/>
      <c r="JCO39" s="44"/>
      <c r="JCP39" s="44"/>
      <c r="JCQ39" s="44"/>
      <c r="JCR39" s="44"/>
      <c r="JCS39" s="44"/>
      <c r="JCT39" s="44"/>
      <c r="JCU39" s="44"/>
      <c r="JCV39" s="44"/>
      <c r="JCW39" s="44"/>
      <c r="JCX39" s="44"/>
      <c r="JCY39" s="44"/>
      <c r="JCZ39" s="44"/>
      <c r="JDA39" s="44"/>
      <c r="JDB39" s="44"/>
      <c r="JDC39" s="44"/>
      <c r="JDD39" s="44"/>
      <c r="JDE39" s="44"/>
      <c r="JDF39" s="44"/>
      <c r="JDG39" s="44"/>
      <c r="JDH39" s="44"/>
      <c r="JDI39" s="44"/>
      <c r="JDJ39" s="44"/>
      <c r="JDK39" s="44"/>
      <c r="JDL39" s="44"/>
      <c r="JDM39" s="44"/>
      <c r="JDN39" s="44"/>
      <c r="JDO39" s="44"/>
      <c r="JDP39" s="44"/>
      <c r="JDQ39" s="44"/>
      <c r="JDR39" s="44"/>
      <c r="JDS39" s="44"/>
      <c r="JDT39" s="44"/>
      <c r="JDU39" s="44"/>
      <c r="JDV39" s="44"/>
      <c r="JDW39" s="44"/>
      <c r="JDX39" s="44"/>
      <c r="JDY39" s="44"/>
      <c r="JDZ39" s="44"/>
      <c r="JEA39" s="44"/>
      <c r="JEB39" s="44"/>
      <c r="JEC39" s="44"/>
      <c r="JED39" s="44"/>
      <c r="JEE39" s="44"/>
      <c r="JEF39" s="44"/>
      <c r="JEG39" s="44"/>
      <c r="JEH39" s="44"/>
      <c r="JEI39" s="44"/>
      <c r="JEJ39" s="44"/>
      <c r="JEK39" s="44"/>
      <c r="JEL39" s="44"/>
      <c r="JEM39" s="44"/>
      <c r="JEN39" s="44"/>
      <c r="JEO39" s="44"/>
      <c r="JEP39" s="44"/>
      <c r="JEQ39" s="44"/>
      <c r="JER39" s="44"/>
      <c r="JES39" s="44"/>
      <c r="JET39" s="44"/>
      <c r="JEU39" s="44"/>
      <c r="JEV39" s="44"/>
      <c r="JEW39" s="44"/>
      <c r="JEX39" s="44"/>
      <c r="JEY39" s="44"/>
      <c r="JEZ39" s="44"/>
      <c r="JFA39" s="44"/>
      <c r="JFB39" s="44"/>
      <c r="JFC39" s="44"/>
      <c r="JFD39" s="44"/>
      <c r="JFE39" s="44"/>
      <c r="JFF39" s="44"/>
      <c r="JFG39" s="44"/>
      <c r="JFH39" s="44"/>
      <c r="JFI39" s="44"/>
      <c r="JFJ39" s="44"/>
      <c r="JFK39" s="44"/>
      <c r="JFL39" s="44"/>
      <c r="JFM39" s="44"/>
      <c r="JFN39" s="44"/>
      <c r="JFO39" s="44"/>
      <c r="JFP39" s="44"/>
      <c r="JFQ39" s="44"/>
      <c r="JFR39" s="44"/>
      <c r="JFS39" s="44"/>
      <c r="JFT39" s="44"/>
      <c r="JFU39" s="44"/>
      <c r="JFV39" s="44"/>
      <c r="JFW39" s="44"/>
      <c r="JFX39" s="44"/>
      <c r="JFY39" s="44"/>
      <c r="JFZ39" s="44"/>
      <c r="JGA39" s="44"/>
      <c r="JGB39" s="44"/>
      <c r="JGC39" s="44"/>
      <c r="JGD39" s="44"/>
      <c r="JGE39" s="44"/>
      <c r="JGF39" s="44"/>
      <c r="JGG39" s="44"/>
      <c r="JGH39" s="44"/>
      <c r="JGI39" s="44"/>
      <c r="JGJ39" s="44"/>
      <c r="JGK39" s="44"/>
      <c r="JGL39" s="44"/>
      <c r="JGM39" s="44"/>
      <c r="JGN39" s="44"/>
      <c r="JGO39" s="44"/>
      <c r="JGP39" s="44"/>
      <c r="JGQ39" s="44"/>
      <c r="JGR39" s="44"/>
      <c r="JGS39" s="44"/>
      <c r="JGT39" s="44"/>
      <c r="JGU39" s="44"/>
      <c r="JGV39" s="44"/>
      <c r="JGW39" s="44"/>
      <c r="JGX39" s="44"/>
      <c r="JGY39" s="44"/>
      <c r="JGZ39" s="44"/>
      <c r="JHA39" s="44"/>
      <c r="JHB39" s="44"/>
      <c r="JHC39" s="44"/>
      <c r="JHD39" s="44"/>
      <c r="JHE39" s="44"/>
      <c r="JHF39" s="44"/>
      <c r="JHG39" s="44"/>
      <c r="JHH39" s="44"/>
      <c r="JHI39" s="44"/>
      <c r="JHJ39" s="44"/>
      <c r="JHK39" s="44"/>
      <c r="JHL39" s="44"/>
      <c r="JHM39" s="44"/>
      <c r="JHN39" s="44"/>
      <c r="JHO39" s="44"/>
      <c r="JHP39" s="44"/>
      <c r="JHQ39" s="44"/>
      <c r="JHR39" s="44"/>
      <c r="JHS39" s="44"/>
      <c r="JHT39" s="44"/>
      <c r="JHU39" s="44"/>
      <c r="JHV39" s="44"/>
      <c r="JHW39" s="44"/>
      <c r="JHX39" s="44"/>
      <c r="JHY39" s="44"/>
      <c r="JHZ39" s="44"/>
      <c r="JIA39" s="44"/>
      <c r="JIB39" s="44"/>
      <c r="JIC39" s="44"/>
      <c r="JID39" s="44"/>
      <c r="JIE39" s="44"/>
      <c r="JIF39" s="44"/>
      <c r="JIG39" s="44"/>
      <c r="JIH39" s="44"/>
      <c r="JII39" s="44"/>
      <c r="JIJ39" s="44"/>
      <c r="JIK39" s="44"/>
      <c r="JIL39" s="44"/>
      <c r="JIM39" s="44"/>
      <c r="JIN39" s="44"/>
      <c r="JIO39" s="44"/>
      <c r="JIP39" s="44"/>
      <c r="JIQ39" s="44"/>
      <c r="JIR39" s="44"/>
      <c r="JIS39" s="44"/>
      <c r="JIT39" s="44"/>
      <c r="JIU39" s="44"/>
      <c r="JIV39" s="44"/>
      <c r="JIW39" s="44"/>
      <c r="JIX39" s="44"/>
      <c r="JIY39" s="44"/>
      <c r="JIZ39" s="44"/>
      <c r="JJA39" s="44"/>
      <c r="JJB39" s="44"/>
      <c r="JJC39" s="44"/>
      <c r="JJD39" s="44"/>
      <c r="JJE39" s="44"/>
      <c r="JJF39" s="44"/>
      <c r="JJG39" s="44"/>
      <c r="JJH39" s="44"/>
      <c r="JJI39" s="44"/>
      <c r="JJJ39" s="44"/>
      <c r="JJK39" s="44"/>
      <c r="JJL39" s="44"/>
      <c r="JJM39" s="44"/>
      <c r="JJN39" s="44"/>
      <c r="JJO39" s="44"/>
      <c r="JJP39" s="44"/>
      <c r="JJQ39" s="44"/>
      <c r="JJR39" s="44"/>
      <c r="JJS39" s="44"/>
      <c r="JJT39" s="44"/>
      <c r="JJU39" s="44"/>
      <c r="JJV39" s="44"/>
      <c r="JJW39" s="44"/>
      <c r="JJX39" s="44"/>
      <c r="JJY39" s="44"/>
      <c r="JJZ39" s="44"/>
      <c r="JKA39" s="44"/>
      <c r="JKB39" s="44"/>
      <c r="JKC39" s="44"/>
      <c r="JKD39" s="44"/>
      <c r="JKE39" s="44"/>
      <c r="JKF39" s="44"/>
      <c r="JKG39" s="44"/>
      <c r="JKH39" s="44"/>
      <c r="JKI39" s="44"/>
      <c r="JKJ39" s="44"/>
      <c r="JKK39" s="44"/>
      <c r="JKL39" s="44"/>
      <c r="JKM39" s="44"/>
      <c r="JKN39" s="44"/>
      <c r="JKO39" s="44"/>
      <c r="JKP39" s="44"/>
      <c r="JKQ39" s="44"/>
      <c r="JKR39" s="44"/>
      <c r="JKS39" s="44"/>
      <c r="JKT39" s="44"/>
      <c r="JKU39" s="44"/>
      <c r="JKV39" s="44"/>
      <c r="JKW39" s="44"/>
      <c r="JKX39" s="44"/>
      <c r="JKY39" s="44"/>
      <c r="JKZ39" s="44"/>
      <c r="JLA39" s="44"/>
      <c r="JLB39" s="44"/>
      <c r="JLC39" s="44"/>
      <c r="JLD39" s="44"/>
      <c r="JLE39" s="44"/>
      <c r="JLF39" s="44"/>
      <c r="JLG39" s="44"/>
      <c r="JLH39" s="44"/>
      <c r="JLI39" s="44"/>
      <c r="JLJ39" s="44"/>
      <c r="JLK39" s="44"/>
      <c r="JLL39" s="44"/>
      <c r="JLM39" s="44"/>
      <c r="JLN39" s="44"/>
      <c r="JLO39" s="44"/>
      <c r="JLP39" s="44"/>
      <c r="JLQ39" s="44"/>
      <c r="JLR39" s="44"/>
      <c r="JLS39" s="44"/>
      <c r="JLT39" s="44"/>
      <c r="JLU39" s="44"/>
      <c r="JLV39" s="44"/>
      <c r="JLW39" s="44"/>
      <c r="JLX39" s="44"/>
      <c r="JLY39" s="44"/>
      <c r="JLZ39" s="44"/>
      <c r="JMA39" s="44"/>
      <c r="JMB39" s="44"/>
      <c r="JMC39" s="44"/>
      <c r="JMD39" s="44"/>
      <c r="JME39" s="44"/>
      <c r="JMF39" s="44"/>
      <c r="JMG39" s="44"/>
      <c r="JMH39" s="44"/>
      <c r="JMI39" s="44"/>
      <c r="JMJ39" s="44"/>
      <c r="JMK39" s="44"/>
      <c r="JML39" s="44"/>
      <c r="JMM39" s="44"/>
      <c r="JMN39" s="44"/>
      <c r="JMO39" s="44"/>
      <c r="JMP39" s="44"/>
      <c r="JMQ39" s="44"/>
      <c r="JMR39" s="44"/>
      <c r="JMS39" s="44"/>
      <c r="JMT39" s="44"/>
      <c r="JMU39" s="44"/>
      <c r="JMV39" s="44"/>
      <c r="JMW39" s="44"/>
      <c r="JMX39" s="44"/>
      <c r="JMY39" s="44"/>
      <c r="JMZ39" s="44"/>
      <c r="JNA39" s="44"/>
      <c r="JNB39" s="44"/>
      <c r="JNC39" s="44"/>
      <c r="JND39" s="44"/>
      <c r="JNE39" s="44"/>
      <c r="JNF39" s="44"/>
      <c r="JNG39" s="44"/>
      <c r="JNH39" s="44"/>
      <c r="JNI39" s="44"/>
      <c r="JNJ39" s="44"/>
      <c r="JNK39" s="44"/>
      <c r="JNL39" s="44"/>
      <c r="JNM39" s="44"/>
      <c r="JNN39" s="44"/>
      <c r="JNO39" s="44"/>
      <c r="JNP39" s="44"/>
      <c r="JNQ39" s="44"/>
      <c r="JNR39" s="44"/>
      <c r="JNS39" s="44"/>
      <c r="JNT39" s="44"/>
      <c r="JNU39" s="44"/>
      <c r="JNV39" s="44"/>
      <c r="JNW39" s="44"/>
      <c r="JNX39" s="44"/>
      <c r="JNY39" s="44"/>
      <c r="JNZ39" s="44"/>
      <c r="JOA39" s="44"/>
      <c r="JOB39" s="44"/>
      <c r="JOC39" s="44"/>
      <c r="JOD39" s="44"/>
      <c r="JOE39" s="44"/>
      <c r="JOF39" s="44"/>
      <c r="JOG39" s="44"/>
      <c r="JOH39" s="44"/>
      <c r="JOI39" s="44"/>
      <c r="JOJ39" s="44"/>
      <c r="JOK39" s="44"/>
      <c r="JOL39" s="44"/>
      <c r="JOM39" s="44"/>
      <c r="JON39" s="44"/>
      <c r="JOO39" s="44"/>
      <c r="JOP39" s="44"/>
      <c r="JOQ39" s="44"/>
      <c r="JOR39" s="44"/>
      <c r="JOS39" s="44"/>
      <c r="JOT39" s="44"/>
      <c r="JOU39" s="44"/>
      <c r="JOV39" s="44"/>
      <c r="JOW39" s="44"/>
      <c r="JOX39" s="44"/>
      <c r="JOY39" s="44"/>
      <c r="JOZ39" s="44"/>
      <c r="JPA39" s="44"/>
      <c r="JPB39" s="44"/>
      <c r="JPC39" s="44"/>
      <c r="JPD39" s="44"/>
      <c r="JPE39" s="44"/>
      <c r="JPF39" s="44"/>
      <c r="JPG39" s="44"/>
      <c r="JPH39" s="44"/>
      <c r="JPI39" s="44"/>
      <c r="JPJ39" s="44"/>
      <c r="JPK39" s="44"/>
      <c r="JPL39" s="44"/>
      <c r="JPM39" s="44"/>
      <c r="JPN39" s="44"/>
      <c r="JPO39" s="44"/>
      <c r="JPP39" s="44"/>
      <c r="JPQ39" s="44"/>
      <c r="JPR39" s="44"/>
      <c r="JPS39" s="44"/>
      <c r="JPT39" s="44"/>
      <c r="JPU39" s="44"/>
      <c r="JPV39" s="44"/>
      <c r="JPW39" s="44"/>
      <c r="JPX39" s="44"/>
      <c r="JPY39" s="44"/>
      <c r="JPZ39" s="44"/>
      <c r="JQA39" s="44"/>
      <c r="JQB39" s="44"/>
      <c r="JQC39" s="44"/>
      <c r="JQD39" s="44"/>
      <c r="JQE39" s="44"/>
      <c r="JQF39" s="44"/>
      <c r="JQG39" s="44"/>
      <c r="JQH39" s="44"/>
      <c r="JQI39" s="44"/>
      <c r="JQJ39" s="44"/>
      <c r="JQK39" s="44"/>
      <c r="JQL39" s="44"/>
      <c r="JQM39" s="44"/>
      <c r="JQN39" s="44"/>
      <c r="JQO39" s="44"/>
      <c r="JQP39" s="44"/>
      <c r="JQQ39" s="44"/>
      <c r="JQR39" s="44"/>
      <c r="JQS39" s="44"/>
      <c r="JQT39" s="44"/>
      <c r="JQU39" s="44"/>
      <c r="JQV39" s="44"/>
      <c r="JQW39" s="44"/>
      <c r="JQX39" s="44"/>
      <c r="JQY39" s="44"/>
      <c r="JQZ39" s="44"/>
      <c r="JRA39" s="44"/>
      <c r="JRB39" s="44"/>
      <c r="JRC39" s="44"/>
      <c r="JRD39" s="44"/>
      <c r="JRE39" s="44"/>
      <c r="JRF39" s="44"/>
      <c r="JRG39" s="44"/>
      <c r="JRH39" s="44"/>
      <c r="JRI39" s="44"/>
      <c r="JRJ39" s="44"/>
      <c r="JRK39" s="44"/>
      <c r="JRL39" s="44"/>
      <c r="JRM39" s="44"/>
      <c r="JRN39" s="44"/>
      <c r="JRO39" s="44"/>
      <c r="JRP39" s="44"/>
      <c r="JRQ39" s="44"/>
      <c r="JRR39" s="44"/>
      <c r="JRS39" s="44"/>
      <c r="JRT39" s="44"/>
      <c r="JRU39" s="44"/>
      <c r="JRV39" s="44"/>
      <c r="JRW39" s="44"/>
      <c r="JRX39" s="44"/>
      <c r="JRY39" s="44"/>
      <c r="JRZ39" s="44"/>
      <c r="JSA39" s="44"/>
      <c r="JSB39" s="44"/>
      <c r="JSC39" s="44"/>
      <c r="JSD39" s="44"/>
      <c r="JSE39" s="44"/>
      <c r="JSF39" s="44"/>
      <c r="JSG39" s="44"/>
      <c r="JSH39" s="44"/>
      <c r="JSI39" s="44"/>
      <c r="JSJ39" s="44"/>
      <c r="JSK39" s="44"/>
      <c r="JSL39" s="44"/>
      <c r="JSM39" s="44"/>
      <c r="JSN39" s="44"/>
      <c r="JSO39" s="44"/>
      <c r="JSP39" s="44"/>
      <c r="JSQ39" s="44"/>
      <c r="JSR39" s="44"/>
      <c r="JSS39" s="44"/>
      <c r="JST39" s="44"/>
      <c r="JSU39" s="44"/>
      <c r="JSV39" s="44"/>
      <c r="JSW39" s="44"/>
      <c r="JSX39" s="44"/>
      <c r="JSY39" s="44"/>
      <c r="JSZ39" s="44"/>
      <c r="JTA39" s="44"/>
      <c r="JTB39" s="44"/>
      <c r="JTC39" s="44"/>
      <c r="JTD39" s="44"/>
      <c r="JTE39" s="44"/>
      <c r="JTF39" s="44"/>
      <c r="JTG39" s="44"/>
      <c r="JTH39" s="44"/>
      <c r="JTI39" s="44"/>
      <c r="JTJ39" s="44"/>
      <c r="JTK39" s="44"/>
      <c r="JTL39" s="44"/>
      <c r="JTM39" s="44"/>
      <c r="JTN39" s="44"/>
      <c r="JTO39" s="44"/>
      <c r="JTP39" s="44"/>
      <c r="JTQ39" s="44"/>
      <c r="JTR39" s="44"/>
      <c r="JTS39" s="44"/>
      <c r="JTT39" s="44"/>
      <c r="JTU39" s="44"/>
      <c r="JTV39" s="44"/>
      <c r="JTW39" s="44"/>
      <c r="JTX39" s="44"/>
      <c r="JTY39" s="44"/>
      <c r="JTZ39" s="44"/>
      <c r="JUA39" s="44"/>
      <c r="JUB39" s="44"/>
      <c r="JUC39" s="44"/>
      <c r="JUD39" s="44"/>
      <c r="JUE39" s="44"/>
      <c r="JUF39" s="44"/>
      <c r="JUG39" s="44"/>
      <c r="JUH39" s="44"/>
      <c r="JUI39" s="44"/>
      <c r="JUJ39" s="44"/>
      <c r="JUK39" s="44"/>
      <c r="JUL39" s="44"/>
      <c r="JUM39" s="44"/>
      <c r="JUN39" s="44"/>
      <c r="JUO39" s="44"/>
      <c r="JUP39" s="44"/>
      <c r="JUQ39" s="44"/>
      <c r="JUR39" s="44"/>
      <c r="JUS39" s="44"/>
      <c r="JUT39" s="44"/>
      <c r="JUU39" s="44"/>
      <c r="JUV39" s="44"/>
      <c r="JUW39" s="44"/>
      <c r="JUX39" s="44"/>
      <c r="JUY39" s="44"/>
      <c r="JUZ39" s="44"/>
      <c r="JVA39" s="44"/>
      <c r="JVB39" s="44"/>
      <c r="JVC39" s="44"/>
      <c r="JVD39" s="44"/>
      <c r="JVE39" s="44"/>
      <c r="JVF39" s="44"/>
      <c r="JVG39" s="44"/>
      <c r="JVH39" s="44"/>
      <c r="JVI39" s="44"/>
      <c r="JVJ39" s="44"/>
      <c r="JVK39" s="44"/>
      <c r="JVL39" s="44"/>
      <c r="JVM39" s="44"/>
      <c r="JVN39" s="44"/>
      <c r="JVO39" s="44"/>
      <c r="JVP39" s="44"/>
      <c r="JVQ39" s="44"/>
      <c r="JVR39" s="44"/>
      <c r="JVS39" s="44"/>
      <c r="JVT39" s="44"/>
      <c r="JVU39" s="44"/>
      <c r="JVV39" s="44"/>
      <c r="JVW39" s="44"/>
      <c r="JVX39" s="44"/>
      <c r="JVY39" s="44"/>
      <c r="JVZ39" s="44"/>
      <c r="JWA39" s="44"/>
      <c r="JWB39" s="44"/>
      <c r="JWC39" s="44"/>
      <c r="JWD39" s="44"/>
      <c r="JWE39" s="44"/>
      <c r="JWF39" s="44"/>
      <c r="JWG39" s="44"/>
      <c r="JWH39" s="44"/>
      <c r="JWI39" s="44"/>
      <c r="JWJ39" s="44"/>
      <c r="JWK39" s="44"/>
      <c r="JWL39" s="44"/>
      <c r="JWM39" s="44"/>
      <c r="JWN39" s="44"/>
      <c r="JWO39" s="44"/>
      <c r="JWP39" s="44"/>
      <c r="JWQ39" s="44"/>
      <c r="JWR39" s="44"/>
      <c r="JWS39" s="44"/>
      <c r="JWT39" s="44"/>
      <c r="JWU39" s="44"/>
      <c r="JWV39" s="44"/>
      <c r="JWW39" s="44"/>
      <c r="JWX39" s="44"/>
      <c r="JWY39" s="44"/>
      <c r="JWZ39" s="44"/>
      <c r="JXA39" s="44"/>
      <c r="JXB39" s="44"/>
      <c r="JXC39" s="44"/>
      <c r="JXD39" s="44"/>
      <c r="JXE39" s="44"/>
      <c r="JXF39" s="44"/>
      <c r="JXG39" s="44"/>
      <c r="JXH39" s="44"/>
      <c r="JXI39" s="44"/>
      <c r="JXJ39" s="44"/>
      <c r="JXK39" s="44"/>
      <c r="JXL39" s="44"/>
      <c r="JXM39" s="44"/>
      <c r="JXN39" s="44"/>
      <c r="JXO39" s="44"/>
      <c r="JXP39" s="44"/>
      <c r="JXQ39" s="44"/>
      <c r="JXR39" s="44"/>
      <c r="JXS39" s="44"/>
      <c r="JXT39" s="44"/>
      <c r="JXU39" s="44"/>
      <c r="JXV39" s="44"/>
      <c r="JXW39" s="44"/>
      <c r="JXX39" s="44"/>
      <c r="JXY39" s="44"/>
      <c r="JXZ39" s="44"/>
      <c r="JYA39" s="44"/>
      <c r="JYB39" s="44"/>
      <c r="JYC39" s="44"/>
      <c r="JYD39" s="44"/>
      <c r="JYE39" s="44"/>
      <c r="JYF39" s="44"/>
      <c r="JYG39" s="44"/>
      <c r="JYH39" s="44"/>
      <c r="JYI39" s="44"/>
      <c r="JYJ39" s="44"/>
      <c r="JYK39" s="44"/>
      <c r="JYL39" s="44"/>
      <c r="JYM39" s="44"/>
      <c r="JYN39" s="44"/>
      <c r="JYO39" s="44"/>
      <c r="JYP39" s="44"/>
      <c r="JYQ39" s="44"/>
      <c r="JYR39" s="44"/>
      <c r="JYS39" s="44"/>
      <c r="JYT39" s="44"/>
      <c r="JYU39" s="44"/>
      <c r="JYV39" s="44"/>
      <c r="JYW39" s="44"/>
      <c r="JYX39" s="44"/>
      <c r="JYY39" s="44"/>
      <c r="JYZ39" s="44"/>
      <c r="JZA39" s="44"/>
      <c r="JZB39" s="44"/>
      <c r="JZC39" s="44"/>
      <c r="JZD39" s="44"/>
      <c r="JZE39" s="44"/>
      <c r="JZF39" s="44"/>
      <c r="JZG39" s="44"/>
      <c r="JZH39" s="44"/>
      <c r="JZI39" s="44"/>
      <c r="JZJ39" s="44"/>
      <c r="JZK39" s="44"/>
      <c r="JZL39" s="44"/>
      <c r="JZM39" s="44"/>
      <c r="JZN39" s="44"/>
      <c r="JZO39" s="44"/>
      <c r="JZP39" s="44"/>
      <c r="JZQ39" s="44"/>
      <c r="JZR39" s="44"/>
      <c r="JZS39" s="44"/>
      <c r="JZT39" s="44"/>
      <c r="JZU39" s="44"/>
      <c r="JZV39" s="44"/>
      <c r="JZW39" s="44"/>
      <c r="JZX39" s="44"/>
      <c r="JZY39" s="44"/>
      <c r="JZZ39" s="44"/>
      <c r="KAA39" s="44"/>
      <c r="KAB39" s="44"/>
      <c r="KAC39" s="44"/>
      <c r="KAD39" s="44"/>
      <c r="KAE39" s="44"/>
      <c r="KAF39" s="44"/>
      <c r="KAG39" s="44"/>
      <c r="KAH39" s="44"/>
      <c r="KAI39" s="44"/>
      <c r="KAJ39" s="44"/>
      <c r="KAK39" s="44"/>
      <c r="KAL39" s="44"/>
      <c r="KAM39" s="44"/>
      <c r="KAN39" s="44"/>
      <c r="KAO39" s="44"/>
      <c r="KAP39" s="44"/>
      <c r="KAQ39" s="44"/>
      <c r="KAR39" s="44"/>
      <c r="KAS39" s="44"/>
      <c r="KAT39" s="44"/>
      <c r="KAU39" s="44"/>
      <c r="KAV39" s="44"/>
      <c r="KAW39" s="44"/>
      <c r="KAX39" s="44"/>
      <c r="KAY39" s="44"/>
      <c r="KAZ39" s="44"/>
      <c r="KBA39" s="44"/>
      <c r="KBB39" s="44"/>
      <c r="KBC39" s="44"/>
      <c r="KBD39" s="44"/>
      <c r="KBE39" s="44"/>
      <c r="KBF39" s="44"/>
      <c r="KBG39" s="44"/>
      <c r="KBH39" s="44"/>
      <c r="KBI39" s="44"/>
      <c r="KBJ39" s="44"/>
      <c r="KBK39" s="44"/>
      <c r="KBL39" s="44"/>
      <c r="KBM39" s="44"/>
      <c r="KBN39" s="44"/>
      <c r="KBO39" s="44"/>
      <c r="KBP39" s="44"/>
      <c r="KBQ39" s="44"/>
      <c r="KBR39" s="44"/>
      <c r="KBS39" s="44"/>
      <c r="KBT39" s="44"/>
      <c r="KBU39" s="44"/>
      <c r="KBV39" s="44"/>
      <c r="KBW39" s="44"/>
      <c r="KBX39" s="44"/>
      <c r="KBY39" s="44"/>
      <c r="KBZ39" s="44"/>
      <c r="KCA39" s="44"/>
      <c r="KCB39" s="44"/>
      <c r="KCC39" s="44"/>
      <c r="KCD39" s="44"/>
      <c r="KCE39" s="44"/>
      <c r="KCF39" s="44"/>
      <c r="KCG39" s="44"/>
      <c r="KCH39" s="44"/>
      <c r="KCI39" s="44"/>
      <c r="KCJ39" s="44"/>
      <c r="KCK39" s="44"/>
      <c r="KCL39" s="44"/>
      <c r="KCM39" s="44"/>
      <c r="KCN39" s="44"/>
      <c r="KCO39" s="44"/>
      <c r="KCP39" s="44"/>
      <c r="KCQ39" s="44"/>
      <c r="KCR39" s="44"/>
      <c r="KCS39" s="44"/>
      <c r="KCT39" s="44"/>
      <c r="KCU39" s="44"/>
      <c r="KCV39" s="44"/>
      <c r="KCW39" s="44"/>
      <c r="KCX39" s="44"/>
      <c r="KCY39" s="44"/>
      <c r="KCZ39" s="44"/>
      <c r="KDA39" s="44"/>
      <c r="KDB39" s="44"/>
      <c r="KDC39" s="44"/>
      <c r="KDD39" s="44"/>
      <c r="KDE39" s="44"/>
      <c r="KDF39" s="44"/>
      <c r="KDG39" s="44"/>
      <c r="KDH39" s="44"/>
      <c r="KDI39" s="44"/>
      <c r="KDJ39" s="44"/>
      <c r="KDK39" s="44"/>
      <c r="KDL39" s="44"/>
      <c r="KDM39" s="44"/>
      <c r="KDN39" s="44"/>
      <c r="KDO39" s="44"/>
      <c r="KDP39" s="44"/>
      <c r="KDQ39" s="44"/>
      <c r="KDR39" s="44"/>
      <c r="KDS39" s="44"/>
      <c r="KDT39" s="44"/>
      <c r="KDU39" s="44"/>
      <c r="KDV39" s="44"/>
      <c r="KDW39" s="44"/>
      <c r="KDX39" s="44"/>
      <c r="KDY39" s="44"/>
      <c r="KDZ39" s="44"/>
      <c r="KEA39" s="44"/>
      <c r="KEB39" s="44"/>
      <c r="KEC39" s="44"/>
      <c r="KED39" s="44"/>
      <c r="KEE39" s="44"/>
      <c r="KEF39" s="44"/>
      <c r="KEG39" s="44"/>
      <c r="KEH39" s="44"/>
      <c r="KEI39" s="44"/>
      <c r="KEJ39" s="44"/>
      <c r="KEK39" s="44"/>
      <c r="KEL39" s="44"/>
      <c r="KEM39" s="44"/>
      <c r="KEN39" s="44"/>
      <c r="KEO39" s="44"/>
      <c r="KEP39" s="44"/>
      <c r="KEQ39" s="44"/>
      <c r="KER39" s="44"/>
      <c r="KES39" s="44"/>
      <c r="KET39" s="44"/>
      <c r="KEU39" s="44"/>
      <c r="KEV39" s="44"/>
      <c r="KEW39" s="44"/>
      <c r="KEX39" s="44"/>
      <c r="KEY39" s="44"/>
      <c r="KEZ39" s="44"/>
      <c r="KFA39" s="44"/>
      <c r="KFB39" s="44"/>
      <c r="KFC39" s="44"/>
      <c r="KFD39" s="44"/>
      <c r="KFE39" s="44"/>
      <c r="KFF39" s="44"/>
      <c r="KFG39" s="44"/>
      <c r="KFH39" s="44"/>
      <c r="KFI39" s="44"/>
      <c r="KFJ39" s="44"/>
      <c r="KFK39" s="44"/>
      <c r="KFL39" s="44"/>
      <c r="KFM39" s="44"/>
      <c r="KFN39" s="44"/>
      <c r="KFO39" s="44"/>
      <c r="KFP39" s="44"/>
      <c r="KFQ39" s="44"/>
      <c r="KFR39" s="44"/>
      <c r="KFS39" s="44"/>
      <c r="KFT39" s="44"/>
      <c r="KFU39" s="44"/>
      <c r="KFV39" s="44"/>
      <c r="KFW39" s="44"/>
      <c r="KFX39" s="44"/>
      <c r="KFY39" s="44"/>
      <c r="KFZ39" s="44"/>
      <c r="KGA39" s="44"/>
      <c r="KGB39" s="44"/>
      <c r="KGC39" s="44"/>
      <c r="KGD39" s="44"/>
      <c r="KGE39" s="44"/>
      <c r="KGF39" s="44"/>
      <c r="KGG39" s="44"/>
      <c r="KGH39" s="44"/>
      <c r="KGI39" s="44"/>
      <c r="KGJ39" s="44"/>
      <c r="KGK39" s="44"/>
      <c r="KGL39" s="44"/>
      <c r="KGM39" s="44"/>
      <c r="KGN39" s="44"/>
      <c r="KGO39" s="44"/>
      <c r="KGP39" s="44"/>
      <c r="KGQ39" s="44"/>
      <c r="KGR39" s="44"/>
      <c r="KGS39" s="44"/>
      <c r="KGT39" s="44"/>
      <c r="KGU39" s="44"/>
      <c r="KGV39" s="44"/>
      <c r="KGW39" s="44"/>
      <c r="KGX39" s="44"/>
      <c r="KGY39" s="44"/>
      <c r="KGZ39" s="44"/>
      <c r="KHA39" s="44"/>
      <c r="KHB39" s="44"/>
      <c r="KHC39" s="44"/>
      <c r="KHD39" s="44"/>
      <c r="KHE39" s="44"/>
      <c r="KHF39" s="44"/>
      <c r="KHG39" s="44"/>
      <c r="KHH39" s="44"/>
      <c r="KHI39" s="44"/>
      <c r="KHJ39" s="44"/>
      <c r="KHK39" s="44"/>
      <c r="KHL39" s="44"/>
      <c r="KHM39" s="44"/>
      <c r="KHN39" s="44"/>
      <c r="KHO39" s="44"/>
      <c r="KHP39" s="44"/>
      <c r="KHQ39" s="44"/>
      <c r="KHR39" s="44"/>
      <c r="KHS39" s="44"/>
      <c r="KHT39" s="44"/>
      <c r="KHU39" s="44"/>
      <c r="KHV39" s="44"/>
      <c r="KHW39" s="44"/>
      <c r="KHX39" s="44"/>
      <c r="KHY39" s="44"/>
      <c r="KHZ39" s="44"/>
      <c r="KIA39" s="44"/>
      <c r="KIB39" s="44"/>
      <c r="KIC39" s="44"/>
      <c r="KID39" s="44"/>
      <c r="KIE39" s="44"/>
      <c r="KIF39" s="44"/>
      <c r="KIG39" s="44"/>
      <c r="KIH39" s="44"/>
      <c r="KII39" s="44"/>
      <c r="KIJ39" s="44"/>
      <c r="KIK39" s="44"/>
      <c r="KIL39" s="44"/>
      <c r="KIM39" s="44"/>
      <c r="KIN39" s="44"/>
      <c r="KIO39" s="44"/>
      <c r="KIP39" s="44"/>
      <c r="KIQ39" s="44"/>
      <c r="KIR39" s="44"/>
      <c r="KIS39" s="44"/>
      <c r="KIT39" s="44"/>
      <c r="KIU39" s="44"/>
      <c r="KIV39" s="44"/>
      <c r="KIW39" s="44"/>
      <c r="KIX39" s="44"/>
      <c r="KIY39" s="44"/>
      <c r="KIZ39" s="44"/>
      <c r="KJA39" s="44"/>
      <c r="KJB39" s="44"/>
      <c r="KJC39" s="44"/>
      <c r="KJD39" s="44"/>
      <c r="KJE39" s="44"/>
      <c r="KJF39" s="44"/>
      <c r="KJG39" s="44"/>
      <c r="KJH39" s="44"/>
      <c r="KJI39" s="44"/>
      <c r="KJJ39" s="44"/>
      <c r="KJK39" s="44"/>
      <c r="KJL39" s="44"/>
      <c r="KJM39" s="44"/>
      <c r="KJN39" s="44"/>
      <c r="KJO39" s="44"/>
      <c r="KJP39" s="44"/>
      <c r="KJQ39" s="44"/>
      <c r="KJR39" s="44"/>
      <c r="KJS39" s="44"/>
      <c r="KJT39" s="44"/>
      <c r="KJU39" s="44"/>
      <c r="KJV39" s="44"/>
      <c r="KJW39" s="44"/>
      <c r="KJX39" s="44"/>
      <c r="KJY39" s="44"/>
      <c r="KJZ39" s="44"/>
      <c r="KKA39" s="44"/>
      <c r="KKB39" s="44"/>
      <c r="KKC39" s="44"/>
      <c r="KKD39" s="44"/>
      <c r="KKE39" s="44"/>
      <c r="KKF39" s="44"/>
      <c r="KKG39" s="44"/>
      <c r="KKH39" s="44"/>
      <c r="KKI39" s="44"/>
      <c r="KKJ39" s="44"/>
      <c r="KKK39" s="44"/>
      <c r="KKL39" s="44"/>
      <c r="KKM39" s="44"/>
      <c r="KKN39" s="44"/>
      <c r="KKO39" s="44"/>
      <c r="KKP39" s="44"/>
      <c r="KKQ39" s="44"/>
      <c r="KKR39" s="44"/>
      <c r="KKS39" s="44"/>
      <c r="KKT39" s="44"/>
      <c r="KKU39" s="44"/>
      <c r="KKV39" s="44"/>
      <c r="KKW39" s="44"/>
      <c r="KKX39" s="44"/>
      <c r="KKY39" s="44"/>
      <c r="KKZ39" s="44"/>
      <c r="KLA39" s="44"/>
      <c r="KLB39" s="44"/>
      <c r="KLC39" s="44"/>
      <c r="KLD39" s="44"/>
      <c r="KLE39" s="44"/>
      <c r="KLF39" s="44"/>
      <c r="KLG39" s="44"/>
      <c r="KLH39" s="44"/>
      <c r="KLI39" s="44"/>
      <c r="KLJ39" s="44"/>
      <c r="KLK39" s="44"/>
      <c r="KLL39" s="44"/>
      <c r="KLM39" s="44"/>
      <c r="KLN39" s="44"/>
      <c r="KLO39" s="44"/>
      <c r="KLP39" s="44"/>
      <c r="KLQ39" s="44"/>
      <c r="KLR39" s="44"/>
      <c r="KLS39" s="44"/>
      <c r="KLT39" s="44"/>
      <c r="KLU39" s="44"/>
      <c r="KLV39" s="44"/>
      <c r="KLW39" s="44"/>
      <c r="KLX39" s="44"/>
      <c r="KLY39" s="44"/>
      <c r="KLZ39" s="44"/>
      <c r="KMA39" s="44"/>
      <c r="KMB39" s="44"/>
      <c r="KMC39" s="44"/>
      <c r="KMD39" s="44"/>
      <c r="KME39" s="44"/>
      <c r="KMF39" s="44"/>
      <c r="KMG39" s="44"/>
      <c r="KMH39" s="44"/>
      <c r="KMI39" s="44"/>
      <c r="KMJ39" s="44"/>
      <c r="KMK39" s="44"/>
      <c r="KML39" s="44"/>
      <c r="KMM39" s="44"/>
      <c r="KMN39" s="44"/>
      <c r="KMO39" s="44"/>
      <c r="KMP39" s="44"/>
      <c r="KMQ39" s="44"/>
      <c r="KMR39" s="44"/>
      <c r="KMS39" s="44"/>
      <c r="KMT39" s="44"/>
      <c r="KMU39" s="44"/>
      <c r="KMV39" s="44"/>
      <c r="KMW39" s="44"/>
      <c r="KMX39" s="44"/>
      <c r="KMY39" s="44"/>
      <c r="KMZ39" s="44"/>
      <c r="KNA39" s="44"/>
      <c r="KNB39" s="44"/>
      <c r="KNC39" s="44"/>
      <c r="KND39" s="44"/>
      <c r="KNE39" s="44"/>
      <c r="KNF39" s="44"/>
      <c r="KNG39" s="44"/>
      <c r="KNH39" s="44"/>
      <c r="KNI39" s="44"/>
      <c r="KNJ39" s="44"/>
      <c r="KNK39" s="44"/>
      <c r="KNL39" s="44"/>
      <c r="KNM39" s="44"/>
      <c r="KNN39" s="44"/>
      <c r="KNO39" s="44"/>
      <c r="KNP39" s="44"/>
      <c r="KNQ39" s="44"/>
      <c r="KNR39" s="44"/>
      <c r="KNS39" s="44"/>
      <c r="KNT39" s="44"/>
      <c r="KNU39" s="44"/>
      <c r="KNV39" s="44"/>
      <c r="KNW39" s="44"/>
      <c r="KNX39" s="44"/>
      <c r="KNY39" s="44"/>
      <c r="KNZ39" s="44"/>
      <c r="KOA39" s="44"/>
      <c r="KOB39" s="44"/>
      <c r="KOC39" s="44"/>
      <c r="KOD39" s="44"/>
      <c r="KOE39" s="44"/>
      <c r="KOF39" s="44"/>
      <c r="KOG39" s="44"/>
      <c r="KOH39" s="44"/>
      <c r="KOI39" s="44"/>
      <c r="KOJ39" s="44"/>
      <c r="KOK39" s="44"/>
      <c r="KOL39" s="44"/>
      <c r="KOM39" s="44"/>
      <c r="KON39" s="44"/>
      <c r="KOO39" s="44"/>
      <c r="KOP39" s="44"/>
      <c r="KOQ39" s="44"/>
      <c r="KOR39" s="44"/>
      <c r="KOS39" s="44"/>
      <c r="KOT39" s="44"/>
      <c r="KOU39" s="44"/>
      <c r="KOV39" s="44"/>
      <c r="KOW39" s="44"/>
      <c r="KOX39" s="44"/>
      <c r="KOY39" s="44"/>
      <c r="KOZ39" s="44"/>
      <c r="KPA39" s="44"/>
      <c r="KPB39" s="44"/>
      <c r="KPC39" s="44"/>
      <c r="KPD39" s="44"/>
      <c r="KPE39" s="44"/>
      <c r="KPF39" s="44"/>
      <c r="KPG39" s="44"/>
      <c r="KPH39" s="44"/>
      <c r="KPI39" s="44"/>
      <c r="KPJ39" s="44"/>
      <c r="KPK39" s="44"/>
      <c r="KPL39" s="44"/>
      <c r="KPM39" s="44"/>
      <c r="KPN39" s="44"/>
      <c r="KPO39" s="44"/>
      <c r="KPP39" s="44"/>
      <c r="KPQ39" s="44"/>
      <c r="KPR39" s="44"/>
      <c r="KPS39" s="44"/>
      <c r="KPT39" s="44"/>
      <c r="KPU39" s="44"/>
      <c r="KPV39" s="44"/>
      <c r="KPW39" s="44"/>
      <c r="KPX39" s="44"/>
      <c r="KPY39" s="44"/>
      <c r="KPZ39" s="44"/>
      <c r="KQA39" s="44"/>
      <c r="KQB39" s="44"/>
      <c r="KQC39" s="44"/>
      <c r="KQD39" s="44"/>
      <c r="KQE39" s="44"/>
      <c r="KQF39" s="44"/>
      <c r="KQG39" s="44"/>
      <c r="KQH39" s="44"/>
      <c r="KQI39" s="44"/>
      <c r="KQJ39" s="44"/>
      <c r="KQK39" s="44"/>
      <c r="KQL39" s="44"/>
      <c r="KQM39" s="44"/>
      <c r="KQN39" s="44"/>
      <c r="KQO39" s="44"/>
      <c r="KQP39" s="44"/>
      <c r="KQQ39" s="44"/>
      <c r="KQR39" s="44"/>
      <c r="KQS39" s="44"/>
      <c r="KQT39" s="44"/>
      <c r="KQU39" s="44"/>
      <c r="KQV39" s="44"/>
      <c r="KQW39" s="44"/>
      <c r="KQX39" s="44"/>
      <c r="KQY39" s="44"/>
      <c r="KQZ39" s="44"/>
      <c r="KRA39" s="44"/>
      <c r="KRB39" s="44"/>
      <c r="KRC39" s="44"/>
      <c r="KRD39" s="44"/>
      <c r="KRE39" s="44"/>
      <c r="KRF39" s="44"/>
      <c r="KRG39" s="44"/>
      <c r="KRH39" s="44"/>
      <c r="KRI39" s="44"/>
      <c r="KRJ39" s="44"/>
      <c r="KRK39" s="44"/>
      <c r="KRL39" s="44"/>
      <c r="KRM39" s="44"/>
      <c r="KRN39" s="44"/>
      <c r="KRO39" s="44"/>
      <c r="KRP39" s="44"/>
      <c r="KRQ39" s="44"/>
      <c r="KRR39" s="44"/>
      <c r="KRS39" s="44"/>
      <c r="KRT39" s="44"/>
      <c r="KRU39" s="44"/>
      <c r="KRV39" s="44"/>
      <c r="KRW39" s="44"/>
      <c r="KRX39" s="44"/>
      <c r="KRY39" s="44"/>
      <c r="KRZ39" s="44"/>
      <c r="KSA39" s="44"/>
      <c r="KSB39" s="44"/>
      <c r="KSC39" s="44"/>
      <c r="KSD39" s="44"/>
      <c r="KSE39" s="44"/>
      <c r="KSF39" s="44"/>
      <c r="KSG39" s="44"/>
      <c r="KSH39" s="44"/>
      <c r="KSI39" s="44"/>
      <c r="KSJ39" s="44"/>
      <c r="KSK39" s="44"/>
      <c r="KSL39" s="44"/>
      <c r="KSM39" s="44"/>
      <c r="KSN39" s="44"/>
      <c r="KSO39" s="44"/>
      <c r="KSP39" s="44"/>
      <c r="KSQ39" s="44"/>
      <c r="KSR39" s="44"/>
      <c r="KSS39" s="44"/>
      <c r="KST39" s="44"/>
      <c r="KSU39" s="44"/>
      <c r="KSV39" s="44"/>
      <c r="KSW39" s="44"/>
      <c r="KSX39" s="44"/>
      <c r="KSY39" s="44"/>
      <c r="KSZ39" s="44"/>
      <c r="KTA39" s="44"/>
      <c r="KTB39" s="44"/>
      <c r="KTC39" s="44"/>
      <c r="KTD39" s="44"/>
      <c r="KTE39" s="44"/>
      <c r="KTF39" s="44"/>
      <c r="KTG39" s="44"/>
      <c r="KTH39" s="44"/>
      <c r="KTI39" s="44"/>
      <c r="KTJ39" s="44"/>
      <c r="KTK39" s="44"/>
      <c r="KTL39" s="44"/>
      <c r="KTM39" s="44"/>
      <c r="KTN39" s="44"/>
      <c r="KTO39" s="44"/>
      <c r="KTP39" s="44"/>
      <c r="KTQ39" s="44"/>
      <c r="KTR39" s="44"/>
      <c r="KTS39" s="44"/>
      <c r="KTT39" s="44"/>
      <c r="KTU39" s="44"/>
      <c r="KTV39" s="44"/>
      <c r="KTW39" s="44"/>
      <c r="KTX39" s="44"/>
      <c r="KTY39" s="44"/>
      <c r="KTZ39" s="44"/>
      <c r="KUA39" s="44"/>
      <c r="KUB39" s="44"/>
      <c r="KUC39" s="44"/>
      <c r="KUD39" s="44"/>
      <c r="KUE39" s="44"/>
      <c r="KUF39" s="44"/>
      <c r="KUG39" s="44"/>
      <c r="KUH39" s="44"/>
      <c r="KUI39" s="44"/>
      <c r="KUJ39" s="44"/>
      <c r="KUK39" s="44"/>
      <c r="KUL39" s="44"/>
      <c r="KUM39" s="44"/>
      <c r="KUN39" s="44"/>
      <c r="KUO39" s="44"/>
      <c r="KUP39" s="44"/>
      <c r="KUQ39" s="44"/>
      <c r="KUR39" s="44"/>
      <c r="KUS39" s="44"/>
      <c r="KUT39" s="44"/>
      <c r="KUU39" s="44"/>
      <c r="KUV39" s="44"/>
      <c r="KUW39" s="44"/>
      <c r="KUX39" s="44"/>
      <c r="KUY39" s="44"/>
      <c r="KUZ39" s="44"/>
      <c r="KVA39" s="44"/>
      <c r="KVB39" s="44"/>
      <c r="KVC39" s="44"/>
      <c r="KVD39" s="44"/>
      <c r="KVE39" s="44"/>
      <c r="KVF39" s="44"/>
      <c r="KVG39" s="44"/>
      <c r="KVH39" s="44"/>
      <c r="KVI39" s="44"/>
      <c r="KVJ39" s="44"/>
      <c r="KVK39" s="44"/>
      <c r="KVL39" s="44"/>
      <c r="KVM39" s="44"/>
      <c r="KVN39" s="44"/>
      <c r="KVO39" s="44"/>
      <c r="KVP39" s="44"/>
      <c r="KVQ39" s="44"/>
      <c r="KVR39" s="44"/>
      <c r="KVS39" s="44"/>
      <c r="KVT39" s="44"/>
      <c r="KVU39" s="44"/>
      <c r="KVV39" s="44"/>
      <c r="KVW39" s="44"/>
      <c r="KVX39" s="44"/>
      <c r="KVY39" s="44"/>
      <c r="KVZ39" s="44"/>
      <c r="KWA39" s="44"/>
      <c r="KWB39" s="44"/>
      <c r="KWC39" s="44"/>
      <c r="KWD39" s="44"/>
      <c r="KWE39" s="44"/>
      <c r="KWF39" s="44"/>
      <c r="KWG39" s="44"/>
      <c r="KWH39" s="44"/>
      <c r="KWI39" s="44"/>
      <c r="KWJ39" s="44"/>
      <c r="KWK39" s="44"/>
      <c r="KWL39" s="44"/>
      <c r="KWM39" s="44"/>
      <c r="KWN39" s="44"/>
      <c r="KWO39" s="44"/>
      <c r="KWP39" s="44"/>
      <c r="KWQ39" s="44"/>
      <c r="KWR39" s="44"/>
      <c r="KWS39" s="44"/>
      <c r="KWT39" s="44"/>
      <c r="KWU39" s="44"/>
      <c r="KWV39" s="44"/>
      <c r="KWW39" s="44"/>
      <c r="KWX39" s="44"/>
      <c r="KWY39" s="44"/>
      <c r="KWZ39" s="44"/>
      <c r="KXA39" s="44"/>
      <c r="KXB39" s="44"/>
      <c r="KXC39" s="44"/>
      <c r="KXD39" s="44"/>
      <c r="KXE39" s="44"/>
      <c r="KXF39" s="44"/>
      <c r="KXG39" s="44"/>
      <c r="KXH39" s="44"/>
      <c r="KXI39" s="44"/>
      <c r="KXJ39" s="44"/>
      <c r="KXK39" s="44"/>
      <c r="KXL39" s="44"/>
      <c r="KXM39" s="44"/>
      <c r="KXN39" s="44"/>
      <c r="KXO39" s="44"/>
      <c r="KXP39" s="44"/>
      <c r="KXQ39" s="44"/>
      <c r="KXR39" s="44"/>
      <c r="KXS39" s="44"/>
      <c r="KXT39" s="44"/>
      <c r="KXU39" s="44"/>
      <c r="KXV39" s="44"/>
      <c r="KXW39" s="44"/>
      <c r="KXX39" s="44"/>
      <c r="KXY39" s="44"/>
      <c r="KXZ39" s="44"/>
      <c r="KYA39" s="44"/>
      <c r="KYB39" s="44"/>
      <c r="KYC39" s="44"/>
      <c r="KYD39" s="44"/>
      <c r="KYE39" s="44"/>
      <c r="KYF39" s="44"/>
      <c r="KYG39" s="44"/>
      <c r="KYH39" s="44"/>
      <c r="KYI39" s="44"/>
      <c r="KYJ39" s="44"/>
      <c r="KYK39" s="44"/>
      <c r="KYL39" s="44"/>
      <c r="KYM39" s="44"/>
      <c r="KYN39" s="44"/>
      <c r="KYO39" s="44"/>
      <c r="KYP39" s="44"/>
      <c r="KYQ39" s="44"/>
      <c r="KYR39" s="44"/>
      <c r="KYS39" s="44"/>
      <c r="KYT39" s="44"/>
      <c r="KYU39" s="44"/>
      <c r="KYV39" s="44"/>
      <c r="KYW39" s="44"/>
      <c r="KYX39" s="44"/>
      <c r="KYY39" s="44"/>
      <c r="KYZ39" s="44"/>
      <c r="KZA39" s="44"/>
      <c r="KZB39" s="44"/>
      <c r="KZC39" s="44"/>
      <c r="KZD39" s="44"/>
      <c r="KZE39" s="44"/>
      <c r="KZF39" s="44"/>
      <c r="KZG39" s="44"/>
      <c r="KZH39" s="44"/>
      <c r="KZI39" s="44"/>
      <c r="KZJ39" s="44"/>
      <c r="KZK39" s="44"/>
      <c r="KZL39" s="44"/>
      <c r="KZM39" s="44"/>
      <c r="KZN39" s="44"/>
      <c r="KZO39" s="44"/>
      <c r="KZP39" s="44"/>
      <c r="KZQ39" s="44"/>
      <c r="KZR39" s="44"/>
      <c r="KZS39" s="44"/>
      <c r="KZT39" s="44"/>
      <c r="KZU39" s="44"/>
      <c r="KZV39" s="44"/>
      <c r="KZW39" s="44"/>
      <c r="KZX39" s="44"/>
      <c r="KZY39" s="44"/>
      <c r="KZZ39" s="44"/>
      <c r="LAA39" s="44"/>
      <c r="LAB39" s="44"/>
      <c r="LAC39" s="44"/>
      <c r="LAD39" s="44"/>
      <c r="LAE39" s="44"/>
      <c r="LAF39" s="44"/>
      <c r="LAG39" s="44"/>
      <c r="LAH39" s="44"/>
      <c r="LAI39" s="44"/>
      <c r="LAJ39" s="44"/>
      <c r="LAK39" s="44"/>
      <c r="LAL39" s="44"/>
      <c r="LAM39" s="44"/>
      <c r="LAN39" s="44"/>
      <c r="LAO39" s="44"/>
      <c r="LAP39" s="44"/>
      <c r="LAQ39" s="44"/>
      <c r="LAR39" s="44"/>
      <c r="LAS39" s="44"/>
      <c r="LAT39" s="44"/>
      <c r="LAU39" s="44"/>
      <c r="LAV39" s="44"/>
      <c r="LAW39" s="44"/>
      <c r="LAX39" s="44"/>
      <c r="LAY39" s="44"/>
      <c r="LAZ39" s="44"/>
      <c r="LBA39" s="44"/>
      <c r="LBB39" s="44"/>
      <c r="LBC39" s="44"/>
      <c r="LBD39" s="44"/>
      <c r="LBE39" s="44"/>
      <c r="LBF39" s="44"/>
      <c r="LBG39" s="44"/>
      <c r="LBH39" s="44"/>
      <c r="LBI39" s="44"/>
      <c r="LBJ39" s="44"/>
      <c r="LBK39" s="44"/>
      <c r="LBL39" s="44"/>
      <c r="LBM39" s="44"/>
      <c r="LBN39" s="44"/>
      <c r="LBO39" s="44"/>
      <c r="LBP39" s="44"/>
      <c r="LBQ39" s="44"/>
      <c r="LBR39" s="44"/>
      <c r="LBS39" s="44"/>
      <c r="LBT39" s="44"/>
      <c r="LBU39" s="44"/>
      <c r="LBV39" s="44"/>
      <c r="LBW39" s="44"/>
      <c r="LBX39" s="44"/>
      <c r="LBY39" s="44"/>
      <c r="LBZ39" s="44"/>
      <c r="LCA39" s="44"/>
      <c r="LCB39" s="44"/>
      <c r="LCC39" s="44"/>
      <c r="LCD39" s="44"/>
      <c r="LCE39" s="44"/>
      <c r="LCF39" s="44"/>
      <c r="LCG39" s="44"/>
      <c r="LCH39" s="44"/>
      <c r="LCI39" s="44"/>
      <c r="LCJ39" s="44"/>
      <c r="LCK39" s="44"/>
      <c r="LCL39" s="44"/>
      <c r="LCM39" s="44"/>
      <c r="LCN39" s="44"/>
      <c r="LCO39" s="44"/>
      <c r="LCP39" s="44"/>
      <c r="LCQ39" s="44"/>
      <c r="LCR39" s="44"/>
      <c r="LCS39" s="44"/>
      <c r="LCT39" s="44"/>
      <c r="LCU39" s="44"/>
      <c r="LCV39" s="44"/>
      <c r="LCW39" s="44"/>
      <c r="LCX39" s="44"/>
      <c r="LCY39" s="44"/>
      <c r="LCZ39" s="44"/>
      <c r="LDA39" s="44"/>
      <c r="LDB39" s="44"/>
      <c r="LDC39" s="44"/>
      <c r="LDD39" s="44"/>
      <c r="LDE39" s="44"/>
      <c r="LDF39" s="44"/>
      <c r="LDG39" s="44"/>
      <c r="LDH39" s="44"/>
      <c r="LDI39" s="44"/>
      <c r="LDJ39" s="44"/>
      <c r="LDK39" s="44"/>
      <c r="LDL39" s="44"/>
      <c r="LDM39" s="44"/>
      <c r="LDN39" s="44"/>
      <c r="LDO39" s="44"/>
      <c r="LDP39" s="44"/>
      <c r="LDQ39" s="44"/>
      <c r="LDR39" s="44"/>
      <c r="LDS39" s="44"/>
      <c r="LDT39" s="44"/>
      <c r="LDU39" s="44"/>
      <c r="LDV39" s="44"/>
      <c r="LDW39" s="44"/>
      <c r="LDX39" s="44"/>
      <c r="LDY39" s="44"/>
      <c r="LDZ39" s="44"/>
      <c r="LEA39" s="44"/>
      <c r="LEB39" s="44"/>
      <c r="LEC39" s="44"/>
      <c r="LED39" s="44"/>
      <c r="LEE39" s="44"/>
      <c r="LEF39" s="44"/>
      <c r="LEG39" s="44"/>
      <c r="LEH39" s="44"/>
      <c r="LEI39" s="44"/>
      <c r="LEJ39" s="44"/>
      <c r="LEK39" s="44"/>
      <c r="LEL39" s="44"/>
      <c r="LEM39" s="44"/>
      <c r="LEN39" s="44"/>
      <c r="LEO39" s="44"/>
      <c r="LEP39" s="44"/>
      <c r="LEQ39" s="44"/>
      <c r="LER39" s="44"/>
      <c r="LES39" s="44"/>
      <c r="LET39" s="44"/>
      <c r="LEU39" s="44"/>
      <c r="LEV39" s="44"/>
      <c r="LEW39" s="44"/>
      <c r="LEX39" s="44"/>
      <c r="LEY39" s="44"/>
      <c r="LEZ39" s="44"/>
      <c r="LFA39" s="44"/>
      <c r="LFB39" s="44"/>
      <c r="LFC39" s="44"/>
      <c r="LFD39" s="44"/>
      <c r="LFE39" s="44"/>
      <c r="LFF39" s="44"/>
      <c r="LFG39" s="44"/>
      <c r="LFH39" s="44"/>
      <c r="LFI39" s="44"/>
      <c r="LFJ39" s="44"/>
      <c r="LFK39" s="44"/>
      <c r="LFL39" s="44"/>
      <c r="LFM39" s="44"/>
      <c r="LFN39" s="44"/>
      <c r="LFO39" s="44"/>
      <c r="LFP39" s="44"/>
      <c r="LFQ39" s="44"/>
      <c r="LFR39" s="44"/>
      <c r="LFS39" s="44"/>
      <c r="LFT39" s="44"/>
      <c r="LFU39" s="44"/>
      <c r="LFV39" s="44"/>
      <c r="LFW39" s="44"/>
      <c r="LFX39" s="44"/>
      <c r="LFY39" s="44"/>
      <c r="LFZ39" s="44"/>
      <c r="LGA39" s="44"/>
      <c r="LGB39" s="44"/>
      <c r="LGC39" s="44"/>
      <c r="LGD39" s="44"/>
      <c r="LGE39" s="44"/>
      <c r="LGF39" s="44"/>
      <c r="LGG39" s="44"/>
      <c r="LGH39" s="44"/>
      <c r="LGI39" s="44"/>
      <c r="LGJ39" s="44"/>
      <c r="LGK39" s="44"/>
      <c r="LGL39" s="44"/>
      <c r="LGM39" s="44"/>
      <c r="LGN39" s="44"/>
      <c r="LGO39" s="44"/>
      <c r="LGP39" s="44"/>
      <c r="LGQ39" s="44"/>
      <c r="LGR39" s="44"/>
      <c r="LGS39" s="44"/>
      <c r="LGT39" s="44"/>
      <c r="LGU39" s="44"/>
      <c r="LGV39" s="44"/>
      <c r="LGW39" s="44"/>
      <c r="LGX39" s="44"/>
      <c r="LGY39" s="44"/>
      <c r="LGZ39" s="44"/>
      <c r="LHA39" s="44"/>
      <c r="LHB39" s="44"/>
      <c r="LHC39" s="44"/>
      <c r="LHD39" s="44"/>
      <c r="LHE39" s="44"/>
      <c r="LHF39" s="44"/>
      <c r="LHG39" s="44"/>
      <c r="LHH39" s="44"/>
      <c r="LHI39" s="44"/>
      <c r="LHJ39" s="44"/>
      <c r="LHK39" s="44"/>
      <c r="LHL39" s="44"/>
      <c r="LHM39" s="44"/>
      <c r="LHN39" s="44"/>
      <c r="LHO39" s="44"/>
      <c r="LHP39" s="44"/>
      <c r="LHQ39" s="44"/>
      <c r="LHR39" s="44"/>
      <c r="LHS39" s="44"/>
      <c r="LHT39" s="44"/>
      <c r="LHU39" s="44"/>
      <c r="LHV39" s="44"/>
      <c r="LHW39" s="44"/>
      <c r="LHX39" s="44"/>
      <c r="LHY39" s="44"/>
      <c r="LHZ39" s="44"/>
      <c r="LIA39" s="44"/>
      <c r="LIB39" s="44"/>
      <c r="LIC39" s="44"/>
      <c r="LID39" s="44"/>
      <c r="LIE39" s="44"/>
      <c r="LIF39" s="44"/>
      <c r="LIG39" s="44"/>
      <c r="LIH39" s="44"/>
      <c r="LII39" s="44"/>
      <c r="LIJ39" s="44"/>
      <c r="LIK39" s="44"/>
      <c r="LIL39" s="44"/>
      <c r="LIM39" s="44"/>
      <c r="LIN39" s="44"/>
      <c r="LIO39" s="44"/>
      <c r="LIP39" s="44"/>
      <c r="LIQ39" s="44"/>
      <c r="LIR39" s="44"/>
      <c r="LIS39" s="44"/>
      <c r="LIT39" s="44"/>
      <c r="LIU39" s="44"/>
      <c r="LIV39" s="44"/>
      <c r="LIW39" s="44"/>
      <c r="LIX39" s="44"/>
      <c r="LIY39" s="44"/>
      <c r="LIZ39" s="44"/>
      <c r="LJA39" s="44"/>
      <c r="LJB39" s="44"/>
      <c r="LJC39" s="44"/>
      <c r="LJD39" s="44"/>
      <c r="LJE39" s="44"/>
      <c r="LJF39" s="44"/>
      <c r="LJG39" s="44"/>
      <c r="LJH39" s="44"/>
      <c r="LJI39" s="44"/>
      <c r="LJJ39" s="44"/>
      <c r="LJK39" s="44"/>
      <c r="LJL39" s="44"/>
      <c r="LJM39" s="44"/>
      <c r="LJN39" s="44"/>
      <c r="LJO39" s="44"/>
      <c r="LJP39" s="44"/>
      <c r="LJQ39" s="44"/>
      <c r="LJR39" s="44"/>
      <c r="LJS39" s="44"/>
      <c r="LJT39" s="44"/>
      <c r="LJU39" s="44"/>
      <c r="LJV39" s="44"/>
      <c r="LJW39" s="44"/>
      <c r="LJX39" s="44"/>
      <c r="LJY39" s="44"/>
      <c r="LJZ39" s="44"/>
      <c r="LKA39" s="44"/>
      <c r="LKB39" s="44"/>
      <c r="LKC39" s="44"/>
      <c r="LKD39" s="44"/>
      <c r="LKE39" s="44"/>
      <c r="LKF39" s="44"/>
      <c r="LKG39" s="44"/>
      <c r="LKH39" s="44"/>
      <c r="LKI39" s="44"/>
      <c r="LKJ39" s="44"/>
      <c r="LKK39" s="44"/>
      <c r="LKL39" s="44"/>
      <c r="LKM39" s="44"/>
      <c r="LKN39" s="44"/>
      <c r="LKO39" s="44"/>
      <c r="LKP39" s="44"/>
      <c r="LKQ39" s="44"/>
      <c r="LKR39" s="44"/>
      <c r="LKS39" s="44"/>
      <c r="LKT39" s="44"/>
      <c r="LKU39" s="44"/>
      <c r="LKV39" s="44"/>
      <c r="LKW39" s="44"/>
      <c r="LKX39" s="44"/>
      <c r="LKY39" s="44"/>
      <c r="LKZ39" s="44"/>
      <c r="LLA39" s="44"/>
      <c r="LLB39" s="44"/>
      <c r="LLC39" s="44"/>
      <c r="LLD39" s="44"/>
      <c r="LLE39" s="44"/>
      <c r="LLF39" s="44"/>
      <c r="LLG39" s="44"/>
      <c r="LLH39" s="44"/>
      <c r="LLI39" s="44"/>
      <c r="LLJ39" s="44"/>
      <c r="LLK39" s="44"/>
      <c r="LLL39" s="44"/>
      <c r="LLM39" s="44"/>
      <c r="LLN39" s="44"/>
      <c r="LLO39" s="44"/>
      <c r="LLP39" s="44"/>
      <c r="LLQ39" s="44"/>
      <c r="LLR39" s="44"/>
      <c r="LLS39" s="44"/>
      <c r="LLT39" s="44"/>
      <c r="LLU39" s="44"/>
      <c r="LLV39" s="44"/>
      <c r="LLW39" s="44"/>
      <c r="LLX39" s="44"/>
      <c r="LLY39" s="44"/>
      <c r="LLZ39" s="44"/>
      <c r="LMA39" s="44"/>
      <c r="LMB39" s="44"/>
      <c r="LMC39" s="44"/>
      <c r="LMD39" s="44"/>
      <c r="LME39" s="44"/>
      <c r="LMF39" s="44"/>
      <c r="LMG39" s="44"/>
      <c r="LMH39" s="44"/>
      <c r="LMI39" s="44"/>
      <c r="LMJ39" s="44"/>
      <c r="LMK39" s="44"/>
      <c r="LML39" s="44"/>
      <c r="LMM39" s="44"/>
      <c r="LMN39" s="44"/>
      <c r="LMO39" s="44"/>
      <c r="LMP39" s="44"/>
      <c r="LMQ39" s="44"/>
      <c r="LMR39" s="44"/>
      <c r="LMS39" s="44"/>
      <c r="LMT39" s="44"/>
      <c r="LMU39" s="44"/>
      <c r="LMV39" s="44"/>
      <c r="LMW39" s="44"/>
      <c r="LMX39" s="44"/>
      <c r="LMY39" s="44"/>
      <c r="LMZ39" s="44"/>
      <c r="LNA39" s="44"/>
      <c r="LNB39" s="44"/>
      <c r="LNC39" s="44"/>
      <c r="LND39" s="44"/>
      <c r="LNE39" s="44"/>
      <c r="LNF39" s="44"/>
      <c r="LNG39" s="44"/>
      <c r="LNH39" s="44"/>
      <c r="LNI39" s="44"/>
      <c r="LNJ39" s="44"/>
      <c r="LNK39" s="44"/>
      <c r="LNL39" s="44"/>
      <c r="LNM39" s="44"/>
      <c r="LNN39" s="44"/>
      <c r="LNO39" s="44"/>
      <c r="LNP39" s="44"/>
      <c r="LNQ39" s="44"/>
      <c r="LNR39" s="44"/>
      <c r="LNS39" s="44"/>
      <c r="LNT39" s="44"/>
      <c r="LNU39" s="44"/>
      <c r="LNV39" s="44"/>
      <c r="LNW39" s="44"/>
      <c r="LNX39" s="44"/>
      <c r="LNY39" s="44"/>
      <c r="LNZ39" s="44"/>
      <c r="LOA39" s="44"/>
      <c r="LOB39" s="44"/>
      <c r="LOC39" s="44"/>
      <c r="LOD39" s="44"/>
      <c r="LOE39" s="44"/>
      <c r="LOF39" s="44"/>
      <c r="LOG39" s="44"/>
      <c r="LOH39" s="44"/>
      <c r="LOI39" s="44"/>
      <c r="LOJ39" s="44"/>
      <c r="LOK39" s="44"/>
      <c r="LOL39" s="44"/>
      <c r="LOM39" s="44"/>
      <c r="LON39" s="44"/>
      <c r="LOO39" s="44"/>
      <c r="LOP39" s="44"/>
      <c r="LOQ39" s="44"/>
      <c r="LOR39" s="44"/>
      <c r="LOS39" s="44"/>
      <c r="LOT39" s="44"/>
      <c r="LOU39" s="44"/>
      <c r="LOV39" s="44"/>
      <c r="LOW39" s="44"/>
      <c r="LOX39" s="44"/>
      <c r="LOY39" s="44"/>
      <c r="LOZ39" s="44"/>
      <c r="LPA39" s="44"/>
      <c r="LPB39" s="44"/>
      <c r="LPC39" s="44"/>
      <c r="LPD39" s="44"/>
      <c r="LPE39" s="44"/>
      <c r="LPF39" s="44"/>
      <c r="LPG39" s="44"/>
      <c r="LPH39" s="44"/>
      <c r="LPI39" s="44"/>
      <c r="LPJ39" s="44"/>
      <c r="LPK39" s="44"/>
      <c r="LPL39" s="44"/>
      <c r="LPM39" s="44"/>
      <c r="LPN39" s="44"/>
      <c r="LPO39" s="44"/>
      <c r="LPP39" s="44"/>
      <c r="LPQ39" s="44"/>
      <c r="LPR39" s="44"/>
      <c r="LPS39" s="44"/>
      <c r="LPT39" s="44"/>
      <c r="LPU39" s="44"/>
      <c r="LPV39" s="44"/>
      <c r="LPW39" s="44"/>
      <c r="LPX39" s="44"/>
      <c r="LPY39" s="44"/>
      <c r="LPZ39" s="44"/>
      <c r="LQA39" s="44"/>
      <c r="LQB39" s="44"/>
      <c r="LQC39" s="44"/>
      <c r="LQD39" s="44"/>
      <c r="LQE39" s="44"/>
      <c r="LQF39" s="44"/>
      <c r="LQG39" s="44"/>
      <c r="LQH39" s="44"/>
      <c r="LQI39" s="44"/>
      <c r="LQJ39" s="44"/>
      <c r="LQK39" s="44"/>
      <c r="LQL39" s="44"/>
      <c r="LQM39" s="44"/>
      <c r="LQN39" s="44"/>
      <c r="LQO39" s="44"/>
      <c r="LQP39" s="44"/>
      <c r="LQQ39" s="44"/>
      <c r="LQR39" s="44"/>
      <c r="LQS39" s="44"/>
      <c r="LQT39" s="44"/>
      <c r="LQU39" s="44"/>
      <c r="LQV39" s="44"/>
      <c r="LQW39" s="44"/>
      <c r="LQX39" s="44"/>
      <c r="LQY39" s="44"/>
      <c r="LQZ39" s="44"/>
      <c r="LRA39" s="44"/>
      <c r="LRB39" s="44"/>
      <c r="LRC39" s="44"/>
      <c r="LRD39" s="44"/>
      <c r="LRE39" s="44"/>
      <c r="LRF39" s="44"/>
      <c r="LRG39" s="44"/>
      <c r="LRH39" s="44"/>
      <c r="LRI39" s="44"/>
      <c r="LRJ39" s="44"/>
      <c r="LRK39" s="44"/>
      <c r="LRL39" s="44"/>
      <c r="LRM39" s="44"/>
      <c r="LRN39" s="44"/>
      <c r="LRO39" s="44"/>
      <c r="LRP39" s="44"/>
      <c r="LRQ39" s="44"/>
      <c r="LRR39" s="44"/>
      <c r="LRS39" s="44"/>
      <c r="LRT39" s="44"/>
      <c r="LRU39" s="44"/>
      <c r="LRV39" s="44"/>
      <c r="LRW39" s="44"/>
      <c r="LRX39" s="44"/>
      <c r="LRY39" s="44"/>
      <c r="LRZ39" s="44"/>
      <c r="LSA39" s="44"/>
      <c r="LSB39" s="44"/>
      <c r="LSC39" s="44"/>
      <c r="LSD39" s="44"/>
      <c r="LSE39" s="44"/>
      <c r="LSF39" s="44"/>
      <c r="LSG39" s="44"/>
      <c r="LSH39" s="44"/>
      <c r="LSI39" s="44"/>
      <c r="LSJ39" s="44"/>
      <c r="LSK39" s="44"/>
      <c r="LSL39" s="44"/>
      <c r="LSM39" s="44"/>
      <c r="LSN39" s="44"/>
      <c r="LSO39" s="44"/>
      <c r="LSP39" s="44"/>
      <c r="LSQ39" s="44"/>
      <c r="LSR39" s="44"/>
      <c r="LSS39" s="44"/>
      <c r="LST39" s="44"/>
      <c r="LSU39" s="44"/>
      <c r="LSV39" s="44"/>
      <c r="LSW39" s="44"/>
      <c r="LSX39" s="44"/>
      <c r="LSY39" s="44"/>
      <c r="LSZ39" s="44"/>
      <c r="LTA39" s="44"/>
      <c r="LTB39" s="44"/>
      <c r="LTC39" s="44"/>
      <c r="LTD39" s="44"/>
      <c r="LTE39" s="44"/>
      <c r="LTF39" s="44"/>
      <c r="LTG39" s="44"/>
      <c r="LTH39" s="44"/>
      <c r="LTI39" s="44"/>
      <c r="LTJ39" s="44"/>
      <c r="LTK39" s="44"/>
      <c r="LTL39" s="44"/>
      <c r="LTM39" s="44"/>
      <c r="LTN39" s="44"/>
      <c r="LTO39" s="44"/>
      <c r="LTP39" s="44"/>
      <c r="LTQ39" s="44"/>
      <c r="LTR39" s="44"/>
      <c r="LTS39" s="44"/>
      <c r="LTT39" s="44"/>
      <c r="LTU39" s="44"/>
      <c r="LTV39" s="44"/>
      <c r="LTW39" s="44"/>
      <c r="LTX39" s="44"/>
      <c r="LTY39" s="44"/>
      <c r="LTZ39" s="44"/>
      <c r="LUA39" s="44"/>
      <c r="LUB39" s="44"/>
      <c r="LUC39" s="44"/>
      <c r="LUD39" s="44"/>
      <c r="LUE39" s="44"/>
      <c r="LUF39" s="44"/>
      <c r="LUG39" s="44"/>
      <c r="LUH39" s="44"/>
      <c r="LUI39" s="44"/>
      <c r="LUJ39" s="44"/>
      <c r="LUK39" s="44"/>
      <c r="LUL39" s="44"/>
      <c r="LUM39" s="44"/>
      <c r="LUN39" s="44"/>
      <c r="LUO39" s="44"/>
      <c r="LUP39" s="44"/>
      <c r="LUQ39" s="44"/>
      <c r="LUR39" s="44"/>
      <c r="LUS39" s="44"/>
      <c r="LUT39" s="44"/>
      <c r="LUU39" s="44"/>
      <c r="LUV39" s="44"/>
      <c r="LUW39" s="44"/>
      <c r="LUX39" s="44"/>
      <c r="LUY39" s="44"/>
      <c r="LUZ39" s="44"/>
      <c r="LVA39" s="44"/>
      <c r="LVB39" s="44"/>
      <c r="LVC39" s="44"/>
      <c r="LVD39" s="44"/>
      <c r="LVE39" s="44"/>
      <c r="LVF39" s="44"/>
      <c r="LVG39" s="44"/>
      <c r="LVH39" s="44"/>
      <c r="LVI39" s="44"/>
      <c r="LVJ39" s="44"/>
      <c r="LVK39" s="44"/>
      <c r="LVL39" s="44"/>
      <c r="LVM39" s="44"/>
      <c r="LVN39" s="44"/>
      <c r="LVO39" s="44"/>
      <c r="LVP39" s="44"/>
      <c r="LVQ39" s="44"/>
      <c r="LVR39" s="44"/>
      <c r="LVS39" s="44"/>
      <c r="LVT39" s="44"/>
      <c r="LVU39" s="44"/>
      <c r="LVV39" s="44"/>
      <c r="LVW39" s="44"/>
      <c r="LVX39" s="44"/>
      <c r="LVY39" s="44"/>
      <c r="LVZ39" s="44"/>
      <c r="LWA39" s="44"/>
      <c r="LWB39" s="44"/>
      <c r="LWC39" s="44"/>
      <c r="LWD39" s="44"/>
      <c r="LWE39" s="44"/>
      <c r="LWF39" s="44"/>
      <c r="LWG39" s="44"/>
      <c r="LWH39" s="44"/>
      <c r="LWI39" s="44"/>
      <c r="LWJ39" s="44"/>
      <c r="LWK39" s="44"/>
      <c r="LWL39" s="44"/>
      <c r="LWM39" s="44"/>
      <c r="LWN39" s="44"/>
      <c r="LWO39" s="44"/>
      <c r="LWP39" s="44"/>
      <c r="LWQ39" s="44"/>
      <c r="LWR39" s="44"/>
      <c r="LWS39" s="44"/>
      <c r="LWT39" s="44"/>
      <c r="LWU39" s="44"/>
      <c r="LWV39" s="44"/>
      <c r="LWW39" s="44"/>
      <c r="LWX39" s="44"/>
      <c r="LWY39" s="44"/>
      <c r="LWZ39" s="44"/>
      <c r="LXA39" s="44"/>
      <c r="LXB39" s="44"/>
      <c r="LXC39" s="44"/>
      <c r="LXD39" s="44"/>
      <c r="LXE39" s="44"/>
      <c r="LXF39" s="44"/>
      <c r="LXG39" s="44"/>
      <c r="LXH39" s="44"/>
      <c r="LXI39" s="44"/>
      <c r="LXJ39" s="44"/>
      <c r="LXK39" s="44"/>
      <c r="LXL39" s="44"/>
      <c r="LXM39" s="44"/>
      <c r="LXN39" s="44"/>
      <c r="LXO39" s="44"/>
      <c r="LXP39" s="44"/>
      <c r="LXQ39" s="44"/>
      <c r="LXR39" s="44"/>
      <c r="LXS39" s="44"/>
      <c r="LXT39" s="44"/>
      <c r="LXU39" s="44"/>
      <c r="LXV39" s="44"/>
      <c r="LXW39" s="44"/>
      <c r="LXX39" s="44"/>
      <c r="LXY39" s="44"/>
      <c r="LXZ39" s="44"/>
      <c r="LYA39" s="44"/>
      <c r="LYB39" s="44"/>
      <c r="LYC39" s="44"/>
      <c r="LYD39" s="44"/>
      <c r="LYE39" s="44"/>
      <c r="LYF39" s="44"/>
      <c r="LYG39" s="44"/>
      <c r="LYH39" s="44"/>
      <c r="LYI39" s="44"/>
      <c r="LYJ39" s="44"/>
      <c r="LYK39" s="44"/>
      <c r="LYL39" s="44"/>
      <c r="LYM39" s="44"/>
      <c r="LYN39" s="44"/>
      <c r="LYO39" s="44"/>
      <c r="LYP39" s="44"/>
      <c r="LYQ39" s="44"/>
      <c r="LYR39" s="44"/>
      <c r="LYS39" s="44"/>
      <c r="LYT39" s="44"/>
      <c r="LYU39" s="44"/>
      <c r="LYV39" s="44"/>
      <c r="LYW39" s="44"/>
      <c r="LYX39" s="44"/>
      <c r="LYY39" s="44"/>
      <c r="LYZ39" s="44"/>
      <c r="LZA39" s="44"/>
      <c r="LZB39" s="44"/>
      <c r="LZC39" s="44"/>
      <c r="LZD39" s="44"/>
      <c r="LZE39" s="44"/>
      <c r="LZF39" s="44"/>
      <c r="LZG39" s="44"/>
      <c r="LZH39" s="44"/>
      <c r="LZI39" s="44"/>
      <c r="LZJ39" s="44"/>
      <c r="LZK39" s="44"/>
      <c r="LZL39" s="44"/>
      <c r="LZM39" s="44"/>
      <c r="LZN39" s="44"/>
      <c r="LZO39" s="44"/>
      <c r="LZP39" s="44"/>
      <c r="LZQ39" s="44"/>
      <c r="LZR39" s="44"/>
      <c r="LZS39" s="44"/>
      <c r="LZT39" s="44"/>
      <c r="LZU39" s="44"/>
      <c r="LZV39" s="44"/>
      <c r="LZW39" s="44"/>
      <c r="LZX39" s="44"/>
      <c r="LZY39" s="44"/>
      <c r="LZZ39" s="44"/>
      <c r="MAA39" s="44"/>
      <c r="MAB39" s="44"/>
      <c r="MAC39" s="44"/>
      <c r="MAD39" s="44"/>
      <c r="MAE39" s="44"/>
      <c r="MAF39" s="44"/>
      <c r="MAG39" s="44"/>
      <c r="MAH39" s="44"/>
      <c r="MAI39" s="44"/>
      <c r="MAJ39" s="44"/>
      <c r="MAK39" s="44"/>
      <c r="MAL39" s="44"/>
      <c r="MAM39" s="44"/>
      <c r="MAN39" s="44"/>
      <c r="MAO39" s="44"/>
      <c r="MAP39" s="44"/>
      <c r="MAQ39" s="44"/>
      <c r="MAR39" s="44"/>
      <c r="MAS39" s="44"/>
      <c r="MAT39" s="44"/>
      <c r="MAU39" s="44"/>
      <c r="MAV39" s="44"/>
      <c r="MAW39" s="44"/>
      <c r="MAX39" s="44"/>
      <c r="MAY39" s="44"/>
      <c r="MAZ39" s="44"/>
      <c r="MBA39" s="44"/>
      <c r="MBB39" s="44"/>
      <c r="MBC39" s="44"/>
      <c r="MBD39" s="44"/>
      <c r="MBE39" s="44"/>
      <c r="MBF39" s="44"/>
      <c r="MBG39" s="44"/>
      <c r="MBH39" s="44"/>
      <c r="MBI39" s="44"/>
      <c r="MBJ39" s="44"/>
      <c r="MBK39" s="44"/>
      <c r="MBL39" s="44"/>
      <c r="MBM39" s="44"/>
      <c r="MBN39" s="44"/>
      <c r="MBO39" s="44"/>
      <c r="MBP39" s="44"/>
      <c r="MBQ39" s="44"/>
      <c r="MBR39" s="44"/>
      <c r="MBS39" s="44"/>
      <c r="MBT39" s="44"/>
      <c r="MBU39" s="44"/>
      <c r="MBV39" s="44"/>
      <c r="MBW39" s="44"/>
      <c r="MBX39" s="44"/>
      <c r="MBY39" s="44"/>
      <c r="MBZ39" s="44"/>
      <c r="MCA39" s="44"/>
      <c r="MCB39" s="44"/>
      <c r="MCC39" s="44"/>
      <c r="MCD39" s="44"/>
      <c r="MCE39" s="44"/>
      <c r="MCF39" s="44"/>
      <c r="MCG39" s="44"/>
      <c r="MCH39" s="44"/>
      <c r="MCI39" s="44"/>
      <c r="MCJ39" s="44"/>
      <c r="MCK39" s="44"/>
      <c r="MCL39" s="44"/>
      <c r="MCM39" s="44"/>
      <c r="MCN39" s="44"/>
      <c r="MCO39" s="44"/>
      <c r="MCP39" s="44"/>
      <c r="MCQ39" s="44"/>
      <c r="MCR39" s="44"/>
      <c r="MCS39" s="44"/>
      <c r="MCT39" s="44"/>
      <c r="MCU39" s="44"/>
      <c r="MCV39" s="44"/>
      <c r="MCW39" s="44"/>
      <c r="MCX39" s="44"/>
      <c r="MCY39" s="44"/>
      <c r="MCZ39" s="44"/>
      <c r="MDA39" s="44"/>
      <c r="MDB39" s="44"/>
      <c r="MDC39" s="44"/>
      <c r="MDD39" s="44"/>
      <c r="MDE39" s="44"/>
      <c r="MDF39" s="44"/>
      <c r="MDG39" s="44"/>
      <c r="MDH39" s="44"/>
      <c r="MDI39" s="44"/>
      <c r="MDJ39" s="44"/>
      <c r="MDK39" s="44"/>
      <c r="MDL39" s="44"/>
      <c r="MDM39" s="44"/>
      <c r="MDN39" s="44"/>
      <c r="MDO39" s="44"/>
      <c r="MDP39" s="44"/>
      <c r="MDQ39" s="44"/>
      <c r="MDR39" s="44"/>
      <c r="MDS39" s="44"/>
      <c r="MDT39" s="44"/>
      <c r="MDU39" s="44"/>
      <c r="MDV39" s="44"/>
      <c r="MDW39" s="44"/>
      <c r="MDX39" s="44"/>
      <c r="MDY39" s="44"/>
      <c r="MDZ39" s="44"/>
      <c r="MEA39" s="44"/>
      <c r="MEB39" s="44"/>
      <c r="MEC39" s="44"/>
      <c r="MED39" s="44"/>
      <c r="MEE39" s="44"/>
      <c r="MEF39" s="44"/>
      <c r="MEG39" s="44"/>
      <c r="MEH39" s="44"/>
      <c r="MEI39" s="44"/>
      <c r="MEJ39" s="44"/>
      <c r="MEK39" s="44"/>
      <c r="MEL39" s="44"/>
      <c r="MEM39" s="44"/>
      <c r="MEN39" s="44"/>
      <c r="MEO39" s="44"/>
      <c r="MEP39" s="44"/>
      <c r="MEQ39" s="44"/>
      <c r="MER39" s="44"/>
      <c r="MES39" s="44"/>
      <c r="MET39" s="44"/>
      <c r="MEU39" s="44"/>
      <c r="MEV39" s="44"/>
      <c r="MEW39" s="44"/>
      <c r="MEX39" s="44"/>
      <c r="MEY39" s="44"/>
      <c r="MEZ39" s="44"/>
      <c r="MFA39" s="44"/>
      <c r="MFB39" s="44"/>
      <c r="MFC39" s="44"/>
      <c r="MFD39" s="44"/>
      <c r="MFE39" s="44"/>
      <c r="MFF39" s="44"/>
      <c r="MFG39" s="44"/>
      <c r="MFH39" s="44"/>
      <c r="MFI39" s="44"/>
      <c r="MFJ39" s="44"/>
      <c r="MFK39" s="44"/>
      <c r="MFL39" s="44"/>
      <c r="MFM39" s="44"/>
      <c r="MFN39" s="44"/>
      <c r="MFO39" s="44"/>
      <c r="MFP39" s="44"/>
      <c r="MFQ39" s="44"/>
      <c r="MFR39" s="44"/>
      <c r="MFS39" s="44"/>
      <c r="MFT39" s="44"/>
      <c r="MFU39" s="44"/>
      <c r="MFV39" s="44"/>
      <c r="MFW39" s="44"/>
      <c r="MFX39" s="44"/>
      <c r="MFY39" s="44"/>
      <c r="MFZ39" s="44"/>
      <c r="MGA39" s="44"/>
      <c r="MGB39" s="44"/>
      <c r="MGC39" s="44"/>
      <c r="MGD39" s="44"/>
      <c r="MGE39" s="44"/>
      <c r="MGF39" s="44"/>
      <c r="MGG39" s="44"/>
      <c r="MGH39" s="44"/>
      <c r="MGI39" s="44"/>
      <c r="MGJ39" s="44"/>
      <c r="MGK39" s="44"/>
      <c r="MGL39" s="44"/>
      <c r="MGM39" s="44"/>
      <c r="MGN39" s="44"/>
      <c r="MGO39" s="44"/>
      <c r="MGP39" s="44"/>
      <c r="MGQ39" s="44"/>
      <c r="MGR39" s="44"/>
      <c r="MGS39" s="44"/>
      <c r="MGT39" s="44"/>
      <c r="MGU39" s="44"/>
      <c r="MGV39" s="44"/>
      <c r="MGW39" s="44"/>
      <c r="MGX39" s="44"/>
      <c r="MGY39" s="44"/>
      <c r="MGZ39" s="44"/>
      <c r="MHA39" s="44"/>
      <c r="MHB39" s="44"/>
      <c r="MHC39" s="44"/>
      <c r="MHD39" s="44"/>
      <c r="MHE39" s="44"/>
      <c r="MHF39" s="44"/>
      <c r="MHG39" s="44"/>
      <c r="MHH39" s="44"/>
      <c r="MHI39" s="44"/>
      <c r="MHJ39" s="44"/>
      <c r="MHK39" s="44"/>
      <c r="MHL39" s="44"/>
      <c r="MHM39" s="44"/>
      <c r="MHN39" s="44"/>
      <c r="MHO39" s="44"/>
      <c r="MHP39" s="44"/>
      <c r="MHQ39" s="44"/>
      <c r="MHR39" s="44"/>
      <c r="MHS39" s="44"/>
      <c r="MHT39" s="44"/>
      <c r="MHU39" s="44"/>
      <c r="MHV39" s="44"/>
      <c r="MHW39" s="44"/>
      <c r="MHX39" s="44"/>
      <c r="MHY39" s="44"/>
      <c r="MHZ39" s="44"/>
      <c r="MIA39" s="44"/>
      <c r="MIB39" s="44"/>
      <c r="MIC39" s="44"/>
      <c r="MID39" s="44"/>
      <c r="MIE39" s="44"/>
      <c r="MIF39" s="44"/>
      <c r="MIG39" s="44"/>
      <c r="MIH39" s="44"/>
      <c r="MII39" s="44"/>
      <c r="MIJ39" s="44"/>
      <c r="MIK39" s="44"/>
      <c r="MIL39" s="44"/>
      <c r="MIM39" s="44"/>
      <c r="MIN39" s="44"/>
      <c r="MIO39" s="44"/>
      <c r="MIP39" s="44"/>
      <c r="MIQ39" s="44"/>
      <c r="MIR39" s="44"/>
      <c r="MIS39" s="44"/>
      <c r="MIT39" s="44"/>
      <c r="MIU39" s="44"/>
      <c r="MIV39" s="44"/>
      <c r="MIW39" s="44"/>
      <c r="MIX39" s="44"/>
      <c r="MIY39" s="44"/>
      <c r="MIZ39" s="44"/>
      <c r="MJA39" s="44"/>
      <c r="MJB39" s="44"/>
      <c r="MJC39" s="44"/>
      <c r="MJD39" s="44"/>
      <c r="MJE39" s="44"/>
      <c r="MJF39" s="44"/>
      <c r="MJG39" s="44"/>
      <c r="MJH39" s="44"/>
      <c r="MJI39" s="44"/>
      <c r="MJJ39" s="44"/>
      <c r="MJK39" s="44"/>
      <c r="MJL39" s="44"/>
      <c r="MJM39" s="44"/>
      <c r="MJN39" s="44"/>
      <c r="MJO39" s="44"/>
      <c r="MJP39" s="44"/>
      <c r="MJQ39" s="44"/>
      <c r="MJR39" s="44"/>
      <c r="MJS39" s="44"/>
      <c r="MJT39" s="44"/>
      <c r="MJU39" s="44"/>
      <c r="MJV39" s="44"/>
      <c r="MJW39" s="44"/>
      <c r="MJX39" s="44"/>
      <c r="MJY39" s="44"/>
      <c r="MJZ39" s="44"/>
      <c r="MKA39" s="44"/>
      <c r="MKB39" s="44"/>
      <c r="MKC39" s="44"/>
      <c r="MKD39" s="44"/>
      <c r="MKE39" s="44"/>
      <c r="MKF39" s="44"/>
      <c r="MKG39" s="44"/>
      <c r="MKH39" s="44"/>
      <c r="MKI39" s="44"/>
      <c r="MKJ39" s="44"/>
      <c r="MKK39" s="44"/>
      <c r="MKL39" s="44"/>
      <c r="MKM39" s="44"/>
      <c r="MKN39" s="44"/>
      <c r="MKO39" s="44"/>
      <c r="MKP39" s="44"/>
      <c r="MKQ39" s="44"/>
      <c r="MKR39" s="44"/>
      <c r="MKS39" s="44"/>
      <c r="MKT39" s="44"/>
      <c r="MKU39" s="44"/>
      <c r="MKV39" s="44"/>
      <c r="MKW39" s="44"/>
      <c r="MKX39" s="44"/>
      <c r="MKY39" s="44"/>
      <c r="MKZ39" s="44"/>
      <c r="MLA39" s="44"/>
      <c r="MLB39" s="44"/>
      <c r="MLC39" s="44"/>
      <c r="MLD39" s="44"/>
      <c r="MLE39" s="44"/>
      <c r="MLF39" s="44"/>
      <c r="MLG39" s="44"/>
      <c r="MLH39" s="44"/>
      <c r="MLI39" s="44"/>
      <c r="MLJ39" s="44"/>
      <c r="MLK39" s="44"/>
      <c r="MLL39" s="44"/>
      <c r="MLM39" s="44"/>
      <c r="MLN39" s="44"/>
      <c r="MLO39" s="44"/>
      <c r="MLP39" s="44"/>
      <c r="MLQ39" s="44"/>
      <c r="MLR39" s="44"/>
      <c r="MLS39" s="44"/>
      <c r="MLT39" s="44"/>
      <c r="MLU39" s="44"/>
      <c r="MLV39" s="44"/>
      <c r="MLW39" s="44"/>
      <c r="MLX39" s="44"/>
      <c r="MLY39" s="44"/>
      <c r="MLZ39" s="44"/>
      <c r="MMA39" s="44"/>
      <c r="MMB39" s="44"/>
      <c r="MMC39" s="44"/>
      <c r="MMD39" s="44"/>
      <c r="MME39" s="44"/>
      <c r="MMF39" s="44"/>
      <c r="MMG39" s="44"/>
      <c r="MMH39" s="44"/>
      <c r="MMI39" s="44"/>
      <c r="MMJ39" s="44"/>
      <c r="MMK39" s="44"/>
      <c r="MML39" s="44"/>
      <c r="MMM39" s="44"/>
      <c r="MMN39" s="44"/>
      <c r="MMO39" s="44"/>
      <c r="MMP39" s="44"/>
      <c r="MMQ39" s="44"/>
      <c r="MMR39" s="44"/>
      <c r="MMS39" s="44"/>
      <c r="MMT39" s="44"/>
      <c r="MMU39" s="44"/>
      <c r="MMV39" s="44"/>
      <c r="MMW39" s="44"/>
      <c r="MMX39" s="44"/>
      <c r="MMY39" s="44"/>
      <c r="MMZ39" s="44"/>
      <c r="MNA39" s="44"/>
      <c r="MNB39" s="44"/>
      <c r="MNC39" s="44"/>
      <c r="MND39" s="44"/>
      <c r="MNE39" s="44"/>
      <c r="MNF39" s="44"/>
      <c r="MNG39" s="44"/>
      <c r="MNH39" s="44"/>
      <c r="MNI39" s="44"/>
      <c r="MNJ39" s="44"/>
      <c r="MNK39" s="44"/>
      <c r="MNL39" s="44"/>
      <c r="MNM39" s="44"/>
      <c r="MNN39" s="44"/>
      <c r="MNO39" s="44"/>
      <c r="MNP39" s="44"/>
      <c r="MNQ39" s="44"/>
      <c r="MNR39" s="44"/>
      <c r="MNS39" s="44"/>
      <c r="MNT39" s="44"/>
      <c r="MNU39" s="44"/>
      <c r="MNV39" s="44"/>
      <c r="MNW39" s="44"/>
      <c r="MNX39" s="44"/>
      <c r="MNY39" s="44"/>
      <c r="MNZ39" s="44"/>
      <c r="MOA39" s="44"/>
      <c r="MOB39" s="44"/>
      <c r="MOC39" s="44"/>
      <c r="MOD39" s="44"/>
      <c r="MOE39" s="44"/>
      <c r="MOF39" s="44"/>
      <c r="MOG39" s="44"/>
      <c r="MOH39" s="44"/>
      <c r="MOI39" s="44"/>
      <c r="MOJ39" s="44"/>
      <c r="MOK39" s="44"/>
      <c r="MOL39" s="44"/>
      <c r="MOM39" s="44"/>
      <c r="MON39" s="44"/>
      <c r="MOO39" s="44"/>
      <c r="MOP39" s="44"/>
      <c r="MOQ39" s="44"/>
      <c r="MOR39" s="44"/>
      <c r="MOS39" s="44"/>
      <c r="MOT39" s="44"/>
      <c r="MOU39" s="44"/>
      <c r="MOV39" s="44"/>
      <c r="MOW39" s="44"/>
      <c r="MOX39" s="44"/>
      <c r="MOY39" s="44"/>
      <c r="MOZ39" s="44"/>
      <c r="MPA39" s="44"/>
      <c r="MPB39" s="44"/>
      <c r="MPC39" s="44"/>
      <c r="MPD39" s="44"/>
      <c r="MPE39" s="44"/>
      <c r="MPF39" s="44"/>
      <c r="MPG39" s="44"/>
      <c r="MPH39" s="44"/>
      <c r="MPI39" s="44"/>
      <c r="MPJ39" s="44"/>
      <c r="MPK39" s="44"/>
      <c r="MPL39" s="44"/>
      <c r="MPM39" s="44"/>
      <c r="MPN39" s="44"/>
      <c r="MPO39" s="44"/>
      <c r="MPP39" s="44"/>
      <c r="MPQ39" s="44"/>
      <c r="MPR39" s="44"/>
      <c r="MPS39" s="44"/>
      <c r="MPT39" s="44"/>
      <c r="MPU39" s="44"/>
      <c r="MPV39" s="44"/>
      <c r="MPW39" s="44"/>
      <c r="MPX39" s="44"/>
      <c r="MPY39" s="44"/>
      <c r="MPZ39" s="44"/>
      <c r="MQA39" s="44"/>
      <c r="MQB39" s="44"/>
      <c r="MQC39" s="44"/>
      <c r="MQD39" s="44"/>
      <c r="MQE39" s="44"/>
      <c r="MQF39" s="44"/>
      <c r="MQG39" s="44"/>
      <c r="MQH39" s="44"/>
      <c r="MQI39" s="44"/>
      <c r="MQJ39" s="44"/>
      <c r="MQK39" s="44"/>
      <c r="MQL39" s="44"/>
      <c r="MQM39" s="44"/>
      <c r="MQN39" s="44"/>
      <c r="MQO39" s="44"/>
      <c r="MQP39" s="44"/>
      <c r="MQQ39" s="44"/>
      <c r="MQR39" s="44"/>
      <c r="MQS39" s="44"/>
      <c r="MQT39" s="44"/>
      <c r="MQU39" s="44"/>
      <c r="MQV39" s="44"/>
      <c r="MQW39" s="44"/>
      <c r="MQX39" s="44"/>
      <c r="MQY39" s="44"/>
      <c r="MQZ39" s="44"/>
      <c r="MRA39" s="44"/>
      <c r="MRB39" s="44"/>
      <c r="MRC39" s="44"/>
      <c r="MRD39" s="44"/>
      <c r="MRE39" s="44"/>
      <c r="MRF39" s="44"/>
      <c r="MRG39" s="44"/>
      <c r="MRH39" s="44"/>
      <c r="MRI39" s="44"/>
      <c r="MRJ39" s="44"/>
      <c r="MRK39" s="44"/>
      <c r="MRL39" s="44"/>
      <c r="MRM39" s="44"/>
      <c r="MRN39" s="44"/>
      <c r="MRO39" s="44"/>
      <c r="MRP39" s="44"/>
      <c r="MRQ39" s="44"/>
      <c r="MRR39" s="44"/>
      <c r="MRS39" s="44"/>
      <c r="MRT39" s="44"/>
      <c r="MRU39" s="44"/>
      <c r="MRV39" s="44"/>
      <c r="MRW39" s="44"/>
      <c r="MRX39" s="44"/>
      <c r="MRY39" s="44"/>
      <c r="MRZ39" s="44"/>
      <c r="MSA39" s="44"/>
      <c r="MSB39" s="44"/>
      <c r="MSC39" s="44"/>
      <c r="MSD39" s="44"/>
      <c r="MSE39" s="44"/>
      <c r="MSF39" s="44"/>
      <c r="MSG39" s="44"/>
      <c r="MSH39" s="44"/>
      <c r="MSI39" s="44"/>
      <c r="MSJ39" s="44"/>
      <c r="MSK39" s="44"/>
      <c r="MSL39" s="44"/>
      <c r="MSM39" s="44"/>
      <c r="MSN39" s="44"/>
      <c r="MSO39" s="44"/>
      <c r="MSP39" s="44"/>
      <c r="MSQ39" s="44"/>
      <c r="MSR39" s="44"/>
      <c r="MSS39" s="44"/>
      <c r="MST39" s="44"/>
      <c r="MSU39" s="44"/>
      <c r="MSV39" s="44"/>
      <c r="MSW39" s="44"/>
      <c r="MSX39" s="44"/>
      <c r="MSY39" s="44"/>
      <c r="MSZ39" s="44"/>
      <c r="MTA39" s="44"/>
      <c r="MTB39" s="44"/>
      <c r="MTC39" s="44"/>
      <c r="MTD39" s="44"/>
      <c r="MTE39" s="44"/>
      <c r="MTF39" s="44"/>
      <c r="MTG39" s="44"/>
      <c r="MTH39" s="44"/>
      <c r="MTI39" s="44"/>
      <c r="MTJ39" s="44"/>
      <c r="MTK39" s="44"/>
      <c r="MTL39" s="44"/>
      <c r="MTM39" s="44"/>
      <c r="MTN39" s="44"/>
      <c r="MTO39" s="44"/>
      <c r="MTP39" s="44"/>
      <c r="MTQ39" s="44"/>
      <c r="MTR39" s="44"/>
      <c r="MTS39" s="44"/>
      <c r="MTT39" s="44"/>
      <c r="MTU39" s="44"/>
      <c r="MTV39" s="44"/>
      <c r="MTW39" s="44"/>
      <c r="MTX39" s="44"/>
      <c r="MTY39" s="44"/>
      <c r="MTZ39" s="44"/>
      <c r="MUA39" s="44"/>
      <c r="MUB39" s="44"/>
      <c r="MUC39" s="44"/>
      <c r="MUD39" s="44"/>
      <c r="MUE39" s="44"/>
      <c r="MUF39" s="44"/>
      <c r="MUG39" s="44"/>
      <c r="MUH39" s="44"/>
      <c r="MUI39" s="44"/>
      <c r="MUJ39" s="44"/>
      <c r="MUK39" s="44"/>
      <c r="MUL39" s="44"/>
      <c r="MUM39" s="44"/>
      <c r="MUN39" s="44"/>
      <c r="MUO39" s="44"/>
      <c r="MUP39" s="44"/>
      <c r="MUQ39" s="44"/>
      <c r="MUR39" s="44"/>
      <c r="MUS39" s="44"/>
      <c r="MUT39" s="44"/>
      <c r="MUU39" s="44"/>
      <c r="MUV39" s="44"/>
      <c r="MUW39" s="44"/>
      <c r="MUX39" s="44"/>
      <c r="MUY39" s="44"/>
      <c r="MUZ39" s="44"/>
      <c r="MVA39" s="44"/>
      <c r="MVB39" s="44"/>
      <c r="MVC39" s="44"/>
      <c r="MVD39" s="44"/>
      <c r="MVE39" s="44"/>
      <c r="MVF39" s="44"/>
      <c r="MVG39" s="44"/>
      <c r="MVH39" s="44"/>
      <c r="MVI39" s="44"/>
      <c r="MVJ39" s="44"/>
      <c r="MVK39" s="44"/>
      <c r="MVL39" s="44"/>
      <c r="MVM39" s="44"/>
      <c r="MVN39" s="44"/>
      <c r="MVO39" s="44"/>
      <c r="MVP39" s="44"/>
      <c r="MVQ39" s="44"/>
      <c r="MVR39" s="44"/>
      <c r="MVS39" s="44"/>
      <c r="MVT39" s="44"/>
      <c r="MVU39" s="44"/>
      <c r="MVV39" s="44"/>
      <c r="MVW39" s="44"/>
      <c r="MVX39" s="44"/>
      <c r="MVY39" s="44"/>
      <c r="MVZ39" s="44"/>
      <c r="MWA39" s="44"/>
      <c r="MWB39" s="44"/>
      <c r="MWC39" s="44"/>
      <c r="MWD39" s="44"/>
      <c r="MWE39" s="44"/>
      <c r="MWF39" s="44"/>
      <c r="MWG39" s="44"/>
      <c r="MWH39" s="44"/>
      <c r="MWI39" s="44"/>
      <c r="MWJ39" s="44"/>
      <c r="MWK39" s="44"/>
      <c r="MWL39" s="44"/>
      <c r="MWM39" s="44"/>
      <c r="MWN39" s="44"/>
      <c r="MWO39" s="44"/>
      <c r="MWP39" s="44"/>
      <c r="MWQ39" s="44"/>
      <c r="MWR39" s="44"/>
      <c r="MWS39" s="44"/>
      <c r="MWT39" s="44"/>
      <c r="MWU39" s="44"/>
      <c r="MWV39" s="44"/>
      <c r="MWW39" s="44"/>
      <c r="MWX39" s="44"/>
      <c r="MWY39" s="44"/>
      <c r="MWZ39" s="44"/>
      <c r="MXA39" s="44"/>
      <c r="MXB39" s="44"/>
      <c r="MXC39" s="44"/>
      <c r="MXD39" s="44"/>
      <c r="MXE39" s="44"/>
      <c r="MXF39" s="44"/>
      <c r="MXG39" s="44"/>
      <c r="MXH39" s="44"/>
      <c r="MXI39" s="44"/>
      <c r="MXJ39" s="44"/>
      <c r="MXK39" s="44"/>
      <c r="MXL39" s="44"/>
      <c r="MXM39" s="44"/>
      <c r="MXN39" s="44"/>
      <c r="MXO39" s="44"/>
      <c r="MXP39" s="44"/>
      <c r="MXQ39" s="44"/>
      <c r="MXR39" s="44"/>
      <c r="MXS39" s="44"/>
      <c r="MXT39" s="44"/>
      <c r="MXU39" s="44"/>
      <c r="MXV39" s="44"/>
      <c r="MXW39" s="44"/>
      <c r="MXX39" s="44"/>
      <c r="MXY39" s="44"/>
      <c r="MXZ39" s="44"/>
      <c r="MYA39" s="44"/>
      <c r="MYB39" s="44"/>
      <c r="MYC39" s="44"/>
      <c r="MYD39" s="44"/>
      <c r="MYE39" s="44"/>
      <c r="MYF39" s="44"/>
      <c r="MYG39" s="44"/>
      <c r="MYH39" s="44"/>
      <c r="MYI39" s="44"/>
      <c r="MYJ39" s="44"/>
      <c r="MYK39" s="44"/>
      <c r="MYL39" s="44"/>
      <c r="MYM39" s="44"/>
      <c r="MYN39" s="44"/>
      <c r="MYO39" s="44"/>
      <c r="MYP39" s="44"/>
      <c r="MYQ39" s="44"/>
      <c r="MYR39" s="44"/>
      <c r="MYS39" s="44"/>
      <c r="MYT39" s="44"/>
      <c r="MYU39" s="44"/>
      <c r="MYV39" s="44"/>
      <c r="MYW39" s="44"/>
      <c r="MYX39" s="44"/>
      <c r="MYY39" s="44"/>
      <c r="MYZ39" s="44"/>
      <c r="MZA39" s="44"/>
      <c r="MZB39" s="44"/>
      <c r="MZC39" s="44"/>
      <c r="MZD39" s="44"/>
      <c r="MZE39" s="44"/>
      <c r="MZF39" s="44"/>
      <c r="MZG39" s="44"/>
      <c r="MZH39" s="44"/>
      <c r="MZI39" s="44"/>
      <c r="MZJ39" s="44"/>
      <c r="MZK39" s="44"/>
      <c r="MZL39" s="44"/>
      <c r="MZM39" s="44"/>
      <c r="MZN39" s="44"/>
      <c r="MZO39" s="44"/>
      <c r="MZP39" s="44"/>
      <c r="MZQ39" s="44"/>
      <c r="MZR39" s="44"/>
      <c r="MZS39" s="44"/>
      <c r="MZT39" s="44"/>
      <c r="MZU39" s="44"/>
      <c r="MZV39" s="44"/>
      <c r="MZW39" s="44"/>
      <c r="MZX39" s="44"/>
      <c r="MZY39" s="44"/>
      <c r="MZZ39" s="44"/>
      <c r="NAA39" s="44"/>
      <c r="NAB39" s="44"/>
      <c r="NAC39" s="44"/>
      <c r="NAD39" s="44"/>
      <c r="NAE39" s="44"/>
      <c r="NAF39" s="44"/>
      <c r="NAG39" s="44"/>
      <c r="NAH39" s="44"/>
      <c r="NAI39" s="44"/>
      <c r="NAJ39" s="44"/>
      <c r="NAK39" s="44"/>
      <c r="NAL39" s="44"/>
      <c r="NAM39" s="44"/>
      <c r="NAN39" s="44"/>
      <c r="NAO39" s="44"/>
      <c r="NAP39" s="44"/>
      <c r="NAQ39" s="44"/>
      <c r="NAR39" s="44"/>
      <c r="NAS39" s="44"/>
      <c r="NAT39" s="44"/>
      <c r="NAU39" s="44"/>
      <c r="NAV39" s="44"/>
      <c r="NAW39" s="44"/>
      <c r="NAX39" s="44"/>
      <c r="NAY39" s="44"/>
      <c r="NAZ39" s="44"/>
      <c r="NBA39" s="44"/>
      <c r="NBB39" s="44"/>
      <c r="NBC39" s="44"/>
      <c r="NBD39" s="44"/>
      <c r="NBE39" s="44"/>
      <c r="NBF39" s="44"/>
      <c r="NBG39" s="44"/>
      <c r="NBH39" s="44"/>
      <c r="NBI39" s="44"/>
      <c r="NBJ39" s="44"/>
      <c r="NBK39" s="44"/>
      <c r="NBL39" s="44"/>
      <c r="NBM39" s="44"/>
      <c r="NBN39" s="44"/>
      <c r="NBO39" s="44"/>
      <c r="NBP39" s="44"/>
      <c r="NBQ39" s="44"/>
      <c r="NBR39" s="44"/>
      <c r="NBS39" s="44"/>
      <c r="NBT39" s="44"/>
      <c r="NBU39" s="44"/>
      <c r="NBV39" s="44"/>
      <c r="NBW39" s="44"/>
      <c r="NBX39" s="44"/>
      <c r="NBY39" s="44"/>
      <c r="NBZ39" s="44"/>
      <c r="NCA39" s="44"/>
      <c r="NCB39" s="44"/>
      <c r="NCC39" s="44"/>
      <c r="NCD39" s="44"/>
      <c r="NCE39" s="44"/>
      <c r="NCF39" s="44"/>
      <c r="NCG39" s="44"/>
      <c r="NCH39" s="44"/>
      <c r="NCI39" s="44"/>
      <c r="NCJ39" s="44"/>
      <c r="NCK39" s="44"/>
      <c r="NCL39" s="44"/>
      <c r="NCM39" s="44"/>
      <c r="NCN39" s="44"/>
      <c r="NCO39" s="44"/>
      <c r="NCP39" s="44"/>
      <c r="NCQ39" s="44"/>
      <c r="NCR39" s="44"/>
      <c r="NCS39" s="44"/>
      <c r="NCT39" s="44"/>
      <c r="NCU39" s="44"/>
      <c r="NCV39" s="44"/>
      <c r="NCW39" s="44"/>
      <c r="NCX39" s="44"/>
      <c r="NCY39" s="44"/>
      <c r="NCZ39" s="44"/>
      <c r="NDA39" s="44"/>
      <c r="NDB39" s="44"/>
      <c r="NDC39" s="44"/>
      <c r="NDD39" s="44"/>
      <c r="NDE39" s="44"/>
      <c r="NDF39" s="44"/>
      <c r="NDG39" s="44"/>
      <c r="NDH39" s="44"/>
      <c r="NDI39" s="44"/>
      <c r="NDJ39" s="44"/>
      <c r="NDK39" s="44"/>
      <c r="NDL39" s="44"/>
      <c r="NDM39" s="44"/>
      <c r="NDN39" s="44"/>
      <c r="NDO39" s="44"/>
      <c r="NDP39" s="44"/>
      <c r="NDQ39" s="44"/>
      <c r="NDR39" s="44"/>
      <c r="NDS39" s="44"/>
      <c r="NDT39" s="44"/>
      <c r="NDU39" s="44"/>
      <c r="NDV39" s="44"/>
      <c r="NDW39" s="44"/>
      <c r="NDX39" s="44"/>
      <c r="NDY39" s="44"/>
      <c r="NDZ39" s="44"/>
      <c r="NEA39" s="44"/>
      <c r="NEB39" s="44"/>
      <c r="NEC39" s="44"/>
      <c r="NED39" s="44"/>
      <c r="NEE39" s="44"/>
      <c r="NEF39" s="44"/>
      <c r="NEG39" s="44"/>
      <c r="NEH39" s="44"/>
      <c r="NEI39" s="44"/>
      <c r="NEJ39" s="44"/>
      <c r="NEK39" s="44"/>
      <c r="NEL39" s="44"/>
      <c r="NEM39" s="44"/>
      <c r="NEN39" s="44"/>
      <c r="NEO39" s="44"/>
      <c r="NEP39" s="44"/>
      <c r="NEQ39" s="44"/>
      <c r="NER39" s="44"/>
      <c r="NES39" s="44"/>
      <c r="NET39" s="44"/>
      <c r="NEU39" s="44"/>
      <c r="NEV39" s="44"/>
      <c r="NEW39" s="44"/>
      <c r="NEX39" s="44"/>
      <c r="NEY39" s="44"/>
      <c r="NEZ39" s="44"/>
      <c r="NFA39" s="44"/>
      <c r="NFB39" s="44"/>
      <c r="NFC39" s="44"/>
      <c r="NFD39" s="44"/>
      <c r="NFE39" s="44"/>
      <c r="NFF39" s="44"/>
      <c r="NFG39" s="44"/>
      <c r="NFH39" s="44"/>
      <c r="NFI39" s="44"/>
      <c r="NFJ39" s="44"/>
      <c r="NFK39" s="44"/>
      <c r="NFL39" s="44"/>
      <c r="NFM39" s="44"/>
      <c r="NFN39" s="44"/>
      <c r="NFO39" s="44"/>
      <c r="NFP39" s="44"/>
      <c r="NFQ39" s="44"/>
      <c r="NFR39" s="44"/>
      <c r="NFS39" s="44"/>
      <c r="NFT39" s="44"/>
      <c r="NFU39" s="44"/>
      <c r="NFV39" s="44"/>
      <c r="NFW39" s="44"/>
      <c r="NFX39" s="44"/>
      <c r="NFY39" s="44"/>
      <c r="NFZ39" s="44"/>
      <c r="NGA39" s="44"/>
      <c r="NGB39" s="44"/>
      <c r="NGC39" s="44"/>
      <c r="NGD39" s="44"/>
      <c r="NGE39" s="44"/>
      <c r="NGF39" s="44"/>
      <c r="NGG39" s="44"/>
      <c r="NGH39" s="44"/>
      <c r="NGI39" s="44"/>
      <c r="NGJ39" s="44"/>
      <c r="NGK39" s="44"/>
      <c r="NGL39" s="44"/>
      <c r="NGM39" s="44"/>
      <c r="NGN39" s="44"/>
      <c r="NGO39" s="44"/>
      <c r="NGP39" s="44"/>
      <c r="NGQ39" s="44"/>
      <c r="NGR39" s="44"/>
      <c r="NGS39" s="44"/>
      <c r="NGT39" s="44"/>
      <c r="NGU39" s="44"/>
      <c r="NGV39" s="44"/>
      <c r="NGW39" s="44"/>
      <c r="NGX39" s="44"/>
      <c r="NGY39" s="44"/>
      <c r="NGZ39" s="44"/>
      <c r="NHA39" s="44"/>
      <c r="NHB39" s="44"/>
      <c r="NHC39" s="44"/>
      <c r="NHD39" s="44"/>
      <c r="NHE39" s="44"/>
      <c r="NHF39" s="44"/>
      <c r="NHG39" s="44"/>
      <c r="NHH39" s="44"/>
      <c r="NHI39" s="44"/>
      <c r="NHJ39" s="44"/>
      <c r="NHK39" s="44"/>
      <c r="NHL39" s="44"/>
      <c r="NHM39" s="44"/>
      <c r="NHN39" s="44"/>
      <c r="NHO39" s="44"/>
      <c r="NHP39" s="44"/>
      <c r="NHQ39" s="44"/>
      <c r="NHR39" s="44"/>
      <c r="NHS39" s="44"/>
      <c r="NHT39" s="44"/>
      <c r="NHU39" s="44"/>
      <c r="NHV39" s="44"/>
      <c r="NHW39" s="44"/>
      <c r="NHX39" s="44"/>
      <c r="NHY39" s="44"/>
      <c r="NHZ39" s="44"/>
      <c r="NIA39" s="44"/>
      <c r="NIB39" s="44"/>
      <c r="NIC39" s="44"/>
      <c r="NID39" s="44"/>
      <c r="NIE39" s="44"/>
      <c r="NIF39" s="44"/>
      <c r="NIG39" s="44"/>
      <c r="NIH39" s="44"/>
      <c r="NII39" s="44"/>
      <c r="NIJ39" s="44"/>
      <c r="NIK39" s="44"/>
      <c r="NIL39" s="44"/>
      <c r="NIM39" s="44"/>
      <c r="NIN39" s="44"/>
      <c r="NIO39" s="44"/>
      <c r="NIP39" s="44"/>
      <c r="NIQ39" s="44"/>
      <c r="NIR39" s="44"/>
      <c r="NIS39" s="44"/>
      <c r="NIT39" s="44"/>
      <c r="NIU39" s="44"/>
      <c r="NIV39" s="44"/>
      <c r="NIW39" s="44"/>
      <c r="NIX39" s="44"/>
      <c r="NIY39" s="44"/>
      <c r="NIZ39" s="44"/>
      <c r="NJA39" s="44"/>
      <c r="NJB39" s="44"/>
      <c r="NJC39" s="44"/>
      <c r="NJD39" s="44"/>
      <c r="NJE39" s="44"/>
      <c r="NJF39" s="44"/>
      <c r="NJG39" s="44"/>
      <c r="NJH39" s="44"/>
      <c r="NJI39" s="44"/>
      <c r="NJJ39" s="44"/>
      <c r="NJK39" s="44"/>
      <c r="NJL39" s="44"/>
      <c r="NJM39" s="44"/>
      <c r="NJN39" s="44"/>
      <c r="NJO39" s="44"/>
      <c r="NJP39" s="44"/>
      <c r="NJQ39" s="44"/>
      <c r="NJR39" s="44"/>
      <c r="NJS39" s="44"/>
      <c r="NJT39" s="44"/>
      <c r="NJU39" s="44"/>
      <c r="NJV39" s="44"/>
      <c r="NJW39" s="44"/>
      <c r="NJX39" s="44"/>
      <c r="NJY39" s="44"/>
      <c r="NJZ39" s="44"/>
      <c r="NKA39" s="44"/>
      <c r="NKB39" s="44"/>
      <c r="NKC39" s="44"/>
      <c r="NKD39" s="44"/>
      <c r="NKE39" s="44"/>
      <c r="NKF39" s="44"/>
      <c r="NKG39" s="44"/>
      <c r="NKH39" s="44"/>
      <c r="NKI39" s="44"/>
      <c r="NKJ39" s="44"/>
      <c r="NKK39" s="44"/>
      <c r="NKL39" s="44"/>
      <c r="NKM39" s="44"/>
      <c r="NKN39" s="44"/>
      <c r="NKO39" s="44"/>
      <c r="NKP39" s="44"/>
      <c r="NKQ39" s="44"/>
      <c r="NKR39" s="44"/>
      <c r="NKS39" s="44"/>
      <c r="NKT39" s="44"/>
      <c r="NKU39" s="44"/>
      <c r="NKV39" s="44"/>
      <c r="NKW39" s="44"/>
      <c r="NKX39" s="44"/>
      <c r="NKY39" s="44"/>
      <c r="NKZ39" s="44"/>
      <c r="NLA39" s="44"/>
      <c r="NLB39" s="44"/>
      <c r="NLC39" s="44"/>
      <c r="NLD39" s="44"/>
      <c r="NLE39" s="44"/>
      <c r="NLF39" s="44"/>
      <c r="NLG39" s="44"/>
      <c r="NLH39" s="44"/>
      <c r="NLI39" s="44"/>
      <c r="NLJ39" s="44"/>
      <c r="NLK39" s="44"/>
      <c r="NLL39" s="44"/>
      <c r="NLM39" s="44"/>
      <c r="NLN39" s="44"/>
      <c r="NLO39" s="44"/>
      <c r="NLP39" s="44"/>
      <c r="NLQ39" s="44"/>
      <c r="NLR39" s="44"/>
      <c r="NLS39" s="44"/>
      <c r="NLT39" s="44"/>
      <c r="NLU39" s="44"/>
      <c r="NLV39" s="44"/>
      <c r="NLW39" s="44"/>
      <c r="NLX39" s="44"/>
      <c r="NLY39" s="44"/>
      <c r="NLZ39" s="44"/>
      <c r="NMA39" s="44"/>
      <c r="NMB39" s="44"/>
      <c r="NMC39" s="44"/>
      <c r="NMD39" s="44"/>
      <c r="NME39" s="44"/>
      <c r="NMF39" s="44"/>
      <c r="NMG39" s="44"/>
      <c r="NMH39" s="44"/>
      <c r="NMI39" s="44"/>
      <c r="NMJ39" s="44"/>
      <c r="NMK39" s="44"/>
      <c r="NML39" s="44"/>
      <c r="NMM39" s="44"/>
      <c r="NMN39" s="44"/>
      <c r="NMO39" s="44"/>
      <c r="NMP39" s="44"/>
      <c r="NMQ39" s="44"/>
      <c r="NMR39" s="44"/>
      <c r="NMS39" s="44"/>
      <c r="NMT39" s="44"/>
      <c r="NMU39" s="44"/>
      <c r="NMV39" s="44"/>
      <c r="NMW39" s="44"/>
      <c r="NMX39" s="44"/>
      <c r="NMY39" s="44"/>
      <c r="NMZ39" s="44"/>
      <c r="NNA39" s="44"/>
      <c r="NNB39" s="44"/>
      <c r="NNC39" s="44"/>
      <c r="NND39" s="44"/>
      <c r="NNE39" s="44"/>
      <c r="NNF39" s="44"/>
      <c r="NNG39" s="44"/>
      <c r="NNH39" s="44"/>
      <c r="NNI39" s="44"/>
      <c r="NNJ39" s="44"/>
      <c r="NNK39" s="44"/>
      <c r="NNL39" s="44"/>
      <c r="NNM39" s="44"/>
      <c r="NNN39" s="44"/>
      <c r="NNO39" s="44"/>
      <c r="NNP39" s="44"/>
      <c r="NNQ39" s="44"/>
      <c r="NNR39" s="44"/>
      <c r="NNS39" s="44"/>
      <c r="NNT39" s="44"/>
      <c r="NNU39" s="44"/>
      <c r="NNV39" s="44"/>
      <c r="NNW39" s="44"/>
      <c r="NNX39" s="44"/>
      <c r="NNY39" s="44"/>
      <c r="NNZ39" s="44"/>
      <c r="NOA39" s="44"/>
      <c r="NOB39" s="44"/>
      <c r="NOC39" s="44"/>
      <c r="NOD39" s="44"/>
      <c r="NOE39" s="44"/>
      <c r="NOF39" s="44"/>
      <c r="NOG39" s="44"/>
      <c r="NOH39" s="44"/>
      <c r="NOI39" s="44"/>
      <c r="NOJ39" s="44"/>
      <c r="NOK39" s="44"/>
      <c r="NOL39" s="44"/>
      <c r="NOM39" s="44"/>
      <c r="NON39" s="44"/>
      <c r="NOO39" s="44"/>
      <c r="NOP39" s="44"/>
      <c r="NOQ39" s="44"/>
      <c r="NOR39" s="44"/>
      <c r="NOS39" s="44"/>
      <c r="NOT39" s="44"/>
      <c r="NOU39" s="44"/>
      <c r="NOV39" s="44"/>
      <c r="NOW39" s="44"/>
      <c r="NOX39" s="44"/>
      <c r="NOY39" s="44"/>
      <c r="NOZ39" s="44"/>
      <c r="NPA39" s="44"/>
      <c r="NPB39" s="44"/>
      <c r="NPC39" s="44"/>
      <c r="NPD39" s="44"/>
      <c r="NPE39" s="44"/>
      <c r="NPF39" s="44"/>
      <c r="NPG39" s="44"/>
      <c r="NPH39" s="44"/>
      <c r="NPI39" s="44"/>
      <c r="NPJ39" s="44"/>
      <c r="NPK39" s="44"/>
      <c r="NPL39" s="44"/>
      <c r="NPM39" s="44"/>
      <c r="NPN39" s="44"/>
      <c r="NPO39" s="44"/>
      <c r="NPP39" s="44"/>
      <c r="NPQ39" s="44"/>
      <c r="NPR39" s="44"/>
      <c r="NPS39" s="44"/>
      <c r="NPT39" s="44"/>
      <c r="NPU39" s="44"/>
      <c r="NPV39" s="44"/>
      <c r="NPW39" s="44"/>
      <c r="NPX39" s="44"/>
      <c r="NPY39" s="44"/>
      <c r="NPZ39" s="44"/>
      <c r="NQA39" s="44"/>
      <c r="NQB39" s="44"/>
      <c r="NQC39" s="44"/>
      <c r="NQD39" s="44"/>
      <c r="NQE39" s="44"/>
      <c r="NQF39" s="44"/>
      <c r="NQG39" s="44"/>
      <c r="NQH39" s="44"/>
      <c r="NQI39" s="44"/>
      <c r="NQJ39" s="44"/>
      <c r="NQK39" s="44"/>
      <c r="NQL39" s="44"/>
      <c r="NQM39" s="44"/>
      <c r="NQN39" s="44"/>
      <c r="NQO39" s="44"/>
      <c r="NQP39" s="44"/>
      <c r="NQQ39" s="44"/>
      <c r="NQR39" s="44"/>
      <c r="NQS39" s="44"/>
      <c r="NQT39" s="44"/>
      <c r="NQU39" s="44"/>
      <c r="NQV39" s="44"/>
      <c r="NQW39" s="44"/>
      <c r="NQX39" s="44"/>
      <c r="NQY39" s="44"/>
      <c r="NQZ39" s="44"/>
      <c r="NRA39" s="44"/>
      <c r="NRB39" s="44"/>
      <c r="NRC39" s="44"/>
      <c r="NRD39" s="44"/>
      <c r="NRE39" s="44"/>
      <c r="NRF39" s="44"/>
      <c r="NRG39" s="44"/>
      <c r="NRH39" s="44"/>
      <c r="NRI39" s="44"/>
      <c r="NRJ39" s="44"/>
      <c r="NRK39" s="44"/>
      <c r="NRL39" s="44"/>
      <c r="NRM39" s="44"/>
      <c r="NRN39" s="44"/>
      <c r="NRO39" s="44"/>
      <c r="NRP39" s="44"/>
      <c r="NRQ39" s="44"/>
      <c r="NRR39" s="44"/>
      <c r="NRS39" s="44"/>
      <c r="NRT39" s="44"/>
      <c r="NRU39" s="44"/>
      <c r="NRV39" s="44"/>
      <c r="NRW39" s="44"/>
      <c r="NRX39" s="44"/>
      <c r="NRY39" s="44"/>
      <c r="NRZ39" s="44"/>
      <c r="NSA39" s="44"/>
      <c r="NSB39" s="44"/>
      <c r="NSC39" s="44"/>
      <c r="NSD39" s="44"/>
      <c r="NSE39" s="44"/>
      <c r="NSF39" s="44"/>
      <c r="NSG39" s="44"/>
      <c r="NSH39" s="44"/>
      <c r="NSI39" s="44"/>
      <c r="NSJ39" s="44"/>
      <c r="NSK39" s="44"/>
      <c r="NSL39" s="44"/>
      <c r="NSM39" s="44"/>
      <c r="NSN39" s="44"/>
      <c r="NSO39" s="44"/>
      <c r="NSP39" s="44"/>
      <c r="NSQ39" s="44"/>
      <c r="NSR39" s="44"/>
      <c r="NSS39" s="44"/>
      <c r="NST39" s="44"/>
      <c r="NSU39" s="44"/>
      <c r="NSV39" s="44"/>
      <c r="NSW39" s="44"/>
      <c r="NSX39" s="44"/>
      <c r="NSY39" s="44"/>
      <c r="NSZ39" s="44"/>
      <c r="NTA39" s="44"/>
      <c r="NTB39" s="44"/>
      <c r="NTC39" s="44"/>
      <c r="NTD39" s="44"/>
      <c r="NTE39" s="44"/>
      <c r="NTF39" s="44"/>
      <c r="NTG39" s="44"/>
      <c r="NTH39" s="44"/>
      <c r="NTI39" s="44"/>
      <c r="NTJ39" s="44"/>
      <c r="NTK39" s="44"/>
      <c r="NTL39" s="44"/>
      <c r="NTM39" s="44"/>
      <c r="NTN39" s="44"/>
      <c r="NTO39" s="44"/>
      <c r="NTP39" s="44"/>
      <c r="NTQ39" s="44"/>
      <c r="NTR39" s="44"/>
      <c r="NTS39" s="44"/>
      <c r="NTT39" s="44"/>
      <c r="NTU39" s="44"/>
      <c r="NTV39" s="44"/>
      <c r="NTW39" s="44"/>
      <c r="NTX39" s="44"/>
      <c r="NTY39" s="44"/>
      <c r="NTZ39" s="44"/>
      <c r="NUA39" s="44"/>
      <c r="NUB39" s="44"/>
      <c r="NUC39" s="44"/>
      <c r="NUD39" s="44"/>
      <c r="NUE39" s="44"/>
      <c r="NUF39" s="44"/>
      <c r="NUG39" s="44"/>
      <c r="NUH39" s="44"/>
      <c r="NUI39" s="44"/>
      <c r="NUJ39" s="44"/>
      <c r="NUK39" s="44"/>
      <c r="NUL39" s="44"/>
      <c r="NUM39" s="44"/>
      <c r="NUN39" s="44"/>
      <c r="NUO39" s="44"/>
      <c r="NUP39" s="44"/>
      <c r="NUQ39" s="44"/>
      <c r="NUR39" s="44"/>
      <c r="NUS39" s="44"/>
      <c r="NUT39" s="44"/>
      <c r="NUU39" s="44"/>
      <c r="NUV39" s="44"/>
      <c r="NUW39" s="44"/>
      <c r="NUX39" s="44"/>
      <c r="NUY39" s="44"/>
      <c r="NUZ39" s="44"/>
      <c r="NVA39" s="44"/>
      <c r="NVB39" s="44"/>
      <c r="NVC39" s="44"/>
      <c r="NVD39" s="44"/>
      <c r="NVE39" s="44"/>
      <c r="NVF39" s="44"/>
      <c r="NVG39" s="44"/>
      <c r="NVH39" s="44"/>
      <c r="NVI39" s="44"/>
      <c r="NVJ39" s="44"/>
      <c r="NVK39" s="44"/>
      <c r="NVL39" s="44"/>
      <c r="NVM39" s="44"/>
      <c r="NVN39" s="44"/>
      <c r="NVO39" s="44"/>
      <c r="NVP39" s="44"/>
      <c r="NVQ39" s="44"/>
      <c r="NVR39" s="44"/>
      <c r="NVS39" s="44"/>
      <c r="NVT39" s="44"/>
      <c r="NVU39" s="44"/>
      <c r="NVV39" s="44"/>
      <c r="NVW39" s="44"/>
      <c r="NVX39" s="44"/>
      <c r="NVY39" s="44"/>
      <c r="NVZ39" s="44"/>
      <c r="NWA39" s="44"/>
      <c r="NWB39" s="44"/>
      <c r="NWC39" s="44"/>
      <c r="NWD39" s="44"/>
      <c r="NWE39" s="44"/>
      <c r="NWF39" s="44"/>
      <c r="NWG39" s="44"/>
      <c r="NWH39" s="44"/>
      <c r="NWI39" s="44"/>
      <c r="NWJ39" s="44"/>
      <c r="NWK39" s="44"/>
      <c r="NWL39" s="44"/>
      <c r="NWM39" s="44"/>
      <c r="NWN39" s="44"/>
      <c r="NWO39" s="44"/>
      <c r="NWP39" s="44"/>
      <c r="NWQ39" s="44"/>
      <c r="NWR39" s="44"/>
      <c r="NWS39" s="44"/>
      <c r="NWT39" s="44"/>
      <c r="NWU39" s="44"/>
      <c r="NWV39" s="44"/>
      <c r="NWW39" s="44"/>
      <c r="NWX39" s="44"/>
      <c r="NWY39" s="44"/>
      <c r="NWZ39" s="44"/>
      <c r="NXA39" s="44"/>
      <c r="NXB39" s="44"/>
      <c r="NXC39" s="44"/>
      <c r="NXD39" s="44"/>
      <c r="NXE39" s="44"/>
      <c r="NXF39" s="44"/>
      <c r="NXG39" s="44"/>
      <c r="NXH39" s="44"/>
      <c r="NXI39" s="44"/>
      <c r="NXJ39" s="44"/>
      <c r="NXK39" s="44"/>
      <c r="NXL39" s="44"/>
      <c r="NXM39" s="44"/>
      <c r="NXN39" s="44"/>
      <c r="NXO39" s="44"/>
      <c r="NXP39" s="44"/>
      <c r="NXQ39" s="44"/>
      <c r="NXR39" s="44"/>
      <c r="NXS39" s="44"/>
      <c r="NXT39" s="44"/>
      <c r="NXU39" s="44"/>
      <c r="NXV39" s="44"/>
      <c r="NXW39" s="44"/>
      <c r="NXX39" s="44"/>
      <c r="NXY39" s="44"/>
      <c r="NXZ39" s="44"/>
      <c r="NYA39" s="44"/>
      <c r="NYB39" s="44"/>
      <c r="NYC39" s="44"/>
      <c r="NYD39" s="44"/>
      <c r="NYE39" s="44"/>
      <c r="NYF39" s="44"/>
      <c r="NYG39" s="44"/>
      <c r="NYH39" s="44"/>
      <c r="NYI39" s="44"/>
      <c r="NYJ39" s="44"/>
      <c r="NYK39" s="44"/>
      <c r="NYL39" s="44"/>
      <c r="NYM39" s="44"/>
      <c r="NYN39" s="44"/>
      <c r="NYO39" s="44"/>
      <c r="NYP39" s="44"/>
      <c r="NYQ39" s="44"/>
      <c r="NYR39" s="44"/>
      <c r="NYS39" s="44"/>
      <c r="NYT39" s="44"/>
      <c r="NYU39" s="44"/>
      <c r="NYV39" s="44"/>
      <c r="NYW39" s="44"/>
      <c r="NYX39" s="44"/>
      <c r="NYY39" s="44"/>
      <c r="NYZ39" s="44"/>
      <c r="NZA39" s="44"/>
      <c r="NZB39" s="44"/>
      <c r="NZC39" s="44"/>
      <c r="NZD39" s="44"/>
      <c r="NZE39" s="44"/>
      <c r="NZF39" s="44"/>
      <c r="NZG39" s="44"/>
      <c r="NZH39" s="44"/>
      <c r="NZI39" s="44"/>
      <c r="NZJ39" s="44"/>
      <c r="NZK39" s="44"/>
      <c r="NZL39" s="44"/>
      <c r="NZM39" s="44"/>
      <c r="NZN39" s="44"/>
      <c r="NZO39" s="44"/>
      <c r="NZP39" s="44"/>
      <c r="NZQ39" s="44"/>
      <c r="NZR39" s="44"/>
      <c r="NZS39" s="44"/>
      <c r="NZT39" s="44"/>
      <c r="NZU39" s="44"/>
      <c r="NZV39" s="44"/>
      <c r="NZW39" s="44"/>
      <c r="NZX39" s="44"/>
      <c r="NZY39" s="44"/>
      <c r="NZZ39" s="44"/>
      <c r="OAA39" s="44"/>
      <c r="OAB39" s="44"/>
      <c r="OAC39" s="44"/>
      <c r="OAD39" s="44"/>
      <c r="OAE39" s="44"/>
      <c r="OAF39" s="44"/>
      <c r="OAG39" s="44"/>
      <c r="OAH39" s="44"/>
      <c r="OAI39" s="44"/>
      <c r="OAJ39" s="44"/>
      <c r="OAK39" s="44"/>
      <c r="OAL39" s="44"/>
      <c r="OAM39" s="44"/>
      <c r="OAN39" s="44"/>
      <c r="OAO39" s="44"/>
      <c r="OAP39" s="44"/>
      <c r="OAQ39" s="44"/>
      <c r="OAR39" s="44"/>
      <c r="OAS39" s="44"/>
      <c r="OAT39" s="44"/>
      <c r="OAU39" s="44"/>
      <c r="OAV39" s="44"/>
      <c r="OAW39" s="44"/>
      <c r="OAX39" s="44"/>
      <c r="OAY39" s="44"/>
      <c r="OAZ39" s="44"/>
      <c r="OBA39" s="44"/>
      <c r="OBB39" s="44"/>
      <c r="OBC39" s="44"/>
      <c r="OBD39" s="44"/>
      <c r="OBE39" s="44"/>
      <c r="OBF39" s="44"/>
      <c r="OBG39" s="44"/>
      <c r="OBH39" s="44"/>
      <c r="OBI39" s="44"/>
      <c r="OBJ39" s="44"/>
      <c r="OBK39" s="44"/>
      <c r="OBL39" s="44"/>
      <c r="OBM39" s="44"/>
      <c r="OBN39" s="44"/>
      <c r="OBO39" s="44"/>
      <c r="OBP39" s="44"/>
      <c r="OBQ39" s="44"/>
      <c r="OBR39" s="44"/>
      <c r="OBS39" s="44"/>
      <c r="OBT39" s="44"/>
      <c r="OBU39" s="44"/>
      <c r="OBV39" s="44"/>
      <c r="OBW39" s="44"/>
      <c r="OBX39" s="44"/>
      <c r="OBY39" s="44"/>
      <c r="OBZ39" s="44"/>
      <c r="OCA39" s="44"/>
      <c r="OCB39" s="44"/>
      <c r="OCC39" s="44"/>
      <c r="OCD39" s="44"/>
      <c r="OCE39" s="44"/>
      <c r="OCF39" s="44"/>
      <c r="OCG39" s="44"/>
      <c r="OCH39" s="44"/>
      <c r="OCI39" s="44"/>
      <c r="OCJ39" s="44"/>
      <c r="OCK39" s="44"/>
      <c r="OCL39" s="44"/>
      <c r="OCM39" s="44"/>
      <c r="OCN39" s="44"/>
      <c r="OCO39" s="44"/>
      <c r="OCP39" s="44"/>
      <c r="OCQ39" s="44"/>
      <c r="OCR39" s="44"/>
      <c r="OCS39" s="44"/>
      <c r="OCT39" s="44"/>
      <c r="OCU39" s="44"/>
      <c r="OCV39" s="44"/>
      <c r="OCW39" s="44"/>
      <c r="OCX39" s="44"/>
      <c r="OCY39" s="44"/>
      <c r="OCZ39" s="44"/>
      <c r="ODA39" s="44"/>
      <c r="ODB39" s="44"/>
      <c r="ODC39" s="44"/>
      <c r="ODD39" s="44"/>
      <c r="ODE39" s="44"/>
      <c r="ODF39" s="44"/>
      <c r="ODG39" s="44"/>
      <c r="ODH39" s="44"/>
      <c r="ODI39" s="44"/>
      <c r="ODJ39" s="44"/>
      <c r="ODK39" s="44"/>
      <c r="ODL39" s="44"/>
      <c r="ODM39" s="44"/>
      <c r="ODN39" s="44"/>
      <c r="ODO39" s="44"/>
      <c r="ODP39" s="44"/>
      <c r="ODQ39" s="44"/>
      <c r="ODR39" s="44"/>
      <c r="ODS39" s="44"/>
      <c r="ODT39" s="44"/>
      <c r="ODU39" s="44"/>
      <c r="ODV39" s="44"/>
      <c r="ODW39" s="44"/>
      <c r="ODX39" s="44"/>
      <c r="ODY39" s="44"/>
      <c r="ODZ39" s="44"/>
      <c r="OEA39" s="44"/>
      <c r="OEB39" s="44"/>
      <c r="OEC39" s="44"/>
      <c r="OED39" s="44"/>
      <c r="OEE39" s="44"/>
      <c r="OEF39" s="44"/>
      <c r="OEG39" s="44"/>
      <c r="OEH39" s="44"/>
      <c r="OEI39" s="44"/>
      <c r="OEJ39" s="44"/>
      <c r="OEK39" s="44"/>
      <c r="OEL39" s="44"/>
      <c r="OEM39" s="44"/>
      <c r="OEN39" s="44"/>
      <c r="OEO39" s="44"/>
      <c r="OEP39" s="44"/>
      <c r="OEQ39" s="44"/>
      <c r="OER39" s="44"/>
      <c r="OES39" s="44"/>
      <c r="OET39" s="44"/>
      <c r="OEU39" s="44"/>
      <c r="OEV39" s="44"/>
      <c r="OEW39" s="44"/>
      <c r="OEX39" s="44"/>
      <c r="OEY39" s="44"/>
      <c r="OEZ39" s="44"/>
      <c r="OFA39" s="44"/>
      <c r="OFB39" s="44"/>
      <c r="OFC39" s="44"/>
      <c r="OFD39" s="44"/>
      <c r="OFE39" s="44"/>
      <c r="OFF39" s="44"/>
      <c r="OFG39" s="44"/>
      <c r="OFH39" s="44"/>
      <c r="OFI39" s="44"/>
      <c r="OFJ39" s="44"/>
      <c r="OFK39" s="44"/>
      <c r="OFL39" s="44"/>
      <c r="OFM39" s="44"/>
      <c r="OFN39" s="44"/>
      <c r="OFO39" s="44"/>
      <c r="OFP39" s="44"/>
      <c r="OFQ39" s="44"/>
      <c r="OFR39" s="44"/>
      <c r="OFS39" s="44"/>
      <c r="OFT39" s="44"/>
      <c r="OFU39" s="44"/>
      <c r="OFV39" s="44"/>
      <c r="OFW39" s="44"/>
      <c r="OFX39" s="44"/>
      <c r="OFY39" s="44"/>
      <c r="OFZ39" s="44"/>
      <c r="OGA39" s="44"/>
      <c r="OGB39" s="44"/>
      <c r="OGC39" s="44"/>
      <c r="OGD39" s="44"/>
      <c r="OGE39" s="44"/>
      <c r="OGF39" s="44"/>
      <c r="OGG39" s="44"/>
      <c r="OGH39" s="44"/>
      <c r="OGI39" s="44"/>
      <c r="OGJ39" s="44"/>
      <c r="OGK39" s="44"/>
      <c r="OGL39" s="44"/>
      <c r="OGM39" s="44"/>
      <c r="OGN39" s="44"/>
      <c r="OGO39" s="44"/>
      <c r="OGP39" s="44"/>
      <c r="OGQ39" s="44"/>
      <c r="OGR39" s="44"/>
      <c r="OGS39" s="44"/>
      <c r="OGT39" s="44"/>
      <c r="OGU39" s="44"/>
      <c r="OGV39" s="44"/>
      <c r="OGW39" s="44"/>
      <c r="OGX39" s="44"/>
      <c r="OGY39" s="44"/>
      <c r="OGZ39" s="44"/>
      <c r="OHA39" s="44"/>
      <c r="OHB39" s="44"/>
      <c r="OHC39" s="44"/>
      <c r="OHD39" s="44"/>
      <c r="OHE39" s="44"/>
      <c r="OHF39" s="44"/>
      <c r="OHG39" s="44"/>
      <c r="OHH39" s="44"/>
      <c r="OHI39" s="44"/>
      <c r="OHJ39" s="44"/>
      <c r="OHK39" s="44"/>
      <c r="OHL39" s="44"/>
      <c r="OHM39" s="44"/>
      <c r="OHN39" s="44"/>
      <c r="OHO39" s="44"/>
      <c r="OHP39" s="44"/>
      <c r="OHQ39" s="44"/>
      <c r="OHR39" s="44"/>
      <c r="OHS39" s="44"/>
      <c r="OHT39" s="44"/>
      <c r="OHU39" s="44"/>
      <c r="OHV39" s="44"/>
      <c r="OHW39" s="44"/>
      <c r="OHX39" s="44"/>
      <c r="OHY39" s="44"/>
      <c r="OHZ39" s="44"/>
      <c r="OIA39" s="44"/>
      <c r="OIB39" s="44"/>
      <c r="OIC39" s="44"/>
      <c r="OID39" s="44"/>
      <c r="OIE39" s="44"/>
      <c r="OIF39" s="44"/>
      <c r="OIG39" s="44"/>
      <c r="OIH39" s="44"/>
      <c r="OII39" s="44"/>
      <c r="OIJ39" s="44"/>
      <c r="OIK39" s="44"/>
      <c r="OIL39" s="44"/>
      <c r="OIM39" s="44"/>
      <c r="OIN39" s="44"/>
      <c r="OIO39" s="44"/>
      <c r="OIP39" s="44"/>
      <c r="OIQ39" s="44"/>
      <c r="OIR39" s="44"/>
      <c r="OIS39" s="44"/>
      <c r="OIT39" s="44"/>
      <c r="OIU39" s="44"/>
      <c r="OIV39" s="44"/>
      <c r="OIW39" s="44"/>
      <c r="OIX39" s="44"/>
      <c r="OIY39" s="44"/>
      <c r="OIZ39" s="44"/>
      <c r="OJA39" s="44"/>
      <c r="OJB39" s="44"/>
      <c r="OJC39" s="44"/>
      <c r="OJD39" s="44"/>
      <c r="OJE39" s="44"/>
      <c r="OJF39" s="44"/>
      <c r="OJG39" s="44"/>
      <c r="OJH39" s="44"/>
      <c r="OJI39" s="44"/>
      <c r="OJJ39" s="44"/>
      <c r="OJK39" s="44"/>
      <c r="OJL39" s="44"/>
      <c r="OJM39" s="44"/>
      <c r="OJN39" s="44"/>
      <c r="OJO39" s="44"/>
      <c r="OJP39" s="44"/>
      <c r="OJQ39" s="44"/>
      <c r="OJR39" s="44"/>
      <c r="OJS39" s="44"/>
      <c r="OJT39" s="44"/>
      <c r="OJU39" s="44"/>
      <c r="OJV39" s="44"/>
      <c r="OJW39" s="44"/>
      <c r="OJX39" s="44"/>
      <c r="OJY39" s="44"/>
      <c r="OJZ39" s="44"/>
      <c r="OKA39" s="44"/>
      <c r="OKB39" s="44"/>
      <c r="OKC39" s="44"/>
      <c r="OKD39" s="44"/>
      <c r="OKE39" s="44"/>
      <c r="OKF39" s="44"/>
      <c r="OKG39" s="44"/>
      <c r="OKH39" s="44"/>
      <c r="OKI39" s="44"/>
      <c r="OKJ39" s="44"/>
      <c r="OKK39" s="44"/>
      <c r="OKL39" s="44"/>
      <c r="OKM39" s="44"/>
      <c r="OKN39" s="44"/>
      <c r="OKO39" s="44"/>
      <c r="OKP39" s="44"/>
      <c r="OKQ39" s="44"/>
      <c r="OKR39" s="44"/>
      <c r="OKS39" s="44"/>
      <c r="OKT39" s="44"/>
      <c r="OKU39" s="44"/>
      <c r="OKV39" s="44"/>
      <c r="OKW39" s="44"/>
      <c r="OKX39" s="44"/>
      <c r="OKY39" s="44"/>
      <c r="OKZ39" s="44"/>
      <c r="OLA39" s="44"/>
      <c r="OLB39" s="44"/>
      <c r="OLC39" s="44"/>
      <c r="OLD39" s="44"/>
      <c r="OLE39" s="44"/>
      <c r="OLF39" s="44"/>
      <c r="OLG39" s="44"/>
      <c r="OLH39" s="44"/>
      <c r="OLI39" s="44"/>
      <c r="OLJ39" s="44"/>
      <c r="OLK39" s="44"/>
      <c r="OLL39" s="44"/>
      <c r="OLM39" s="44"/>
      <c r="OLN39" s="44"/>
      <c r="OLO39" s="44"/>
      <c r="OLP39" s="44"/>
      <c r="OLQ39" s="44"/>
      <c r="OLR39" s="44"/>
      <c r="OLS39" s="44"/>
      <c r="OLT39" s="44"/>
      <c r="OLU39" s="44"/>
      <c r="OLV39" s="44"/>
      <c r="OLW39" s="44"/>
      <c r="OLX39" s="44"/>
      <c r="OLY39" s="44"/>
      <c r="OLZ39" s="44"/>
      <c r="OMA39" s="44"/>
      <c r="OMB39" s="44"/>
      <c r="OMC39" s="44"/>
      <c r="OMD39" s="44"/>
      <c r="OME39" s="44"/>
      <c r="OMF39" s="44"/>
      <c r="OMG39" s="44"/>
      <c r="OMH39" s="44"/>
      <c r="OMI39" s="44"/>
      <c r="OMJ39" s="44"/>
      <c r="OMK39" s="44"/>
      <c r="OML39" s="44"/>
      <c r="OMM39" s="44"/>
      <c r="OMN39" s="44"/>
      <c r="OMO39" s="44"/>
      <c r="OMP39" s="44"/>
      <c r="OMQ39" s="44"/>
      <c r="OMR39" s="44"/>
      <c r="OMS39" s="44"/>
      <c r="OMT39" s="44"/>
      <c r="OMU39" s="44"/>
      <c r="OMV39" s="44"/>
      <c r="OMW39" s="44"/>
      <c r="OMX39" s="44"/>
      <c r="OMY39" s="44"/>
      <c r="OMZ39" s="44"/>
      <c r="ONA39" s="44"/>
      <c r="ONB39" s="44"/>
      <c r="ONC39" s="44"/>
      <c r="OND39" s="44"/>
      <c r="ONE39" s="44"/>
      <c r="ONF39" s="44"/>
      <c r="ONG39" s="44"/>
      <c r="ONH39" s="44"/>
      <c r="ONI39" s="44"/>
      <c r="ONJ39" s="44"/>
      <c r="ONK39" s="44"/>
      <c r="ONL39" s="44"/>
      <c r="ONM39" s="44"/>
      <c r="ONN39" s="44"/>
      <c r="ONO39" s="44"/>
      <c r="ONP39" s="44"/>
      <c r="ONQ39" s="44"/>
      <c r="ONR39" s="44"/>
      <c r="ONS39" s="44"/>
      <c r="ONT39" s="44"/>
      <c r="ONU39" s="44"/>
      <c r="ONV39" s="44"/>
      <c r="ONW39" s="44"/>
      <c r="ONX39" s="44"/>
      <c r="ONY39" s="44"/>
      <c r="ONZ39" s="44"/>
      <c r="OOA39" s="44"/>
      <c r="OOB39" s="44"/>
      <c r="OOC39" s="44"/>
      <c r="OOD39" s="44"/>
      <c r="OOE39" s="44"/>
      <c r="OOF39" s="44"/>
      <c r="OOG39" s="44"/>
      <c r="OOH39" s="44"/>
      <c r="OOI39" s="44"/>
      <c r="OOJ39" s="44"/>
      <c r="OOK39" s="44"/>
      <c r="OOL39" s="44"/>
      <c r="OOM39" s="44"/>
      <c r="OON39" s="44"/>
      <c r="OOO39" s="44"/>
      <c r="OOP39" s="44"/>
      <c r="OOQ39" s="44"/>
      <c r="OOR39" s="44"/>
      <c r="OOS39" s="44"/>
      <c r="OOT39" s="44"/>
      <c r="OOU39" s="44"/>
      <c r="OOV39" s="44"/>
      <c r="OOW39" s="44"/>
      <c r="OOX39" s="44"/>
      <c r="OOY39" s="44"/>
      <c r="OOZ39" s="44"/>
      <c r="OPA39" s="44"/>
      <c r="OPB39" s="44"/>
      <c r="OPC39" s="44"/>
      <c r="OPD39" s="44"/>
      <c r="OPE39" s="44"/>
      <c r="OPF39" s="44"/>
      <c r="OPG39" s="44"/>
      <c r="OPH39" s="44"/>
      <c r="OPI39" s="44"/>
      <c r="OPJ39" s="44"/>
      <c r="OPK39" s="44"/>
      <c r="OPL39" s="44"/>
      <c r="OPM39" s="44"/>
      <c r="OPN39" s="44"/>
      <c r="OPO39" s="44"/>
      <c r="OPP39" s="44"/>
      <c r="OPQ39" s="44"/>
      <c r="OPR39" s="44"/>
      <c r="OPS39" s="44"/>
      <c r="OPT39" s="44"/>
      <c r="OPU39" s="44"/>
      <c r="OPV39" s="44"/>
      <c r="OPW39" s="44"/>
      <c r="OPX39" s="44"/>
      <c r="OPY39" s="44"/>
      <c r="OPZ39" s="44"/>
      <c r="OQA39" s="44"/>
      <c r="OQB39" s="44"/>
      <c r="OQC39" s="44"/>
      <c r="OQD39" s="44"/>
      <c r="OQE39" s="44"/>
      <c r="OQF39" s="44"/>
      <c r="OQG39" s="44"/>
      <c r="OQH39" s="44"/>
      <c r="OQI39" s="44"/>
      <c r="OQJ39" s="44"/>
      <c r="OQK39" s="44"/>
      <c r="OQL39" s="44"/>
      <c r="OQM39" s="44"/>
      <c r="OQN39" s="44"/>
      <c r="OQO39" s="44"/>
      <c r="OQP39" s="44"/>
      <c r="OQQ39" s="44"/>
      <c r="OQR39" s="44"/>
      <c r="OQS39" s="44"/>
      <c r="OQT39" s="44"/>
      <c r="OQU39" s="44"/>
      <c r="OQV39" s="44"/>
      <c r="OQW39" s="44"/>
      <c r="OQX39" s="44"/>
      <c r="OQY39" s="44"/>
      <c r="OQZ39" s="44"/>
      <c r="ORA39" s="44"/>
      <c r="ORB39" s="44"/>
      <c r="ORC39" s="44"/>
      <c r="ORD39" s="44"/>
      <c r="ORE39" s="44"/>
      <c r="ORF39" s="44"/>
      <c r="ORG39" s="44"/>
      <c r="ORH39" s="44"/>
      <c r="ORI39" s="44"/>
      <c r="ORJ39" s="44"/>
      <c r="ORK39" s="44"/>
      <c r="ORL39" s="44"/>
      <c r="ORM39" s="44"/>
      <c r="ORN39" s="44"/>
      <c r="ORO39" s="44"/>
      <c r="ORP39" s="44"/>
      <c r="ORQ39" s="44"/>
      <c r="ORR39" s="44"/>
      <c r="ORS39" s="44"/>
      <c r="ORT39" s="44"/>
      <c r="ORU39" s="44"/>
      <c r="ORV39" s="44"/>
      <c r="ORW39" s="44"/>
      <c r="ORX39" s="44"/>
      <c r="ORY39" s="44"/>
      <c r="ORZ39" s="44"/>
      <c r="OSA39" s="44"/>
      <c r="OSB39" s="44"/>
      <c r="OSC39" s="44"/>
      <c r="OSD39" s="44"/>
      <c r="OSE39" s="44"/>
      <c r="OSF39" s="44"/>
      <c r="OSG39" s="44"/>
      <c r="OSH39" s="44"/>
      <c r="OSI39" s="44"/>
      <c r="OSJ39" s="44"/>
      <c r="OSK39" s="44"/>
      <c r="OSL39" s="44"/>
      <c r="OSM39" s="44"/>
      <c r="OSN39" s="44"/>
      <c r="OSO39" s="44"/>
      <c r="OSP39" s="44"/>
      <c r="OSQ39" s="44"/>
      <c r="OSR39" s="44"/>
      <c r="OSS39" s="44"/>
      <c r="OST39" s="44"/>
      <c r="OSU39" s="44"/>
      <c r="OSV39" s="44"/>
      <c r="OSW39" s="44"/>
      <c r="OSX39" s="44"/>
      <c r="OSY39" s="44"/>
      <c r="OSZ39" s="44"/>
      <c r="OTA39" s="44"/>
      <c r="OTB39" s="44"/>
      <c r="OTC39" s="44"/>
      <c r="OTD39" s="44"/>
      <c r="OTE39" s="44"/>
      <c r="OTF39" s="44"/>
      <c r="OTG39" s="44"/>
      <c r="OTH39" s="44"/>
      <c r="OTI39" s="44"/>
      <c r="OTJ39" s="44"/>
      <c r="OTK39" s="44"/>
      <c r="OTL39" s="44"/>
      <c r="OTM39" s="44"/>
      <c r="OTN39" s="44"/>
      <c r="OTO39" s="44"/>
      <c r="OTP39" s="44"/>
      <c r="OTQ39" s="44"/>
      <c r="OTR39" s="44"/>
      <c r="OTS39" s="44"/>
      <c r="OTT39" s="44"/>
      <c r="OTU39" s="44"/>
      <c r="OTV39" s="44"/>
      <c r="OTW39" s="44"/>
      <c r="OTX39" s="44"/>
      <c r="OTY39" s="44"/>
      <c r="OTZ39" s="44"/>
      <c r="OUA39" s="44"/>
      <c r="OUB39" s="44"/>
      <c r="OUC39" s="44"/>
      <c r="OUD39" s="44"/>
      <c r="OUE39" s="44"/>
      <c r="OUF39" s="44"/>
      <c r="OUG39" s="44"/>
      <c r="OUH39" s="44"/>
      <c r="OUI39" s="44"/>
      <c r="OUJ39" s="44"/>
      <c r="OUK39" s="44"/>
      <c r="OUL39" s="44"/>
      <c r="OUM39" s="44"/>
      <c r="OUN39" s="44"/>
      <c r="OUO39" s="44"/>
      <c r="OUP39" s="44"/>
      <c r="OUQ39" s="44"/>
      <c r="OUR39" s="44"/>
      <c r="OUS39" s="44"/>
      <c r="OUT39" s="44"/>
      <c r="OUU39" s="44"/>
      <c r="OUV39" s="44"/>
      <c r="OUW39" s="44"/>
      <c r="OUX39" s="44"/>
      <c r="OUY39" s="44"/>
      <c r="OUZ39" s="44"/>
      <c r="OVA39" s="44"/>
      <c r="OVB39" s="44"/>
      <c r="OVC39" s="44"/>
      <c r="OVD39" s="44"/>
      <c r="OVE39" s="44"/>
      <c r="OVF39" s="44"/>
      <c r="OVG39" s="44"/>
      <c r="OVH39" s="44"/>
      <c r="OVI39" s="44"/>
      <c r="OVJ39" s="44"/>
      <c r="OVK39" s="44"/>
      <c r="OVL39" s="44"/>
      <c r="OVM39" s="44"/>
      <c r="OVN39" s="44"/>
      <c r="OVO39" s="44"/>
      <c r="OVP39" s="44"/>
      <c r="OVQ39" s="44"/>
      <c r="OVR39" s="44"/>
      <c r="OVS39" s="44"/>
      <c r="OVT39" s="44"/>
      <c r="OVU39" s="44"/>
      <c r="OVV39" s="44"/>
      <c r="OVW39" s="44"/>
      <c r="OVX39" s="44"/>
      <c r="OVY39" s="44"/>
      <c r="OVZ39" s="44"/>
      <c r="OWA39" s="44"/>
      <c r="OWB39" s="44"/>
      <c r="OWC39" s="44"/>
      <c r="OWD39" s="44"/>
      <c r="OWE39" s="44"/>
      <c r="OWF39" s="44"/>
      <c r="OWG39" s="44"/>
      <c r="OWH39" s="44"/>
      <c r="OWI39" s="44"/>
      <c r="OWJ39" s="44"/>
      <c r="OWK39" s="44"/>
      <c r="OWL39" s="44"/>
      <c r="OWM39" s="44"/>
      <c r="OWN39" s="44"/>
      <c r="OWO39" s="44"/>
      <c r="OWP39" s="44"/>
      <c r="OWQ39" s="44"/>
      <c r="OWR39" s="44"/>
      <c r="OWS39" s="44"/>
      <c r="OWT39" s="44"/>
      <c r="OWU39" s="44"/>
      <c r="OWV39" s="44"/>
      <c r="OWW39" s="44"/>
      <c r="OWX39" s="44"/>
      <c r="OWY39" s="44"/>
      <c r="OWZ39" s="44"/>
      <c r="OXA39" s="44"/>
      <c r="OXB39" s="44"/>
      <c r="OXC39" s="44"/>
      <c r="OXD39" s="44"/>
      <c r="OXE39" s="44"/>
      <c r="OXF39" s="44"/>
      <c r="OXG39" s="44"/>
      <c r="OXH39" s="44"/>
      <c r="OXI39" s="44"/>
      <c r="OXJ39" s="44"/>
      <c r="OXK39" s="44"/>
      <c r="OXL39" s="44"/>
      <c r="OXM39" s="44"/>
      <c r="OXN39" s="44"/>
      <c r="OXO39" s="44"/>
      <c r="OXP39" s="44"/>
      <c r="OXQ39" s="44"/>
      <c r="OXR39" s="44"/>
      <c r="OXS39" s="44"/>
      <c r="OXT39" s="44"/>
      <c r="OXU39" s="44"/>
      <c r="OXV39" s="44"/>
      <c r="OXW39" s="44"/>
      <c r="OXX39" s="44"/>
      <c r="OXY39" s="44"/>
      <c r="OXZ39" s="44"/>
      <c r="OYA39" s="44"/>
      <c r="OYB39" s="44"/>
      <c r="OYC39" s="44"/>
      <c r="OYD39" s="44"/>
      <c r="OYE39" s="44"/>
      <c r="OYF39" s="44"/>
      <c r="OYG39" s="44"/>
      <c r="OYH39" s="44"/>
      <c r="OYI39" s="44"/>
      <c r="OYJ39" s="44"/>
      <c r="OYK39" s="44"/>
      <c r="OYL39" s="44"/>
      <c r="OYM39" s="44"/>
      <c r="OYN39" s="44"/>
      <c r="OYO39" s="44"/>
      <c r="OYP39" s="44"/>
      <c r="OYQ39" s="44"/>
      <c r="OYR39" s="44"/>
      <c r="OYS39" s="44"/>
      <c r="OYT39" s="44"/>
      <c r="OYU39" s="44"/>
      <c r="OYV39" s="44"/>
      <c r="OYW39" s="44"/>
      <c r="OYX39" s="44"/>
      <c r="OYY39" s="44"/>
      <c r="OYZ39" s="44"/>
      <c r="OZA39" s="44"/>
      <c r="OZB39" s="44"/>
      <c r="OZC39" s="44"/>
      <c r="OZD39" s="44"/>
      <c r="OZE39" s="44"/>
      <c r="OZF39" s="44"/>
      <c r="OZG39" s="44"/>
      <c r="OZH39" s="44"/>
      <c r="OZI39" s="44"/>
      <c r="OZJ39" s="44"/>
      <c r="OZK39" s="44"/>
      <c r="OZL39" s="44"/>
      <c r="OZM39" s="44"/>
      <c r="OZN39" s="44"/>
      <c r="OZO39" s="44"/>
      <c r="OZP39" s="44"/>
      <c r="OZQ39" s="44"/>
      <c r="OZR39" s="44"/>
      <c r="OZS39" s="44"/>
      <c r="OZT39" s="44"/>
      <c r="OZU39" s="44"/>
      <c r="OZV39" s="44"/>
      <c r="OZW39" s="44"/>
      <c r="OZX39" s="44"/>
      <c r="OZY39" s="44"/>
      <c r="OZZ39" s="44"/>
      <c r="PAA39" s="44"/>
      <c r="PAB39" s="44"/>
      <c r="PAC39" s="44"/>
      <c r="PAD39" s="44"/>
      <c r="PAE39" s="44"/>
      <c r="PAF39" s="44"/>
      <c r="PAG39" s="44"/>
      <c r="PAH39" s="44"/>
      <c r="PAI39" s="44"/>
      <c r="PAJ39" s="44"/>
      <c r="PAK39" s="44"/>
      <c r="PAL39" s="44"/>
      <c r="PAM39" s="44"/>
      <c r="PAN39" s="44"/>
      <c r="PAO39" s="44"/>
      <c r="PAP39" s="44"/>
      <c r="PAQ39" s="44"/>
      <c r="PAR39" s="44"/>
      <c r="PAS39" s="44"/>
      <c r="PAT39" s="44"/>
      <c r="PAU39" s="44"/>
      <c r="PAV39" s="44"/>
      <c r="PAW39" s="44"/>
      <c r="PAX39" s="44"/>
      <c r="PAY39" s="44"/>
      <c r="PAZ39" s="44"/>
      <c r="PBA39" s="44"/>
      <c r="PBB39" s="44"/>
      <c r="PBC39" s="44"/>
      <c r="PBD39" s="44"/>
      <c r="PBE39" s="44"/>
      <c r="PBF39" s="44"/>
      <c r="PBG39" s="44"/>
      <c r="PBH39" s="44"/>
      <c r="PBI39" s="44"/>
      <c r="PBJ39" s="44"/>
      <c r="PBK39" s="44"/>
      <c r="PBL39" s="44"/>
      <c r="PBM39" s="44"/>
      <c r="PBN39" s="44"/>
      <c r="PBO39" s="44"/>
      <c r="PBP39" s="44"/>
      <c r="PBQ39" s="44"/>
      <c r="PBR39" s="44"/>
      <c r="PBS39" s="44"/>
      <c r="PBT39" s="44"/>
      <c r="PBU39" s="44"/>
      <c r="PBV39" s="44"/>
      <c r="PBW39" s="44"/>
      <c r="PBX39" s="44"/>
      <c r="PBY39" s="44"/>
      <c r="PBZ39" s="44"/>
      <c r="PCA39" s="44"/>
      <c r="PCB39" s="44"/>
      <c r="PCC39" s="44"/>
      <c r="PCD39" s="44"/>
      <c r="PCE39" s="44"/>
      <c r="PCF39" s="44"/>
      <c r="PCG39" s="44"/>
      <c r="PCH39" s="44"/>
      <c r="PCI39" s="44"/>
      <c r="PCJ39" s="44"/>
      <c r="PCK39" s="44"/>
      <c r="PCL39" s="44"/>
      <c r="PCM39" s="44"/>
      <c r="PCN39" s="44"/>
      <c r="PCO39" s="44"/>
      <c r="PCP39" s="44"/>
      <c r="PCQ39" s="44"/>
      <c r="PCR39" s="44"/>
      <c r="PCS39" s="44"/>
      <c r="PCT39" s="44"/>
      <c r="PCU39" s="44"/>
      <c r="PCV39" s="44"/>
      <c r="PCW39" s="44"/>
      <c r="PCX39" s="44"/>
      <c r="PCY39" s="44"/>
      <c r="PCZ39" s="44"/>
      <c r="PDA39" s="44"/>
      <c r="PDB39" s="44"/>
      <c r="PDC39" s="44"/>
      <c r="PDD39" s="44"/>
      <c r="PDE39" s="44"/>
      <c r="PDF39" s="44"/>
      <c r="PDG39" s="44"/>
      <c r="PDH39" s="44"/>
      <c r="PDI39" s="44"/>
      <c r="PDJ39" s="44"/>
      <c r="PDK39" s="44"/>
      <c r="PDL39" s="44"/>
      <c r="PDM39" s="44"/>
      <c r="PDN39" s="44"/>
      <c r="PDO39" s="44"/>
      <c r="PDP39" s="44"/>
      <c r="PDQ39" s="44"/>
      <c r="PDR39" s="44"/>
      <c r="PDS39" s="44"/>
      <c r="PDT39" s="44"/>
      <c r="PDU39" s="44"/>
      <c r="PDV39" s="44"/>
      <c r="PDW39" s="44"/>
      <c r="PDX39" s="44"/>
      <c r="PDY39" s="44"/>
      <c r="PDZ39" s="44"/>
      <c r="PEA39" s="44"/>
      <c r="PEB39" s="44"/>
      <c r="PEC39" s="44"/>
      <c r="PED39" s="44"/>
      <c r="PEE39" s="44"/>
      <c r="PEF39" s="44"/>
      <c r="PEG39" s="44"/>
      <c r="PEH39" s="44"/>
      <c r="PEI39" s="44"/>
      <c r="PEJ39" s="44"/>
      <c r="PEK39" s="44"/>
      <c r="PEL39" s="44"/>
      <c r="PEM39" s="44"/>
      <c r="PEN39" s="44"/>
      <c r="PEO39" s="44"/>
      <c r="PEP39" s="44"/>
      <c r="PEQ39" s="44"/>
      <c r="PER39" s="44"/>
      <c r="PES39" s="44"/>
      <c r="PET39" s="44"/>
      <c r="PEU39" s="44"/>
      <c r="PEV39" s="44"/>
      <c r="PEW39" s="44"/>
      <c r="PEX39" s="44"/>
      <c r="PEY39" s="44"/>
      <c r="PEZ39" s="44"/>
      <c r="PFA39" s="44"/>
      <c r="PFB39" s="44"/>
      <c r="PFC39" s="44"/>
      <c r="PFD39" s="44"/>
      <c r="PFE39" s="44"/>
      <c r="PFF39" s="44"/>
      <c r="PFG39" s="44"/>
      <c r="PFH39" s="44"/>
      <c r="PFI39" s="44"/>
      <c r="PFJ39" s="44"/>
      <c r="PFK39" s="44"/>
      <c r="PFL39" s="44"/>
      <c r="PFM39" s="44"/>
      <c r="PFN39" s="44"/>
      <c r="PFO39" s="44"/>
      <c r="PFP39" s="44"/>
      <c r="PFQ39" s="44"/>
      <c r="PFR39" s="44"/>
      <c r="PFS39" s="44"/>
      <c r="PFT39" s="44"/>
      <c r="PFU39" s="44"/>
      <c r="PFV39" s="44"/>
      <c r="PFW39" s="44"/>
      <c r="PFX39" s="44"/>
      <c r="PFY39" s="44"/>
      <c r="PFZ39" s="44"/>
      <c r="PGA39" s="44"/>
      <c r="PGB39" s="44"/>
      <c r="PGC39" s="44"/>
      <c r="PGD39" s="44"/>
      <c r="PGE39" s="44"/>
      <c r="PGF39" s="44"/>
      <c r="PGG39" s="44"/>
      <c r="PGH39" s="44"/>
      <c r="PGI39" s="44"/>
      <c r="PGJ39" s="44"/>
      <c r="PGK39" s="44"/>
      <c r="PGL39" s="44"/>
      <c r="PGM39" s="44"/>
      <c r="PGN39" s="44"/>
      <c r="PGO39" s="44"/>
      <c r="PGP39" s="44"/>
      <c r="PGQ39" s="44"/>
      <c r="PGR39" s="44"/>
      <c r="PGS39" s="44"/>
      <c r="PGT39" s="44"/>
      <c r="PGU39" s="44"/>
      <c r="PGV39" s="44"/>
      <c r="PGW39" s="44"/>
      <c r="PGX39" s="44"/>
      <c r="PGY39" s="44"/>
      <c r="PGZ39" s="44"/>
      <c r="PHA39" s="44"/>
      <c r="PHB39" s="44"/>
      <c r="PHC39" s="44"/>
      <c r="PHD39" s="44"/>
      <c r="PHE39" s="44"/>
      <c r="PHF39" s="44"/>
      <c r="PHG39" s="44"/>
      <c r="PHH39" s="44"/>
      <c r="PHI39" s="44"/>
      <c r="PHJ39" s="44"/>
      <c r="PHK39" s="44"/>
      <c r="PHL39" s="44"/>
      <c r="PHM39" s="44"/>
      <c r="PHN39" s="44"/>
      <c r="PHO39" s="44"/>
      <c r="PHP39" s="44"/>
      <c r="PHQ39" s="44"/>
      <c r="PHR39" s="44"/>
      <c r="PHS39" s="44"/>
      <c r="PHT39" s="44"/>
      <c r="PHU39" s="44"/>
      <c r="PHV39" s="44"/>
      <c r="PHW39" s="44"/>
      <c r="PHX39" s="44"/>
      <c r="PHY39" s="44"/>
      <c r="PHZ39" s="44"/>
      <c r="PIA39" s="44"/>
      <c r="PIB39" s="44"/>
      <c r="PIC39" s="44"/>
      <c r="PID39" s="44"/>
      <c r="PIE39" s="44"/>
      <c r="PIF39" s="44"/>
      <c r="PIG39" s="44"/>
      <c r="PIH39" s="44"/>
      <c r="PII39" s="44"/>
      <c r="PIJ39" s="44"/>
      <c r="PIK39" s="44"/>
      <c r="PIL39" s="44"/>
      <c r="PIM39" s="44"/>
      <c r="PIN39" s="44"/>
      <c r="PIO39" s="44"/>
      <c r="PIP39" s="44"/>
      <c r="PIQ39" s="44"/>
      <c r="PIR39" s="44"/>
      <c r="PIS39" s="44"/>
      <c r="PIT39" s="44"/>
      <c r="PIU39" s="44"/>
      <c r="PIV39" s="44"/>
      <c r="PIW39" s="44"/>
      <c r="PIX39" s="44"/>
      <c r="PIY39" s="44"/>
      <c r="PIZ39" s="44"/>
      <c r="PJA39" s="44"/>
      <c r="PJB39" s="44"/>
      <c r="PJC39" s="44"/>
      <c r="PJD39" s="44"/>
      <c r="PJE39" s="44"/>
      <c r="PJF39" s="44"/>
      <c r="PJG39" s="44"/>
      <c r="PJH39" s="44"/>
      <c r="PJI39" s="44"/>
      <c r="PJJ39" s="44"/>
      <c r="PJK39" s="44"/>
      <c r="PJL39" s="44"/>
      <c r="PJM39" s="44"/>
      <c r="PJN39" s="44"/>
      <c r="PJO39" s="44"/>
      <c r="PJP39" s="44"/>
      <c r="PJQ39" s="44"/>
      <c r="PJR39" s="44"/>
      <c r="PJS39" s="44"/>
      <c r="PJT39" s="44"/>
      <c r="PJU39" s="44"/>
      <c r="PJV39" s="44"/>
      <c r="PJW39" s="44"/>
      <c r="PJX39" s="44"/>
      <c r="PJY39" s="44"/>
      <c r="PJZ39" s="44"/>
      <c r="PKA39" s="44"/>
      <c r="PKB39" s="44"/>
      <c r="PKC39" s="44"/>
      <c r="PKD39" s="44"/>
      <c r="PKE39" s="44"/>
      <c r="PKF39" s="44"/>
      <c r="PKG39" s="44"/>
      <c r="PKH39" s="44"/>
      <c r="PKI39" s="44"/>
      <c r="PKJ39" s="44"/>
      <c r="PKK39" s="44"/>
      <c r="PKL39" s="44"/>
      <c r="PKM39" s="44"/>
      <c r="PKN39" s="44"/>
      <c r="PKO39" s="44"/>
      <c r="PKP39" s="44"/>
      <c r="PKQ39" s="44"/>
      <c r="PKR39" s="44"/>
      <c r="PKS39" s="44"/>
      <c r="PKT39" s="44"/>
      <c r="PKU39" s="44"/>
      <c r="PKV39" s="44"/>
      <c r="PKW39" s="44"/>
      <c r="PKX39" s="44"/>
      <c r="PKY39" s="44"/>
      <c r="PKZ39" s="44"/>
      <c r="PLA39" s="44"/>
      <c r="PLB39" s="44"/>
      <c r="PLC39" s="44"/>
      <c r="PLD39" s="44"/>
      <c r="PLE39" s="44"/>
      <c r="PLF39" s="44"/>
      <c r="PLG39" s="44"/>
      <c r="PLH39" s="44"/>
      <c r="PLI39" s="44"/>
      <c r="PLJ39" s="44"/>
      <c r="PLK39" s="44"/>
      <c r="PLL39" s="44"/>
      <c r="PLM39" s="44"/>
      <c r="PLN39" s="44"/>
      <c r="PLO39" s="44"/>
      <c r="PLP39" s="44"/>
      <c r="PLQ39" s="44"/>
      <c r="PLR39" s="44"/>
      <c r="PLS39" s="44"/>
      <c r="PLT39" s="44"/>
      <c r="PLU39" s="44"/>
      <c r="PLV39" s="44"/>
      <c r="PLW39" s="44"/>
      <c r="PLX39" s="44"/>
      <c r="PLY39" s="44"/>
      <c r="PLZ39" s="44"/>
      <c r="PMA39" s="44"/>
      <c r="PMB39" s="44"/>
      <c r="PMC39" s="44"/>
      <c r="PMD39" s="44"/>
      <c r="PME39" s="44"/>
      <c r="PMF39" s="44"/>
      <c r="PMG39" s="44"/>
      <c r="PMH39" s="44"/>
      <c r="PMI39" s="44"/>
      <c r="PMJ39" s="44"/>
      <c r="PMK39" s="44"/>
      <c r="PML39" s="44"/>
      <c r="PMM39" s="44"/>
      <c r="PMN39" s="44"/>
      <c r="PMO39" s="44"/>
      <c r="PMP39" s="44"/>
      <c r="PMQ39" s="44"/>
      <c r="PMR39" s="44"/>
      <c r="PMS39" s="44"/>
      <c r="PMT39" s="44"/>
      <c r="PMU39" s="44"/>
      <c r="PMV39" s="44"/>
      <c r="PMW39" s="44"/>
      <c r="PMX39" s="44"/>
      <c r="PMY39" s="44"/>
      <c r="PMZ39" s="44"/>
      <c r="PNA39" s="44"/>
      <c r="PNB39" s="44"/>
      <c r="PNC39" s="44"/>
      <c r="PND39" s="44"/>
      <c r="PNE39" s="44"/>
      <c r="PNF39" s="44"/>
      <c r="PNG39" s="44"/>
      <c r="PNH39" s="44"/>
      <c r="PNI39" s="44"/>
      <c r="PNJ39" s="44"/>
      <c r="PNK39" s="44"/>
      <c r="PNL39" s="44"/>
      <c r="PNM39" s="44"/>
      <c r="PNN39" s="44"/>
      <c r="PNO39" s="44"/>
      <c r="PNP39" s="44"/>
      <c r="PNQ39" s="44"/>
      <c r="PNR39" s="44"/>
      <c r="PNS39" s="44"/>
      <c r="PNT39" s="44"/>
      <c r="PNU39" s="44"/>
      <c r="PNV39" s="44"/>
      <c r="PNW39" s="44"/>
      <c r="PNX39" s="44"/>
      <c r="PNY39" s="44"/>
      <c r="PNZ39" s="44"/>
      <c r="POA39" s="44"/>
      <c r="POB39" s="44"/>
      <c r="POC39" s="44"/>
      <c r="POD39" s="44"/>
      <c r="POE39" s="44"/>
      <c r="POF39" s="44"/>
      <c r="POG39" s="44"/>
      <c r="POH39" s="44"/>
      <c r="POI39" s="44"/>
      <c r="POJ39" s="44"/>
      <c r="POK39" s="44"/>
      <c r="POL39" s="44"/>
      <c r="POM39" s="44"/>
      <c r="PON39" s="44"/>
      <c r="POO39" s="44"/>
      <c r="POP39" s="44"/>
      <c r="POQ39" s="44"/>
      <c r="POR39" s="44"/>
      <c r="POS39" s="44"/>
      <c r="POT39" s="44"/>
      <c r="POU39" s="44"/>
      <c r="POV39" s="44"/>
      <c r="POW39" s="44"/>
      <c r="POX39" s="44"/>
      <c r="POY39" s="44"/>
      <c r="POZ39" s="44"/>
      <c r="PPA39" s="44"/>
      <c r="PPB39" s="44"/>
      <c r="PPC39" s="44"/>
      <c r="PPD39" s="44"/>
      <c r="PPE39" s="44"/>
      <c r="PPF39" s="44"/>
      <c r="PPG39" s="44"/>
      <c r="PPH39" s="44"/>
      <c r="PPI39" s="44"/>
      <c r="PPJ39" s="44"/>
      <c r="PPK39" s="44"/>
      <c r="PPL39" s="44"/>
      <c r="PPM39" s="44"/>
      <c r="PPN39" s="44"/>
      <c r="PPO39" s="44"/>
      <c r="PPP39" s="44"/>
      <c r="PPQ39" s="44"/>
      <c r="PPR39" s="44"/>
      <c r="PPS39" s="44"/>
      <c r="PPT39" s="44"/>
      <c r="PPU39" s="44"/>
      <c r="PPV39" s="44"/>
      <c r="PPW39" s="44"/>
      <c r="PPX39" s="44"/>
      <c r="PPY39" s="44"/>
      <c r="PPZ39" s="44"/>
      <c r="PQA39" s="44"/>
      <c r="PQB39" s="44"/>
      <c r="PQC39" s="44"/>
      <c r="PQD39" s="44"/>
      <c r="PQE39" s="44"/>
      <c r="PQF39" s="44"/>
      <c r="PQG39" s="44"/>
      <c r="PQH39" s="44"/>
      <c r="PQI39" s="44"/>
      <c r="PQJ39" s="44"/>
      <c r="PQK39" s="44"/>
      <c r="PQL39" s="44"/>
      <c r="PQM39" s="44"/>
      <c r="PQN39" s="44"/>
      <c r="PQO39" s="44"/>
      <c r="PQP39" s="44"/>
      <c r="PQQ39" s="44"/>
      <c r="PQR39" s="44"/>
      <c r="PQS39" s="44"/>
      <c r="PQT39" s="44"/>
      <c r="PQU39" s="44"/>
      <c r="PQV39" s="44"/>
      <c r="PQW39" s="44"/>
      <c r="PQX39" s="44"/>
      <c r="PQY39" s="44"/>
      <c r="PQZ39" s="44"/>
      <c r="PRA39" s="44"/>
      <c r="PRB39" s="44"/>
      <c r="PRC39" s="44"/>
      <c r="PRD39" s="44"/>
      <c r="PRE39" s="44"/>
      <c r="PRF39" s="44"/>
      <c r="PRG39" s="44"/>
      <c r="PRH39" s="44"/>
      <c r="PRI39" s="44"/>
      <c r="PRJ39" s="44"/>
      <c r="PRK39" s="44"/>
      <c r="PRL39" s="44"/>
      <c r="PRM39" s="44"/>
      <c r="PRN39" s="44"/>
      <c r="PRO39" s="44"/>
      <c r="PRP39" s="44"/>
      <c r="PRQ39" s="44"/>
      <c r="PRR39" s="44"/>
      <c r="PRS39" s="44"/>
      <c r="PRT39" s="44"/>
      <c r="PRU39" s="44"/>
      <c r="PRV39" s="44"/>
      <c r="PRW39" s="44"/>
      <c r="PRX39" s="44"/>
      <c r="PRY39" s="44"/>
      <c r="PRZ39" s="44"/>
      <c r="PSA39" s="44"/>
      <c r="PSB39" s="44"/>
      <c r="PSC39" s="44"/>
      <c r="PSD39" s="44"/>
      <c r="PSE39" s="44"/>
      <c r="PSF39" s="44"/>
      <c r="PSG39" s="44"/>
      <c r="PSH39" s="44"/>
      <c r="PSI39" s="44"/>
      <c r="PSJ39" s="44"/>
      <c r="PSK39" s="44"/>
      <c r="PSL39" s="44"/>
      <c r="PSM39" s="44"/>
      <c r="PSN39" s="44"/>
      <c r="PSO39" s="44"/>
      <c r="PSP39" s="44"/>
      <c r="PSQ39" s="44"/>
      <c r="PSR39" s="44"/>
      <c r="PSS39" s="44"/>
      <c r="PST39" s="44"/>
      <c r="PSU39" s="44"/>
      <c r="PSV39" s="44"/>
      <c r="PSW39" s="44"/>
      <c r="PSX39" s="44"/>
      <c r="PSY39" s="44"/>
      <c r="PSZ39" s="44"/>
      <c r="PTA39" s="44"/>
      <c r="PTB39" s="44"/>
      <c r="PTC39" s="44"/>
      <c r="PTD39" s="44"/>
      <c r="PTE39" s="44"/>
      <c r="PTF39" s="44"/>
      <c r="PTG39" s="44"/>
      <c r="PTH39" s="44"/>
      <c r="PTI39" s="44"/>
      <c r="PTJ39" s="44"/>
      <c r="PTK39" s="44"/>
      <c r="PTL39" s="44"/>
      <c r="PTM39" s="44"/>
      <c r="PTN39" s="44"/>
      <c r="PTO39" s="44"/>
      <c r="PTP39" s="44"/>
      <c r="PTQ39" s="44"/>
      <c r="PTR39" s="44"/>
      <c r="PTS39" s="44"/>
      <c r="PTT39" s="44"/>
      <c r="PTU39" s="44"/>
      <c r="PTV39" s="44"/>
      <c r="PTW39" s="44"/>
      <c r="PTX39" s="44"/>
      <c r="PTY39" s="44"/>
      <c r="PTZ39" s="44"/>
      <c r="PUA39" s="44"/>
      <c r="PUB39" s="44"/>
      <c r="PUC39" s="44"/>
      <c r="PUD39" s="44"/>
      <c r="PUE39" s="44"/>
      <c r="PUF39" s="44"/>
      <c r="PUG39" s="44"/>
      <c r="PUH39" s="44"/>
      <c r="PUI39" s="44"/>
      <c r="PUJ39" s="44"/>
      <c r="PUK39" s="44"/>
      <c r="PUL39" s="44"/>
      <c r="PUM39" s="44"/>
      <c r="PUN39" s="44"/>
      <c r="PUO39" s="44"/>
      <c r="PUP39" s="44"/>
      <c r="PUQ39" s="44"/>
      <c r="PUR39" s="44"/>
      <c r="PUS39" s="44"/>
      <c r="PUT39" s="44"/>
      <c r="PUU39" s="44"/>
      <c r="PUV39" s="44"/>
      <c r="PUW39" s="44"/>
      <c r="PUX39" s="44"/>
      <c r="PUY39" s="44"/>
      <c r="PUZ39" s="44"/>
      <c r="PVA39" s="44"/>
      <c r="PVB39" s="44"/>
      <c r="PVC39" s="44"/>
      <c r="PVD39" s="44"/>
      <c r="PVE39" s="44"/>
      <c r="PVF39" s="44"/>
      <c r="PVG39" s="44"/>
      <c r="PVH39" s="44"/>
      <c r="PVI39" s="44"/>
      <c r="PVJ39" s="44"/>
      <c r="PVK39" s="44"/>
      <c r="PVL39" s="44"/>
      <c r="PVM39" s="44"/>
      <c r="PVN39" s="44"/>
      <c r="PVO39" s="44"/>
      <c r="PVP39" s="44"/>
      <c r="PVQ39" s="44"/>
      <c r="PVR39" s="44"/>
      <c r="PVS39" s="44"/>
      <c r="PVT39" s="44"/>
      <c r="PVU39" s="44"/>
      <c r="PVV39" s="44"/>
      <c r="PVW39" s="44"/>
      <c r="PVX39" s="44"/>
      <c r="PVY39" s="44"/>
      <c r="PVZ39" s="44"/>
      <c r="PWA39" s="44"/>
      <c r="PWB39" s="44"/>
      <c r="PWC39" s="44"/>
      <c r="PWD39" s="44"/>
      <c r="PWE39" s="44"/>
      <c r="PWF39" s="44"/>
      <c r="PWG39" s="44"/>
      <c r="PWH39" s="44"/>
      <c r="PWI39" s="44"/>
      <c r="PWJ39" s="44"/>
      <c r="PWK39" s="44"/>
      <c r="PWL39" s="44"/>
      <c r="PWM39" s="44"/>
      <c r="PWN39" s="44"/>
      <c r="PWO39" s="44"/>
      <c r="PWP39" s="44"/>
      <c r="PWQ39" s="44"/>
      <c r="PWR39" s="44"/>
      <c r="PWS39" s="44"/>
      <c r="PWT39" s="44"/>
      <c r="PWU39" s="44"/>
      <c r="PWV39" s="44"/>
      <c r="PWW39" s="44"/>
      <c r="PWX39" s="44"/>
      <c r="PWY39" s="44"/>
      <c r="PWZ39" s="44"/>
      <c r="PXA39" s="44"/>
      <c r="PXB39" s="44"/>
      <c r="PXC39" s="44"/>
      <c r="PXD39" s="44"/>
      <c r="PXE39" s="44"/>
      <c r="PXF39" s="44"/>
      <c r="PXG39" s="44"/>
      <c r="PXH39" s="44"/>
      <c r="PXI39" s="44"/>
      <c r="PXJ39" s="44"/>
      <c r="PXK39" s="44"/>
      <c r="PXL39" s="44"/>
      <c r="PXM39" s="44"/>
      <c r="PXN39" s="44"/>
      <c r="PXO39" s="44"/>
      <c r="PXP39" s="44"/>
      <c r="PXQ39" s="44"/>
      <c r="PXR39" s="44"/>
      <c r="PXS39" s="44"/>
      <c r="PXT39" s="44"/>
      <c r="PXU39" s="44"/>
      <c r="PXV39" s="44"/>
      <c r="PXW39" s="44"/>
      <c r="PXX39" s="44"/>
      <c r="PXY39" s="44"/>
      <c r="PXZ39" s="44"/>
      <c r="PYA39" s="44"/>
      <c r="PYB39" s="44"/>
      <c r="PYC39" s="44"/>
      <c r="PYD39" s="44"/>
      <c r="PYE39" s="44"/>
      <c r="PYF39" s="44"/>
      <c r="PYG39" s="44"/>
      <c r="PYH39" s="44"/>
      <c r="PYI39" s="44"/>
      <c r="PYJ39" s="44"/>
      <c r="PYK39" s="44"/>
      <c r="PYL39" s="44"/>
      <c r="PYM39" s="44"/>
      <c r="PYN39" s="44"/>
      <c r="PYO39" s="44"/>
      <c r="PYP39" s="44"/>
      <c r="PYQ39" s="44"/>
      <c r="PYR39" s="44"/>
      <c r="PYS39" s="44"/>
      <c r="PYT39" s="44"/>
      <c r="PYU39" s="44"/>
      <c r="PYV39" s="44"/>
      <c r="PYW39" s="44"/>
      <c r="PYX39" s="44"/>
      <c r="PYY39" s="44"/>
      <c r="PYZ39" s="44"/>
      <c r="PZA39" s="44"/>
      <c r="PZB39" s="44"/>
      <c r="PZC39" s="44"/>
      <c r="PZD39" s="44"/>
      <c r="PZE39" s="44"/>
      <c r="PZF39" s="44"/>
      <c r="PZG39" s="44"/>
      <c r="PZH39" s="44"/>
      <c r="PZI39" s="44"/>
      <c r="PZJ39" s="44"/>
      <c r="PZK39" s="44"/>
      <c r="PZL39" s="44"/>
      <c r="PZM39" s="44"/>
      <c r="PZN39" s="44"/>
      <c r="PZO39" s="44"/>
      <c r="PZP39" s="44"/>
      <c r="PZQ39" s="44"/>
      <c r="PZR39" s="44"/>
      <c r="PZS39" s="44"/>
      <c r="PZT39" s="44"/>
      <c r="PZU39" s="44"/>
      <c r="PZV39" s="44"/>
      <c r="PZW39" s="44"/>
      <c r="PZX39" s="44"/>
      <c r="PZY39" s="44"/>
      <c r="PZZ39" s="44"/>
      <c r="QAA39" s="44"/>
      <c r="QAB39" s="44"/>
      <c r="QAC39" s="44"/>
      <c r="QAD39" s="44"/>
      <c r="QAE39" s="44"/>
      <c r="QAF39" s="44"/>
      <c r="QAG39" s="44"/>
      <c r="QAH39" s="44"/>
      <c r="QAI39" s="44"/>
      <c r="QAJ39" s="44"/>
      <c r="QAK39" s="44"/>
      <c r="QAL39" s="44"/>
      <c r="QAM39" s="44"/>
      <c r="QAN39" s="44"/>
      <c r="QAO39" s="44"/>
      <c r="QAP39" s="44"/>
      <c r="QAQ39" s="44"/>
      <c r="QAR39" s="44"/>
      <c r="QAS39" s="44"/>
      <c r="QAT39" s="44"/>
      <c r="QAU39" s="44"/>
      <c r="QAV39" s="44"/>
      <c r="QAW39" s="44"/>
      <c r="QAX39" s="44"/>
      <c r="QAY39" s="44"/>
      <c r="QAZ39" s="44"/>
      <c r="QBA39" s="44"/>
      <c r="QBB39" s="44"/>
      <c r="QBC39" s="44"/>
      <c r="QBD39" s="44"/>
      <c r="QBE39" s="44"/>
      <c r="QBF39" s="44"/>
      <c r="QBG39" s="44"/>
      <c r="QBH39" s="44"/>
      <c r="QBI39" s="44"/>
      <c r="QBJ39" s="44"/>
      <c r="QBK39" s="44"/>
      <c r="QBL39" s="44"/>
      <c r="QBM39" s="44"/>
      <c r="QBN39" s="44"/>
      <c r="QBO39" s="44"/>
      <c r="QBP39" s="44"/>
      <c r="QBQ39" s="44"/>
      <c r="QBR39" s="44"/>
      <c r="QBS39" s="44"/>
      <c r="QBT39" s="44"/>
      <c r="QBU39" s="44"/>
      <c r="QBV39" s="44"/>
      <c r="QBW39" s="44"/>
      <c r="QBX39" s="44"/>
      <c r="QBY39" s="44"/>
      <c r="QBZ39" s="44"/>
      <c r="QCA39" s="44"/>
      <c r="QCB39" s="44"/>
      <c r="QCC39" s="44"/>
      <c r="QCD39" s="44"/>
      <c r="QCE39" s="44"/>
      <c r="QCF39" s="44"/>
      <c r="QCG39" s="44"/>
      <c r="QCH39" s="44"/>
      <c r="QCI39" s="44"/>
      <c r="QCJ39" s="44"/>
      <c r="QCK39" s="44"/>
      <c r="QCL39" s="44"/>
      <c r="QCM39" s="44"/>
      <c r="QCN39" s="44"/>
      <c r="QCO39" s="44"/>
      <c r="QCP39" s="44"/>
      <c r="QCQ39" s="44"/>
      <c r="QCR39" s="44"/>
      <c r="QCS39" s="44"/>
      <c r="QCT39" s="44"/>
      <c r="QCU39" s="44"/>
      <c r="QCV39" s="44"/>
      <c r="QCW39" s="44"/>
      <c r="QCX39" s="44"/>
      <c r="QCY39" s="44"/>
      <c r="QCZ39" s="44"/>
      <c r="QDA39" s="44"/>
      <c r="QDB39" s="44"/>
      <c r="QDC39" s="44"/>
      <c r="QDD39" s="44"/>
      <c r="QDE39" s="44"/>
      <c r="QDF39" s="44"/>
      <c r="QDG39" s="44"/>
      <c r="QDH39" s="44"/>
      <c r="QDI39" s="44"/>
      <c r="QDJ39" s="44"/>
      <c r="QDK39" s="44"/>
      <c r="QDL39" s="44"/>
      <c r="QDM39" s="44"/>
      <c r="QDN39" s="44"/>
      <c r="QDO39" s="44"/>
      <c r="QDP39" s="44"/>
      <c r="QDQ39" s="44"/>
      <c r="QDR39" s="44"/>
      <c r="QDS39" s="44"/>
      <c r="QDT39" s="44"/>
      <c r="QDU39" s="44"/>
      <c r="QDV39" s="44"/>
      <c r="QDW39" s="44"/>
      <c r="QDX39" s="44"/>
      <c r="QDY39" s="44"/>
      <c r="QDZ39" s="44"/>
      <c r="QEA39" s="44"/>
      <c r="QEB39" s="44"/>
      <c r="QEC39" s="44"/>
      <c r="QED39" s="44"/>
      <c r="QEE39" s="44"/>
      <c r="QEF39" s="44"/>
      <c r="QEG39" s="44"/>
      <c r="QEH39" s="44"/>
      <c r="QEI39" s="44"/>
      <c r="QEJ39" s="44"/>
      <c r="QEK39" s="44"/>
      <c r="QEL39" s="44"/>
      <c r="QEM39" s="44"/>
      <c r="QEN39" s="44"/>
      <c r="QEO39" s="44"/>
      <c r="QEP39" s="44"/>
      <c r="QEQ39" s="44"/>
      <c r="QER39" s="44"/>
      <c r="QES39" s="44"/>
      <c r="QET39" s="44"/>
      <c r="QEU39" s="44"/>
      <c r="QEV39" s="44"/>
      <c r="QEW39" s="44"/>
      <c r="QEX39" s="44"/>
      <c r="QEY39" s="44"/>
      <c r="QEZ39" s="44"/>
      <c r="QFA39" s="44"/>
      <c r="QFB39" s="44"/>
      <c r="QFC39" s="44"/>
      <c r="QFD39" s="44"/>
      <c r="QFE39" s="44"/>
      <c r="QFF39" s="44"/>
      <c r="QFG39" s="44"/>
      <c r="QFH39" s="44"/>
      <c r="QFI39" s="44"/>
      <c r="QFJ39" s="44"/>
      <c r="QFK39" s="44"/>
      <c r="QFL39" s="44"/>
      <c r="QFM39" s="44"/>
      <c r="QFN39" s="44"/>
      <c r="QFO39" s="44"/>
      <c r="QFP39" s="44"/>
      <c r="QFQ39" s="44"/>
      <c r="QFR39" s="44"/>
      <c r="QFS39" s="44"/>
      <c r="QFT39" s="44"/>
      <c r="QFU39" s="44"/>
      <c r="QFV39" s="44"/>
      <c r="QFW39" s="44"/>
      <c r="QFX39" s="44"/>
      <c r="QFY39" s="44"/>
      <c r="QFZ39" s="44"/>
      <c r="QGA39" s="44"/>
      <c r="QGB39" s="44"/>
      <c r="QGC39" s="44"/>
      <c r="QGD39" s="44"/>
      <c r="QGE39" s="44"/>
      <c r="QGF39" s="44"/>
      <c r="QGG39" s="44"/>
      <c r="QGH39" s="44"/>
      <c r="QGI39" s="44"/>
      <c r="QGJ39" s="44"/>
      <c r="QGK39" s="44"/>
      <c r="QGL39" s="44"/>
      <c r="QGM39" s="44"/>
      <c r="QGN39" s="44"/>
      <c r="QGO39" s="44"/>
      <c r="QGP39" s="44"/>
      <c r="QGQ39" s="44"/>
      <c r="QGR39" s="44"/>
      <c r="QGS39" s="44"/>
      <c r="QGT39" s="44"/>
      <c r="QGU39" s="44"/>
      <c r="QGV39" s="44"/>
      <c r="QGW39" s="44"/>
      <c r="QGX39" s="44"/>
      <c r="QGY39" s="44"/>
      <c r="QGZ39" s="44"/>
      <c r="QHA39" s="44"/>
      <c r="QHB39" s="44"/>
      <c r="QHC39" s="44"/>
      <c r="QHD39" s="44"/>
      <c r="QHE39" s="44"/>
      <c r="QHF39" s="44"/>
      <c r="QHG39" s="44"/>
      <c r="QHH39" s="44"/>
      <c r="QHI39" s="44"/>
      <c r="QHJ39" s="44"/>
      <c r="QHK39" s="44"/>
      <c r="QHL39" s="44"/>
      <c r="QHM39" s="44"/>
      <c r="QHN39" s="44"/>
      <c r="QHO39" s="44"/>
      <c r="QHP39" s="44"/>
      <c r="QHQ39" s="44"/>
      <c r="QHR39" s="44"/>
      <c r="QHS39" s="44"/>
      <c r="QHT39" s="44"/>
      <c r="QHU39" s="44"/>
      <c r="QHV39" s="44"/>
      <c r="QHW39" s="44"/>
      <c r="QHX39" s="44"/>
      <c r="QHY39" s="44"/>
      <c r="QHZ39" s="44"/>
      <c r="QIA39" s="44"/>
      <c r="QIB39" s="44"/>
      <c r="QIC39" s="44"/>
      <c r="QID39" s="44"/>
      <c r="QIE39" s="44"/>
      <c r="QIF39" s="44"/>
      <c r="QIG39" s="44"/>
      <c r="QIH39" s="44"/>
      <c r="QII39" s="44"/>
      <c r="QIJ39" s="44"/>
      <c r="QIK39" s="44"/>
      <c r="QIL39" s="44"/>
      <c r="QIM39" s="44"/>
      <c r="QIN39" s="44"/>
      <c r="QIO39" s="44"/>
      <c r="QIP39" s="44"/>
      <c r="QIQ39" s="44"/>
      <c r="QIR39" s="44"/>
      <c r="QIS39" s="44"/>
      <c r="QIT39" s="44"/>
      <c r="QIU39" s="44"/>
      <c r="QIV39" s="44"/>
      <c r="QIW39" s="44"/>
      <c r="QIX39" s="44"/>
      <c r="QIY39" s="44"/>
      <c r="QIZ39" s="44"/>
      <c r="QJA39" s="44"/>
      <c r="QJB39" s="44"/>
      <c r="QJC39" s="44"/>
      <c r="QJD39" s="44"/>
      <c r="QJE39" s="44"/>
      <c r="QJF39" s="44"/>
      <c r="QJG39" s="44"/>
      <c r="QJH39" s="44"/>
      <c r="QJI39" s="44"/>
      <c r="QJJ39" s="44"/>
      <c r="QJK39" s="44"/>
      <c r="QJL39" s="44"/>
      <c r="QJM39" s="44"/>
      <c r="QJN39" s="44"/>
      <c r="QJO39" s="44"/>
      <c r="QJP39" s="44"/>
      <c r="QJQ39" s="44"/>
      <c r="QJR39" s="44"/>
      <c r="QJS39" s="44"/>
      <c r="QJT39" s="44"/>
      <c r="QJU39" s="44"/>
      <c r="QJV39" s="44"/>
      <c r="QJW39" s="44"/>
      <c r="QJX39" s="44"/>
      <c r="QJY39" s="44"/>
      <c r="QJZ39" s="44"/>
      <c r="QKA39" s="44"/>
      <c r="QKB39" s="44"/>
      <c r="QKC39" s="44"/>
      <c r="QKD39" s="44"/>
      <c r="QKE39" s="44"/>
      <c r="QKF39" s="44"/>
      <c r="QKG39" s="44"/>
      <c r="QKH39" s="44"/>
      <c r="QKI39" s="44"/>
      <c r="QKJ39" s="44"/>
      <c r="QKK39" s="44"/>
      <c r="QKL39" s="44"/>
      <c r="QKM39" s="44"/>
      <c r="QKN39" s="44"/>
      <c r="QKO39" s="44"/>
      <c r="QKP39" s="44"/>
      <c r="QKQ39" s="44"/>
      <c r="QKR39" s="44"/>
      <c r="QKS39" s="44"/>
      <c r="QKT39" s="44"/>
      <c r="QKU39" s="44"/>
      <c r="QKV39" s="44"/>
      <c r="QKW39" s="44"/>
      <c r="QKX39" s="44"/>
      <c r="QKY39" s="44"/>
      <c r="QKZ39" s="44"/>
      <c r="QLA39" s="44"/>
      <c r="QLB39" s="44"/>
      <c r="QLC39" s="44"/>
      <c r="QLD39" s="44"/>
      <c r="QLE39" s="44"/>
      <c r="QLF39" s="44"/>
      <c r="QLG39" s="44"/>
      <c r="QLH39" s="44"/>
      <c r="QLI39" s="44"/>
      <c r="QLJ39" s="44"/>
      <c r="QLK39" s="44"/>
      <c r="QLL39" s="44"/>
      <c r="QLM39" s="44"/>
      <c r="QLN39" s="44"/>
      <c r="QLO39" s="44"/>
      <c r="QLP39" s="44"/>
      <c r="QLQ39" s="44"/>
      <c r="QLR39" s="44"/>
      <c r="QLS39" s="44"/>
      <c r="QLT39" s="44"/>
      <c r="QLU39" s="44"/>
      <c r="QLV39" s="44"/>
      <c r="QLW39" s="44"/>
      <c r="QLX39" s="44"/>
      <c r="QLY39" s="44"/>
      <c r="QLZ39" s="44"/>
      <c r="QMA39" s="44"/>
      <c r="QMB39" s="44"/>
      <c r="QMC39" s="44"/>
      <c r="QMD39" s="44"/>
      <c r="QME39" s="44"/>
      <c r="QMF39" s="44"/>
      <c r="QMG39" s="44"/>
      <c r="QMH39" s="44"/>
      <c r="QMI39" s="44"/>
      <c r="QMJ39" s="44"/>
      <c r="QMK39" s="44"/>
      <c r="QML39" s="44"/>
      <c r="QMM39" s="44"/>
      <c r="QMN39" s="44"/>
      <c r="QMO39" s="44"/>
      <c r="QMP39" s="44"/>
      <c r="QMQ39" s="44"/>
      <c r="QMR39" s="44"/>
      <c r="QMS39" s="44"/>
      <c r="QMT39" s="44"/>
      <c r="QMU39" s="44"/>
      <c r="QMV39" s="44"/>
      <c r="QMW39" s="44"/>
      <c r="QMX39" s="44"/>
      <c r="QMY39" s="44"/>
      <c r="QMZ39" s="44"/>
      <c r="QNA39" s="44"/>
      <c r="QNB39" s="44"/>
      <c r="QNC39" s="44"/>
      <c r="QND39" s="44"/>
      <c r="QNE39" s="44"/>
      <c r="QNF39" s="44"/>
      <c r="QNG39" s="44"/>
      <c r="QNH39" s="44"/>
      <c r="QNI39" s="44"/>
      <c r="QNJ39" s="44"/>
      <c r="QNK39" s="44"/>
      <c r="QNL39" s="44"/>
      <c r="QNM39" s="44"/>
      <c r="QNN39" s="44"/>
      <c r="QNO39" s="44"/>
      <c r="QNP39" s="44"/>
      <c r="QNQ39" s="44"/>
      <c r="QNR39" s="44"/>
      <c r="QNS39" s="44"/>
      <c r="QNT39" s="44"/>
      <c r="QNU39" s="44"/>
      <c r="QNV39" s="44"/>
      <c r="QNW39" s="44"/>
      <c r="QNX39" s="44"/>
      <c r="QNY39" s="44"/>
      <c r="QNZ39" s="44"/>
      <c r="QOA39" s="44"/>
      <c r="QOB39" s="44"/>
      <c r="QOC39" s="44"/>
      <c r="QOD39" s="44"/>
      <c r="QOE39" s="44"/>
      <c r="QOF39" s="44"/>
      <c r="QOG39" s="44"/>
      <c r="QOH39" s="44"/>
      <c r="QOI39" s="44"/>
      <c r="QOJ39" s="44"/>
      <c r="QOK39" s="44"/>
      <c r="QOL39" s="44"/>
      <c r="QOM39" s="44"/>
      <c r="QON39" s="44"/>
      <c r="QOO39" s="44"/>
      <c r="QOP39" s="44"/>
      <c r="QOQ39" s="44"/>
      <c r="QOR39" s="44"/>
      <c r="QOS39" s="44"/>
      <c r="QOT39" s="44"/>
      <c r="QOU39" s="44"/>
      <c r="QOV39" s="44"/>
      <c r="QOW39" s="44"/>
      <c r="QOX39" s="44"/>
      <c r="QOY39" s="44"/>
      <c r="QOZ39" s="44"/>
      <c r="QPA39" s="44"/>
      <c r="QPB39" s="44"/>
      <c r="QPC39" s="44"/>
      <c r="QPD39" s="44"/>
      <c r="QPE39" s="44"/>
      <c r="QPF39" s="44"/>
      <c r="QPG39" s="44"/>
      <c r="QPH39" s="44"/>
      <c r="QPI39" s="44"/>
      <c r="QPJ39" s="44"/>
      <c r="QPK39" s="44"/>
      <c r="QPL39" s="44"/>
      <c r="QPM39" s="44"/>
      <c r="QPN39" s="44"/>
      <c r="QPO39" s="44"/>
      <c r="QPP39" s="44"/>
      <c r="QPQ39" s="44"/>
      <c r="QPR39" s="44"/>
      <c r="QPS39" s="44"/>
      <c r="QPT39" s="44"/>
      <c r="QPU39" s="44"/>
      <c r="QPV39" s="44"/>
      <c r="QPW39" s="44"/>
      <c r="QPX39" s="44"/>
      <c r="QPY39" s="44"/>
      <c r="QPZ39" s="44"/>
      <c r="QQA39" s="44"/>
      <c r="QQB39" s="44"/>
      <c r="QQC39" s="44"/>
      <c r="QQD39" s="44"/>
      <c r="QQE39" s="44"/>
      <c r="QQF39" s="44"/>
      <c r="QQG39" s="44"/>
      <c r="QQH39" s="44"/>
      <c r="QQI39" s="44"/>
      <c r="QQJ39" s="44"/>
      <c r="QQK39" s="44"/>
      <c r="QQL39" s="44"/>
      <c r="QQM39" s="44"/>
      <c r="QQN39" s="44"/>
      <c r="QQO39" s="44"/>
      <c r="QQP39" s="44"/>
      <c r="QQQ39" s="44"/>
      <c r="QQR39" s="44"/>
      <c r="QQS39" s="44"/>
      <c r="QQT39" s="44"/>
      <c r="QQU39" s="44"/>
      <c r="QQV39" s="44"/>
      <c r="QQW39" s="44"/>
      <c r="QQX39" s="44"/>
      <c r="QQY39" s="44"/>
      <c r="QQZ39" s="44"/>
      <c r="QRA39" s="44"/>
      <c r="QRB39" s="44"/>
      <c r="QRC39" s="44"/>
      <c r="QRD39" s="44"/>
      <c r="QRE39" s="44"/>
      <c r="QRF39" s="44"/>
      <c r="QRG39" s="44"/>
      <c r="QRH39" s="44"/>
      <c r="QRI39" s="44"/>
      <c r="QRJ39" s="44"/>
      <c r="QRK39" s="44"/>
      <c r="QRL39" s="44"/>
      <c r="QRM39" s="44"/>
      <c r="QRN39" s="44"/>
      <c r="QRO39" s="44"/>
      <c r="QRP39" s="44"/>
      <c r="QRQ39" s="44"/>
      <c r="QRR39" s="44"/>
      <c r="QRS39" s="44"/>
      <c r="QRT39" s="44"/>
      <c r="QRU39" s="44"/>
      <c r="QRV39" s="44"/>
      <c r="QRW39" s="44"/>
      <c r="QRX39" s="44"/>
      <c r="QRY39" s="44"/>
      <c r="QRZ39" s="44"/>
      <c r="QSA39" s="44"/>
      <c r="QSB39" s="44"/>
      <c r="QSC39" s="44"/>
      <c r="QSD39" s="44"/>
      <c r="QSE39" s="44"/>
      <c r="QSF39" s="44"/>
      <c r="QSG39" s="44"/>
      <c r="QSH39" s="44"/>
      <c r="QSI39" s="44"/>
      <c r="QSJ39" s="44"/>
      <c r="QSK39" s="44"/>
      <c r="QSL39" s="44"/>
      <c r="QSM39" s="44"/>
      <c r="QSN39" s="44"/>
      <c r="QSO39" s="44"/>
      <c r="QSP39" s="44"/>
      <c r="QSQ39" s="44"/>
      <c r="QSR39" s="44"/>
      <c r="QSS39" s="44"/>
      <c r="QST39" s="44"/>
      <c r="QSU39" s="44"/>
      <c r="QSV39" s="44"/>
      <c r="QSW39" s="44"/>
      <c r="QSX39" s="44"/>
      <c r="QSY39" s="44"/>
      <c r="QSZ39" s="44"/>
      <c r="QTA39" s="44"/>
      <c r="QTB39" s="44"/>
      <c r="QTC39" s="44"/>
      <c r="QTD39" s="44"/>
      <c r="QTE39" s="44"/>
      <c r="QTF39" s="44"/>
      <c r="QTG39" s="44"/>
      <c r="QTH39" s="44"/>
      <c r="QTI39" s="44"/>
      <c r="QTJ39" s="44"/>
      <c r="QTK39" s="44"/>
      <c r="QTL39" s="44"/>
      <c r="QTM39" s="44"/>
      <c r="QTN39" s="44"/>
      <c r="QTO39" s="44"/>
      <c r="QTP39" s="44"/>
      <c r="QTQ39" s="44"/>
      <c r="QTR39" s="44"/>
      <c r="QTS39" s="44"/>
      <c r="QTT39" s="44"/>
      <c r="QTU39" s="44"/>
      <c r="QTV39" s="44"/>
      <c r="QTW39" s="44"/>
      <c r="QTX39" s="44"/>
      <c r="QTY39" s="44"/>
      <c r="QTZ39" s="44"/>
      <c r="QUA39" s="44"/>
      <c r="QUB39" s="44"/>
      <c r="QUC39" s="44"/>
      <c r="QUD39" s="44"/>
      <c r="QUE39" s="44"/>
      <c r="QUF39" s="44"/>
      <c r="QUG39" s="44"/>
      <c r="QUH39" s="44"/>
      <c r="QUI39" s="44"/>
      <c r="QUJ39" s="44"/>
      <c r="QUK39" s="44"/>
      <c r="QUL39" s="44"/>
      <c r="QUM39" s="44"/>
      <c r="QUN39" s="44"/>
      <c r="QUO39" s="44"/>
      <c r="QUP39" s="44"/>
      <c r="QUQ39" s="44"/>
      <c r="QUR39" s="44"/>
      <c r="QUS39" s="44"/>
      <c r="QUT39" s="44"/>
      <c r="QUU39" s="44"/>
      <c r="QUV39" s="44"/>
      <c r="QUW39" s="44"/>
      <c r="QUX39" s="44"/>
      <c r="QUY39" s="44"/>
      <c r="QUZ39" s="44"/>
      <c r="QVA39" s="44"/>
      <c r="QVB39" s="44"/>
      <c r="QVC39" s="44"/>
      <c r="QVD39" s="44"/>
      <c r="QVE39" s="44"/>
      <c r="QVF39" s="44"/>
      <c r="QVG39" s="44"/>
      <c r="QVH39" s="44"/>
      <c r="QVI39" s="44"/>
      <c r="QVJ39" s="44"/>
      <c r="QVK39" s="44"/>
      <c r="QVL39" s="44"/>
      <c r="QVM39" s="44"/>
      <c r="QVN39" s="44"/>
      <c r="QVO39" s="44"/>
      <c r="QVP39" s="44"/>
      <c r="QVQ39" s="44"/>
      <c r="QVR39" s="44"/>
      <c r="QVS39" s="44"/>
      <c r="QVT39" s="44"/>
      <c r="QVU39" s="44"/>
      <c r="QVV39" s="44"/>
      <c r="QVW39" s="44"/>
      <c r="QVX39" s="44"/>
      <c r="QVY39" s="44"/>
      <c r="QVZ39" s="44"/>
      <c r="QWA39" s="44"/>
      <c r="QWB39" s="44"/>
      <c r="QWC39" s="44"/>
      <c r="QWD39" s="44"/>
      <c r="QWE39" s="44"/>
      <c r="QWF39" s="44"/>
      <c r="QWG39" s="44"/>
      <c r="QWH39" s="44"/>
      <c r="QWI39" s="44"/>
      <c r="QWJ39" s="44"/>
      <c r="QWK39" s="44"/>
      <c r="QWL39" s="44"/>
      <c r="QWM39" s="44"/>
      <c r="QWN39" s="44"/>
      <c r="QWO39" s="44"/>
      <c r="QWP39" s="44"/>
      <c r="QWQ39" s="44"/>
      <c r="QWR39" s="44"/>
      <c r="QWS39" s="44"/>
      <c r="QWT39" s="44"/>
      <c r="QWU39" s="44"/>
      <c r="QWV39" s="44"/>
      <c r="QWW39" s="44"/>
      <c r="QWX39" s="44"/>
      <c r="QWY39" s="44"/>
      <c r="QWZ39" s="44"/>
      <c r="QXA39" s="44"/>
      <c r="QXB39" s="44"/>
      <c r="QXC39" s="44"/>
      <c r="QXD39" s="44"/>
      <c r="QXE39" s="44"/>
      <c r="QXF39" s="44"/>
      <c r="QXG39" s="44"/>
      <c r="QXH39" s="44"/>
      <c r="QXI39" s="44"/>
      <c r="QXJ39" s="44"/>
      <c r="QXK39" s="44"/>
      <c r="QXL39" s="44"/>
      <c r="QXM39" s="44"/>
      <c r="QXN39" s="44"/>
      <c r="QXO39" s="44"/>
      <c r="QXP39" s="44"/>
      <c r="QXQ39" s="44"/>
      <c r="QXR39" s="44"/>
      <c r="QXS39" s="44"/>
      <c r="QXT39" s="44"/>
      <c r="QXU39" s="44"/>
      <c r="QXV39" s="44"/>
      <c r="QXW39" s="44"/>
      <c r="QXX39" s="44"/>
      <c r="QXY39" s="44"/>
      <c r="QXZ39" s="44"/>
      <c r="QYA39" s="44"/>
      <c r="QYB39" s="44"/>
      <c r="QYC39" s="44"/>
      <c r="QYD39" s="44"/>
      <c r="QYE39" s="44"/>
      <c r="QYF39" s="44"/>
      <c r="QYG39" s="44"/>
      <c r="QYH39" s="44"/>
      <c r="QYI39" s="44"/>
      <c r="QYJ39" s="44"/>
      <c r="QYK39" s="44"/>
      <c r="QYL39" s="44"/>
      <c r="QYM39" s="44"/>
      <c r="QYN39" s="44"/>
      <c r="QYO39" s="44"/>
      <c r="QYP39" s="44"/>
      <c r="QYQ39" s="44"/>
      <c r="QYR39" s="44"/>
      <c r="QYS39" s="44"/>
      <c r="QYT39" s="44"/>
      <c r="QYU39" s="44"/>
      <c r="QYV39" s="44"/>
      <c r="QYW39" s="44"/>
      <c r="QYX39" s="44"/>
      <c r="QYY39" s="44"/>
      <c r="QYZ39" s="44"/>
      <c r="QZA39" s="44"/>
      <c r="QZB39" s="44"/>
      <c r="QZC39" s="44"/>
      <c r="QZD39" s="44"/>
      <c r="QZE39" s="44"/>
      <c r="QZF39" s="44"/>
      <c r="QZG39" s="44"/>
      <c r="QZH39" s="44"/>
      <c r="QZI39" s="44"/>
      <c r="QZJ39" s="44"/>
      <c r="QZK39" s="44"/>
      <c r="QZL39" s="44"/>
      <c r="QZM39" s="44"/>
      <c r="QZN39" s="44"/>
      <c r="QZO39" s="44"/>
      <c r="QZP39" s="44"/>
      <c r="QZQ39" s="44"/>
      <c r="QZR39" s="44"/>
      <c r="QZS39" s="44"/>
      <c r="QZT39" s="44"/>
      <c r="QZU39" s="44"/>
      <c r="QZV39" s="44"/>
      <c r="QZW39" s="44"/>
      <c r="QZX39" s="44"/>
      <c r="QZY39" s="44"/>
      <c r="QZZ39" s="44"/>
      <c r="RAA39" s="44"/>
      <c r="RAB39" s="44"/>
      <c r="RAC39" s="44"/>
      <c r="RAD39" s="44"/>
      <c r="RAE39" s="44"/>
      <c r="RAF39" s="44"/>
      <c r="RAG39" s="44"/>
      <c r="RAH39" s="44"/>
      <c r="RAI39" s="44"/>
      <c r="RAJ39" s="44"/>
      <c r="RAK39" s="44"/>
      <c r="RAL39" s="44"/>
      <c r="RAM39" s="44"/>
      <c r="RAN39" s="44"/>
      <c r="RAO39" s="44"/>
      <c r="RAP39" s="44"/>
      <c r="RAQ39" s="44"/>
      <c r="RAR39" s="44"/>
      <c r="RAS39" s="44"/>
      <c r="RAT39" s="44"/>
      <c r="RAU39" s="44"/>
      <c r="RAV39" s="44"/>
      <c r="RAW39" s="44"/>
      <c r="RAX39" s="44"/>
      <c r="RAY39" s="44"/>
      <c r="RAZ39" s="44"/>
      <c r="RBA39" s="44"/>
      <c r="RBB39" s="44"/>
      <c r="RBC39" s="44"/>
      <c r="RBD39" s="44"/>
      <c r="RBE39" s="44"/>
      <c r="RBF39" s="44"/>
      <c r="RBG39" s="44"/>
      <c r="RBH39" s="44"/>
      <c r="RBI39" s="44"/>
      <c r="RBJ39" s="44"/>
      <c r="RBK39" s="44"/>
      <c r="RBL39" s="44"/>
      <c r="RBM39" s="44"/>
      <c r="RBN39" s="44"/>
      <c r="RBO39" s="44"/>
      <c r="RBP39" s="44"/>
      <c r="RBQ39" s="44"/>
      <c r="RBR39" s="44"/>
      <c r="RBS39" s="44"/>
      <c r="RBT39" s="44"/>
      <c r="RBU39" s="44"/>
      <c r="RBV39" s="44"/>
      <c r="RBW39" s="44"/>
      <c r="RBX39" s="44"/>
      <c r="RBY39" s="44"/>
      <c r="RBZ39" s="44"/>
      <c r="RCA39" s="44"/>
      <c r="RCB39" s="44"/>
      <c r="RCC39" s="44"/>
      <c r="RCD39" s="44"/>
      <c r="RCE39" s="44"/>
      <c r="RCF39" s="44"/>
      <c r="RCG39" s="44"/>
      <c r="RCH39" s="44"/>
      <c r="RCI39" s="44"/>
      <c r="RCJ39" s="44"/>
      <c r="RCK39" s="44"/>
      <c r="RCL39" s="44"/>
      <c r="RCM39" s="44"/>
      <c r="RCN39" s="44"/>
      <c r="RCO39" s="44"/>
      <c r="RCP39" s="44"/>
      <c r="RCQ39" s="44"/>
      <c r="RCR39" s="44"/>
      <c r="RCS39" s="44"/>
      <c r="RCT39" s="44"/>
      <c r="RCU39" s="44"/>
      <c r="RCV39" s="44"/>
      <c r="RCW39" s="44"/>
      <c r="RCX39" s="44"/>
      <c r="RCY39" s="44"/>
      <c r="RCZ39" s="44"/>
      <c r="RDA39" s="44"/>
      <c r="RDB39" s="44"/>
      <c r="RDC39" s="44"/>
      <c r="RDD39" s="44"/>
      <c r="RDE39" s="44"/>
      <c r="RDF39" s="44"/>
      <c r="RDG39" s="44"/>
      <c r="RDH39" s="44"/>
      <c r="RDI39" s="44"/>
      <c r="RDJ39" s="44"/>
      <c r="RDK39" s="44"/>
      <c r="RDL39" s="44"/>
      <c r="RDM39" s="44"/>
      <c r="RDN39" s="44"/>
      <c r="RDO39" s="44"/>
      <c r="RDP39" s="44"/>
      <c r="RDQ39" s="44"/>
      <c r="RDR39" s="44"/>
      <c r="RDS39" s="44"/>
      <c r="RDT39" s="44"/>
      <c r="RDU39" s="44"/>
      <c r="RDV39" s="44"/>
      <c r="RDW39" s="44"/>
      <c r="RDX39" s="44"/>
      <c r="RDY39" s="44"/>
      <c r="RDZ39" s="44"/>
      <c r="REA39" s="44"/>
      <c r="REB39" s="44"/>
      <c r="REC39" s="44"/>
      <c r="RED39" s="44"/>
      <c r="REE39" s="44"/>
      <c r="REF39" s="44"/>
      <c r="REG39" s="44"/>
      <c r="REH39" s="44"/>
      <c r="REI39" s="44"/>
      <c r="REJ39" s="44"/>
      <c r="REK39" s="44"/>
      <c r="REL39" s="44"/>
      <c r="REM39" s="44"/>
      <c r="REN39" s="44"/>
      <c r="REO39" s="44"/>
      <c r="REP39" s="44"/>
      <c r="REQ39" s="44"/>
      <c r="RER39" s="44"/>
      <c r="RES39" s="44"/>
      <c r="RET39" s="44"/>
      <c r="REU39" s="44"/>
      <c r="REV39" s="44"/>
      <c r="REW39" s="44"/>
      <c r="REX39" s="44"/>
      <c r="REY39" s="44"/>
      <c r="REZ39" s="44"/>
      <c r="RFA39" s="44"/>
      <c r="RFB39" s="44"/>
      <c r="RFC39" s="44"/>
      <c r="RFD39" s="44"/>
      <c r="RFE39" s="44"/>
      <c r="RFF39" s="44"/>
      <c r="RFG39" s="44"/>
      <c r="RFH39" s="44"/>
      <c r="RFI39" s="44"/>
      <c r="RFJ39" s="44"/>
      <c r="RFK39" s="44"/>
      <c r="RFL39" s="44"/>
      <c r="RFM39" s="44"/>
      <c r="RFN39" s="44"/>
      <c r="RFO39" s="44"/>
      <c r="RFP39" s="44"/>
      <c r="RFQ39" s="44"/>
      <c r="RFR39" s="44"/>
      <c r="RFS39" s="44"/>
      <c r="RFT39" s="44"/>
      <c r="RFU39" s="44"/>
      <c r="RFV39" s="44"/>
      <c r="RFW39" s="44"/>
      <c r="RFX39" s="44"/>
      <c r="RFY39" s="44"/>
      <c r="RFZ39" s="44"/>
      <c r="RGA39" s="44"/>
      <c r="RGB39" s="44"/>
      <c r="RGC39" s="44"/>
      <c r="RGD39" s="44"/>
      <c r="RGE39" s="44"/>
      <c r="RGF39" s="44"/>
      <c r="RGG39" s="44"/>
      <c r="RGH39" s="44"/>
      <c r="RGI39" s="44"/>
      <c r="RGJ39" s="44"/>
      <c r="RGK39" s="44"/>
      <c r="RGL39" s="44"/>
      <c r="RGM39" s="44"/>
      <c r="RGN39" s="44"/>
      <c r="RGO39" s="44"/>
      <c r="RGP39" s="44"/>
      <c r="RGQ39" s="44"/>
      <c r="RGR39" s="44"/>
      <c r="RGS39" s="44"/>
      <c r="RGT39" s="44"/>
      <c r="RGU39" s="44"/>
      <c r="RGV39" s="44"/>
      <c r="RGW39" s="44"/>
      <c r="RGX39" s="44"/>
      <c r="RGY39" s="44"/>
      <c r="RGZ39" s="44"/>
      <c r="RHA39" s="44"/>
      <c r="RHB39" s="44"/>
      <c r="RHC39" s="44"/>
      <c r="RHD39" s="44"/>
      <c r="RHE39" s="44"/>
      <c r="RHF39" s="44"/>
      <c r="RHG39" s="44"/>
      <c r="RHH39" s="44"/>
      <c r="RHI39" s="44"/>
      <c r="RHJ39" s="44"/>
      <c r="RHK39" s="44"/>
      <c r="RHL39" s="44"/>
      <c r="RHM39" s="44"/>
      <c r="RHN39" s="44"/>
      <c r="RHO39" s="44"/>
      <c r="RHP39" s="44"/>
      <c r="RHQ39" s="44"/>
      <c r="RHR39" s="44"/>
      <c r="RHS39" s="44"/>
      <c r="RHT39" s="44"/>
      <c r="RHU39" s="44"/>
      <c r="RHV39" s="44"/>
      <c r="RHW39" s="44"/>
      <c r="RHX39" s="44"/>
      <c r="RHY39" s="44"/>
      <c r="RHZ39" s="44"/>
      <c r="RIA39" s="44"/>
      <c r="RIB39" s="44"/>
      <c r="RIC39" s="44"/>
      <c r="RID39" s="44"/>
      <c r="RIE39" s="44"/>
      <c r="RIF39" s="44"/>
      <c r="RIG39" s="44"/>
      <c r="RIH39" s="44"/>
      <c r="RII39" s="44"/>
      <c r="RIJ39" s="44"/>
      <c r="RIK39" s="44"/>
      <c r="RIL39" s="44"/>
      <c r="RIM39" s="44"/>
      <c r="RIN39" s="44"/>
      <c r="RIO39" s="44"/>
      <c r="RIP39" s="44"/>
      <c r="RIQ39" s="44"/>
      <c r="RIR39" s="44"/>
      <c r="RIS39" s="44"/>
      <c r="RIT39" s="44"/>
      <c r="RIU39" s="44"/>
      <c r="RIV39" s="44"/>
      <c r="RIW39" s="44"/>
      <c r="RIX39" s="44"/>
      <c r="RIY39" s="44"/>
      <c r="RIZ39" s="44"/>
      <c r="RJA39" s="44"/>
      <c r="RJB39" s="44"/>
      <c r="RJC39" s="44"/>
      <c r="RJD39" s="44"/>
      <c r="RJE39" s="44"/>
      <c r="RJF39" s="44"/>
      <c r="RJG39" s="44"/>
      <c r="RJH39" s="44"/>
      <c r="RJI39" s="44"/>
      <c r="RJJ39" s="44"/>
      <c r="RJK39" s="44"/>
      <c r="RJL39" s="44"/>
      <c r="RJM39" s="44"/>
      <c r="RJN39" s="44"/>
      <c r="RJO39" s="44"/>
      <c r="RJP39" s="44"/>
      <c r="RJQ39" s="44"/>
      <c r="RJR39" s="44"/>
      <c r="RJS39" s="44"/>
      <c r="RJT39" s="44"/>
      <c r="RJU39" s="44"/>
      <c r="RJV39" s="44"/>
      <c r="RJW39" s="44"/>
      <c r="RJX39" s="44"/>
      <c r="RJY39" s="44"/>
      <c r="RJZ39" s="44"/>
      <c r="RKA39" s="44"/>
      <c r="RKB39" s="44"/>
      <c r="RKC39" s="44"/>
      <c r="RKD39" s="44"/>
      <c r="RKE39" s="44"/>
      <c r="RKF39" s="44"/>
      <c r="RKG39" s="44"/>
      <c r="RKH39" s="44"/>
      <c r="RKI39" s="44"/>
      <c r="RKJ39" s="44"/>
      <c r="RKK39" s="44"/>
      <c r="RKL39" s="44"/>
      <c r="RKM39" s="44"/>
      <c r="RKN39" s="44"/>
      <c r="RKO39" s="44"/>
      <c r="RKP39" s="44"/>
      <c r="RKQ39" s="44"/>
      <c r="RKR39" s="44"/>
      <c r="RKS39" s="44"/>
      <c r="RKT39" s="44"/>
      <c r="RKU39" s="44"/>
      <c r="RKV39" s="44"/>
      <c r="RKW39" s="44"/>
      <c r="RKX39" s="44"/>
      <c r="RKY39" s="44"/>
      <c r="RKZ39" s="44"/>
      <c r="RLA39" s="44"/>
      <c r="RLB39" s="44"/>
      <c r="RLC39" s="44"/>
      <c r="RLD39" s="44"/>
      <c r="RLE39" s="44"/>
      <c r="RLF39" s="44"/>
      <c r="RLG39" s="44"/>
      <c r="RLH39" s="44"/>
      <c r="RLI39" s="44"/>
      <c r="RLJ39" s="44"/>
      <c r="RLK39" s="44"/>
      <c r="RLL39" s="44"/>
      <c r="RLM39" s="44"/>
      <c r="RLN39" s="44"/>
      <c r="RLO39" s="44"/>
      <c r="RLP39" s="44"/>
      <c r="RLQ39" s="44"/>
      <c r="RLR39" s="44"/>
      <c r="RLS39" s="44"/>
      <c r="RLT39" s="44"/>
      <c r="RLU39" s="44"/>
      <c r="RLV39" s="44"/>
      <c r="RLW39" s="44"/>
      <c r="RLX39" s="44"/>
      <c r="RLY39" s="44"/>
      <c r="RLZ39" s="44"/>
      <c r="RMA39" s="44"/>
      <c r="RMB39" s="44"/>
      <c r="RMC39" s="44"/>
      <c r="RMD39" s="44"/>
      <c r="RME39" s="44"/>
      <c r="RMF39" s="44"/>
      <c r="RMG39" s="44"/>
      <c r="RMH39" s="44"/>
      <c r="RMI39" s="44"/>
      <c r="RMJ39" s="44"/>
      <c r="RMK39" s="44"/>
      <c r="RML39" s="44"/>
      <c r="RMM39" s="44"/>
      <c r="RMN39" s="44"/>
      <c r="RMO39" s="44"/>
      <c r="RMP39" s="44"/>
      <c r="RMQ39" s="44"/>
      <c r="RMR39" s="44"/>
      <c r="RMS39" s="44"/>
      <c r="RMT39" s="44"/>
      <c r="RMU39" s="44"/>
      <c r="RMV39" s="44"/>
      <c r="RMW39" s="44"/>
      <c r="RMX39" s="44"/>
      <c r="RMY39" s="44"/>
      <c r="RMZ39" s="44"/>
      <c r="RNA39" s="44"/>
      <c r="RNB39" s="44"/>
      <c r="RNC39" s="44"/>
      <c r="RND39" s="44"/>
      <c r="RNE39" s="44"/>
      <c r="RNF39" s="44"/>
      <c r="RNG39" s="44"/>
      <c r="RNH39" s="44"/>
      <c r="RNI39" s="44"/>
      <c r="RNJ39" s="44"/>
      <c r="RNK39" s="44"/>
      <c r="RNL39" s="44"/>
      <c r="RNM39" s="44"/>
      <c r="RNN39" s="44"/>
      <c r="RNO39" s="44"/>
      <c r="RNP39" s="44"/>
      <c r="RNQ39" s="44"/>
      <c r="RNR39" s="44"/>
      <c r="RNS39" s="44"/>
      <c r="RNT39" s="44"/>
      <c r="RNU39" s="44"/>
      <c r="RNV39" s="44"/>
      <c r="RNW39" s="44"/>
      <c r="RNX39" s="44"/>
      <c r="RNY39" s="44"/>
      <c r="RNZ39" s="44"/>
      <c r="ROA39" s="44"/>
      <c r="ROB39" s="44"/>
      <c r="ROC39" s="44"/>
      <c r="ROD39" s="44"/>
      <c r="ROE39" s="44"/>
      <c r="ROF39" s="44"/>
      <c r="ROG39" s="44"/>
      <c r="ROH39" s="44"/>
      <c r="ROI39" s="44"/>
      <c r="ROJ39" s="44"/>
      <c r="ROK39" s="44"/>
      <c r="ROL39" s="44"/>
      <c r="ROM39" s="44"/>
      <c r="RON39" s="44"/>
      <c r="ROO39" s="44"/>
      <c r="ROP39" s="44"/>
      <c r="ROQ39" s="44"/>
      <c r="ROR39" s="44"/>
      <c r="ROS39" s="44"/>
      <c r="ROT39" s="44"/>
      <c r="ROU39" s="44"/>
      <c r="ROV39" s="44"/>
      <c r="ROW39" s="44"/>
      <c r="ROX39" s="44"/>
      <c r="ROY39" s="44"/>
      <c r="ROZ39" s="44"/>
      <c r="RPA39" s="44"/>
      <c r="RPB39" s="44"/>
      <c r="RPC39" s="44"/>
      <c r="RPD39" s="44"/>
      <c r="RPE39" s="44"/>
      <c r="RPF39" s="44"/>
      <c r="RPG39" s="44"/>
      <c r="RPH39" s="44"/>
      <c r="RPI39" s="44"/>
      <c r="RPJ39" s="44"/>
      <c r="RPK39" s="44"/>
      <c r="RPL39" s="44"/>
      <c r="RPM39" s="44"/>
      <c r="RPN39" s="44"/>
      <c r="RPO39" s="44"/>
      <c r="RPP39" s="44"/>
      <c r="RPQ39" s="44"/>
      <c r="RPR39" s="44"/>
      <c r="RPS39" s="44"/>
      <c r="RPT39" s="44"/>
      <c r="RPU39" s="44"/>
      <c r="RPV39" s="44"/>
      <c r="RPW39" s="44"/>
      <c r="RPX39" s="44"/>
      <c r="RPY39" s="44"/>
      <c r="RPZ39" s="44"/>
      <c r="RQA39" s="44"/>
      <c r="RQB39" s="44"/>
      <c r="RQC39" s="44"/>
      <c r="RQD39" s="44"/>
      <c r="RQE39" s="44"/>
      <c r="RQF39" s="44"/>
      <c r="RQG39" s="44"/>
      <c r="RQH39" s="44"/>
      <c r="RQI39" s="44"/>
      <c r="RQJ39" s="44"/>
      <c r="RQK39" s="44"/>
      <c r="RQL39" s="44"/>
      <c r="RQM39" s="44"/>
      <c r="RQN39" s="44"/>
      <c r="RQO39" s="44"/>
      <c r="RQP39" s="44"/>
      <c r="RQQ39" s="44"/>
      <c r="RQR39" s="44"/>
      <c r="RQS39" s="44"/>
      <c r="RQT39" s="44"/>
      <c r="RQU39" s="44"/>
      <c r="RQV39" s="44"/>
      <c r="RQW39" s="44"/>
      <c r="RQX39" s="44"/>
      <c r="RQY39" s="44"/>
      <c r="RQZ39" s="44"/>
      <c r="RRA39" s="44"/>
      <c r="RRB39" s="44"/>
      <c r="RRC39" s="44"/>
      <c r="RRD39" s="44"/>
      <c r="RRE39" s="44"/>
      <c r="RRF39" s="44"/>
      <c r="RRG39" s="44"/>
      <c r="RRH39" s="44"/>
      <c r="RRI39" s="44"/>
      <c r="RRJ39" s="44"/>
      <c r="RRK39" s="44"/>
      <c r="RRL39" s="44"/>
      <c r="RRM39" s="44"/>
      <c r="RRN39" s="44"/>
      <c r="RRO39" s="44"/>
      <c r="RRP39" s="44"/>
      <c r="RRQ39" s="44"/>
      <c r="RRR39" s="44"/>
      <c r="RRS39" s="44"/>
      <c r="RRT39" s="44"/>
      <c r="RRU39" s="44"/>
      <c r="RRV39" s="44"/>
      <c r="RRW39" s="44"/>
      <c r="RRX39" s="44"/>
      <c r="RRY39" s="44"/>
      <c r="RRZ39" s="44"/>
      <c r="RSA39" s="44"/>
      <c r="RSB39" s="44"/>
      <c r="RSC39" s="44"/>
      <c r="RSD39" s="44"/>
      <c r="RSE39" s="44"/>
      <c r="RSF39" s="44"/>
      <c r="RSG39" s="44"/>
      <c r="RSH39" s="44"/>
      <c r="RSI39" s="44"/>
      <c r="RSJ39" s="44"/>
      <c r="RSK39" s="44"/>
      <c r="RSL39" s="44"/>
      <c r="RSM39" s="44"/>
      <c r="RSN39" s="44"/>
      <c r="RSO39" s="44"/>
      <c r="RSP39" s="44"/>
      <c r="RSQ39" s="44"/>
      <c r="RSR39" s="44"/>
      <c r="RSS39" s="44"/>
      <c r="RST39" s="44"/>
      <c r="RSU39" s="44"/>
      <c r="RSV39" s="44"/>
      <c r="RSW39" s="44"/>
      <c r="RSX39" s="44"/>
      <c r="RSY39" s="44"/>
      <c r="RSZ39" s="44"/>
      <c r="RTA39" s="44"/>
      <c r="RTB39" s="44"/>
      <c r="RTC39" s="44"/>
      <c r="RTD39" s="44"/>
      <c r="RTE39" s="44"/>
      <c r="RTF39" s="44"/>
      <c r="RTG39" s="44"/>
      <c r="RTH39" s="44"/>
      <c r="RTI39" s="44"/>
      <c r="RTJ39" s="44"/>
      <c r="RTK39" s="44"/>
      <c r="RTL39" s="44"/>
      <c r="RTM39" s="44"/>
      <c r="RTN39" s="44"/>
      <c r="RTO39" s="44"/>
      <c r="RTP39" s="44"/>
      <c r="RTQ39" s="44"/>
      <c r="RTR39" s="44"/>
      <c r="RTS39" s="44"/>
      <c r="RTT39" s="44"/>
      <c r="RTU39" s="44"/>
      <c r="RTV39" s="44"/>
      <c r="RTW39" s="44"/>
      <c r="RTX39" s="44"/>
      <c r="RTY39" s="44"/>
      <c r="RTZ39" s="44"/>
      <c r="RUA39" s="44"/>
      <c r="RUB39" s="44"/>
      <c r="RUC39" s="44"/>
      <c r="RUD39" s="44"/>
      <c r="RUE39" s="44"/>
      <c r="RUF39" s="44"/>
      <c r="RUG39" s="44"/>
      <c r="RUH39" s="44"/>
      <c r="RUI39" s="44"/>
      <c r="RUJ39" s="44"/>
      <c r="RUK39" s="44"/>
      <c r="RUL39" s="44"/>
      <c r="RUM39" s="44"/>
      <c r="RUN39" s="44"/>
      <c r="RUO39" s="44"/>
      <c r="RUP39" s="44"/>
      <c r="RUQ39" s="44"/>
      <c r="RUR39" s="44"/>
      <c r="RUS39" s="44"/>
      <c r="RUT39" s="44"/>
      <c r="RUU39" s="44"/>
      <c r="RUV39" s="44"/>
      <c r="RUW39" s="44"/>
      <c r="RUX39" s="44"/>
      <c r="RUY39" s="44"/>
      <c r="RUZ39" s="44"/>
      <c r="RVA39" s="44"/>
      <c r="RVB39" s="44"/>
      <c r="RVC39" s="44"/>
      <c r="RVD39" s="44"/>
      <c r="RVE39" s="44"/>
      <c r="RVF39" s="44"/>
      <c r="RVG39" s="44"/>
      <c r="RVH39" s="44"/>
      <c r="RVI39" s="44"/>
      <c r="RVJ39" s="44"/>
      <c r="RVK39" s="44"/>
      <c r="RVL39" s="44"/>
      <c r="RVM39" s="44"/>
      <c r="RVN39" s="44"/>
      <c r="RVO39" s="44"/>
      <c r="RVP39" s="44"/>
      <c r="RVQ39" s="44"/>
      <c r="RVR39" s="44"/>
      <c r="RVS39" s="44"/>
      <c r="RVT39" s="44"/>
      <c r="RVU39" s="44"/>
      <c r="RVV39" s="44"/>
      <c r="RVW39" s="44"/>
      <c r="RVX39" s="44"/>
      <c r="RVY39" s="44"/>
      <c r="RVZ39" s="44"/>
      <c r="RWA39" s="44"/>
      <c r="RWB39" s="44"/>
      <c r="RWC39" s="44"/>
      <c r="RWD39" s="44"/>
      <c r="RWE39" s="44"/>
      <c r="RWF39" s="44"/>
      <c r="RWG39" s="44"/>
      <c r="RWH39" s="44"/>
      <c r="RWI39" s="44"/>
      <c r="RWJ39" s="44"/>
      <c r="RWK39" s="44"/>
      <c r="RWL39" s="44"/>
      <c r="RWM39" s="44"/>
      <c r="RWN39" s="44"/>
      <c r="RWO39" s="44"/>
      <c r="RWP39" s="44"/>
      <c r="RWQ39" s="44"/>
      <c r="RWR39" s="44"/>
      <c r="RWS39" s="44"/>
      <c r="RWT39" s="44"/>
      <c r="RWU39" s="44"/>
      <c r="RWV39" s="44"/>
      <c r="RWW39" s="44"/>
      <c r="RWX39" s="44"/>
      <c r="RWY39" s="44"/>
      <c r="RWZ39" s="44"/>
      <c r="RXA39" s="44"/>
      <c r="RXB39" s="44"/>
      <c r="RXC39" s="44"/>
      <c r="RXD39" s="44"/>
      <c r="RXE39" s="44"/>
      <c r="RXF39" s="44"/>
      <c r="RXG39" s="44"/>
      <c r="RXH39" s="44"/>
      <c r="RXI39" s="44"/>
      <c r="RXJ39" s="44"/>
      <c r="RXK39" s="44"/>
      <c r="RXL39" s="44"/>
      <c r="RXM39" s="44"/>
      <c r="RXN39" s="44"/>
      <c r="RXO39" s="44"/>
      <c r="RXP39" s="44"/>
      <c r="RXQ39" s="44"/>
      <c r="RXR39" s="44"/>
      <c r="RXS39" s="44"/>
      <c r="RXT39" s="44"/>
      <c r="RXU39" s="44"/>
      <c r="RXV39" s="44"/>
      <c r="RXW39" s="44"/>
      <c r="RXX39" s="44"/>
      <c r="RXY39" s="44"/>
      <c r="RXZ39" s="44"/>
      <c r="RYA39" s="44"/>
      <c r="RYB39" s="44"/>
      <c r="RYC39" s="44"/>
      <c r="RYD39" s="44"/>
      <c r="RYE39" s="44"/>
      <c r="RYF39" s="44"/>
      <c r="RYG39" s="44"/>
      <c r="RYH39" s="44"/>
      <c r="RYI39" s="44"/>
      <c r="RYJ39" s="44"/>
      <c r="RYK39" s="44"/>
      <c r="RYL39" s="44"/>
      <c r="RYM39" s="44"/>
      <c r="RYN39" s="44"/>
      <c r="RYO39" s="44"/>
      <c r="RYP39" s="44"/>
      <c r="RYQ39" s="44"/>
      <c r="RYR39" s="44"/>
      <c r="RYS39" s="44"/>
      <c r="RYT39" s="44"/>
      <c r="RYU39" s="44"/>
      <c r="RYV39" s="44"/>
      <c r="RYW39" s="44"/>
      <c r="RYX39" s="44"/>
      <c r="RYY39" s="44"/>
      <c r="RYZ39" s="44"/>
      <c r="RZA39" s="44"/>
      <c r="RZB39" s="44"/>
      <c r="RZC39" s="44"/>
      <c r="RZD39" s="44"/>
      <c r="RZE39" s="44"/>
      <c r="RZF39" s="44"/>
      <c r="RZG39" s="44"/>
      <c r="RZH39" s="44"/>
      <c r="RZI39" s="44"/>
      <c r="RZJ39" s="44"/>
      <c r="RZK39" s="44"/>
      <c r="RZL39" s="44"/>
      <c r="RZM39" s="44"/>
      <c r="RZN39" s="44"/>
      <c r="RZO39" s="44"/>
      <c r="RZP39" s="44"/>
      <c r="RZQ39" s="44"/>
      <c r="RZR39" s="44"/>
      <c r="RZS39" s="44"/>
      <c r="RZT39" s="44"/>
      <c r="RZU39" s="44"/>
      <c r="RZV39" s="44"/>
      <c r="RZW39" s="44"/>
      <c r="RZX39" s="44"/>
      <c r="RZY39" s="44"/>
      <c r="RZZ39" s="44"/>
      <c r="SAA39" s="44"/>
      <c r="SAB39" s="44"/>
      <c r="SAC39" s="44"/>
      <c r="SAD39" s="44"/>
      <c r="SAE39" s="44"/>
      <c r="SAF39" s="44"/>
      <c r="SAG39" s="44"/>
      <c r="SAH39" s="44"/>
      <c r="SAI39" s="44"/>
      <c r="SAJ39" s="44"/>
      <c r="SAK39" s="44"/>
      <c r="SAL39" s="44"/>
      <c r="SAM39" s="44"/>
      <c r="SAN39" s="44"/>
      <c r="SAO39" s="44"/>
      <c r="SAP39" s="44"/>
      <c r="SAQ39" s="44"/>
      <c r="SAR39" s="44"/>
      <c r="SAS39" s="44"/>
      <c r="SAT39" s="44"/>
      <c r="SAU39" s="44"/>
      <c r="SAV39" s="44"/>
      <c r="SAW39" s="44"/>
      <c r="SAX39" s="44"/>
      <c r="SAY39" s="44"/>
      <c r="SAZ39" s="44"/>
      <c r="SBA39" s="44"/>
      <c r="SBB39" s="44"/>
      <c r="SBC39" s="44"/>
      <c r="SBD39" s="44"/>
      <c r="SBE39" s="44"/>
      <c r="SBF39" s="44"/>
      <c r="SBG39" s="44"/>
      <c r="SBH39" s="44"/>
      <c r="SBI39" s="44"/>
      <c r="SBJ39" s="44"/>
      <c r="SBK39" s="44"/>
      <c r="SBL39" s="44"/>
      <c r="SBM39" s="44"/>
      <c r="SBN39" s="44"/>
      <c r="SBO39" s="44"/>
      <c r="SBP39" s="44"/>
      <c r="SBQ39" s="44"/>
      <c r="SBR39" s="44"/>
      <c r="SBS39" s="44"/>
      <c r="SBT39" s="44"/>
      <c r="SBU39" s="44"/>
      <c r="SBV39" s="44"/>
      <c r="SBW39" s="44"/>
      <c r="SBX39" s="44"/>
      <c r="SBY39" s="44"/>
      <c r="SBZ39" s="44"/>
      <c r="SCA39" s="44"/>
      <c r="SCB39" s="44"/>
      <c r="SCC39" s="44"/>
      <c r="SCD39" s="44"/>
      <c r="SCE39" s="44"/>
      <c r="SCF39" s="44"/>
      <c r="SCG39" s="44"/>
      <c r="SCH39" s="44"/>
      <c r="SCI39" s="44"/>
      <c r="SCJ39" s="44"/>
      <c r="SCK39" s="44"/>
      <c r="SCL39" s="44"/>
      <c r="SCM39" s="44"/>
      <c r="SCN39" s="44"/>
      <c r="SCO39" s="44"/>
      <c r="SCP39" s="44"/>
      <c r="SCQ39" s="44"/>
      <c r="SCR39" s="44"/>
      <c r="SCS39" s="44"/>
      <c r="SCT39" s="44"/>
      <c r="SCU39" s="44"/>
      <c r="SCV39" s="44"/>
      <c r="SCW39" s="44"/>
      <c r="SCX39" s="44"/>
      <c r="SCY39" s="44"/>
      <c r="SCZ39" s="44"/>
      <c r="SDA39" s="44"/>
      <c r="SDB39" s="44"/>
      <c r="SDC39" s="44"/>
      <c r="SDD39" s="44"/>
      <c r="SDE39" s="44"/>
      <c r="SDF39" s="44"/>
      <c r="SDG39" s="44"/>
      <c r="SDH39" s="44"/>
      <c r="SDI39" s="44"/>
      <c r="SDJ39" s="44"/>
      <c r="SDK39" s="44"/>
      <c r="SDL39" s="44"/>
      <c r="SDM39" s="44"/>
      <c r="SDN39" s="44"/>
      <c r="SDO39" s="44"/>
      <c r="SDP39" s="44"/>
      <c r="SDQ39" s="44"/>
      <c r="SDR39" s="44"/>
      <c r="SDS39" s="44"/>
      <c r="SDT39" s="44"/>
      <c r="SDU39" s="44"/>
      <c r="SDV39" s="44"/>
      <c r="SDW39" s="44"/>
      <c r="SDX39" s="44"/>
      <c r="SDY39" s="44"/>
      <c r="SDZ39" s="44"/>
      <c r="SEA39" s="44"/>
      <c r="SEB39" s="44"/>
      <c r="SEC39" s="44"/>
      <c r="SED39" s="44"/>
      <c r="SEE39" s="44"/>
      <c r="SEF39" s="44"/>
      <c r="SEG39" s="44"/>
      <c r="SEH39" s="44"/>
      <c r="SEI39" s="44"/>
      <c r="SEJ39" s="44"/>
      <c r="SEK39" s="44"/>
      <c r="SEL39" s="44"/>
      <c r="SEM39" s="44"/>
      <c r="SEN39" s="44"/>
      <c r="SEO39" s="44"/>
      <c r="SEP39" s="44"/>
      <c r="SEQ39" s="44"/>
      <c r="SER39" s="44"/>
      <c r="SES39" s="44"/>
      <c r="SET39" s="44"/>
      <c r="SEU39" s="44"/>
      <c r="SEV39" s="44"/>
      <c r="SEW39" s="44"/>
      <c r="SEX39" s="44"/>
      <c r="SEY39" s="44"/>
      <c r="SEZ39" s="44"/>
      <c r="SFA39" s="44"/>
      <c r="SFB39" s="44"/>
      <c r="SFC39" s="44"/>
      <c r="SFD39" s="44"/>
      <c r="SFE39" s="44"/>
      <c r="SFF39" s="44"/>
      <c r="SFG39" s="44"/>
      <c r="SFH39" s="44"/>
      <c r="SFI39" s="44"/>
      <c r="SFJ39" s="44"/>
      <c r="SFK39" s="44"/>
      <c r="SFL39" s="44"/>
      <c r="SFM39" s="44"/>
      <c r="SFN39" s="44"/>
      <c r="SFO39" s="44"/>
      <c r="SFP39" s="44"/>
      <c r="SFQ39" s="44"/>
      <c r="SFR39" s="44"/>
      <c r="SFS39" s="44"/>
      <c r="SFT39" s="44"/>
      <c r="SFU39" s="44"/>
      <c r="SFV39" s="44"/>
      <c r="SFW39" s="44"/>
      <c r="SFX39" s="44"/>
      <c r="SFY39" s="44"/>
      <c r="SFZ39" s="44"/>
      <c r="SGA39" s="44"/>
      <c r="SGB39" s="44"/>
      <c r="SGC39" s="44"/>
      <c r="SGD39" s="44"/>
      <c r="SGE39" s="44"/>
      <c r="SGF39" s="44"/>
      <c r="SGG39" s="44"/>
      <c r="SGH39" s="44"/>
      <c r="SGI39" s="44"/>
      <c r="SGJ39" s="44"/>
      <c r="SGK39" s="44"/>
      <c r="SGL39" s="44"/>
      <c r="SGM39" s="44"/>
      <c r="SGN39" s="44"/>
      <c r="SGO39" s="44"/>
      <c r="SGP39" s="44"/>
      <c r="SGQ39" s="44"/>
      <c r="SGR39" s="44"/>
      <c r="SGS39" s="44"/>
      <c r="SGT39" s="44"/>
      <c r="SGU39" s="44"/>
      <c r="SGV39" s="44"/>
      <c r="SGW39" s="44"/>
      <c r="SGX39" s="44"/>
      <c r="SGY39" s="44"/>
      <c r="SGZ39" s="44"/>
      <c r="SHA39" s="44"/>
      <c r="SHB39" s="44"/>
      <c r="SHC39" s="44"/>
      <c r="SHD39" s="44"/>
      <c r="SHE39" s="44"/>
      <c r="SHF39" s="44"/>
      <c r="SHG39" s="44"/>
      <c r="SHH39" s="44"/>
      <c r="SHI39" s="44"/>
      <c r="SHJ39" s="44"/>
      <c r="SHK39" s="44"/>
      <c r="SHL39" s="44"/>
      <c r="SHM39" s="44"/>
      <c r="SHN39" s="44"/>
      <c r="SHO39" s="44"/>
      <c r="SHP39" s="44"/>
      <c r="SHQ39" s="44"/>
      <c r="SHR39" s="44"/>
      <c r="SHS39" s="44"/>
      <c r="SHT39" s="44"/>
      <c r="SHU39" s="44"/>
      <c r="SHV39" s="44"/>
      <c r="SHW39" s="44"/>
      <c r="SHX39" s="44"/>
      <c r="SHY39" s="44"/>
      <c r="SHZ39" s="44"/>
      <c r="SIA39" s="44"/>
      <c r="SIB39" s="44"/>
      <c r="SIC39" s="44"/>
      <c r="SID39" s="44"/>
      <c r="SIE39" s="44"/>
      <c r="SIF39" s="44"/>
      <c r="SIG39" s="44"/>
      <c r="SIH39" s="44"/>
      <c r="SII39" s="44"/>
      <c r="SIJ39" s="44"/>
      <c r="SIK39" s="44"/>
      <c r="SIL39" s="44"/>
      <c r="SIM39" s="44"/>
      <c r="SIN39" s="44"/>
      <c r="SIO39" s="44"/>
      <c r="SIP39" s="44"/>
      <c r="SIQ39" s="44"/>
      <c r="SIR39" s="44"/>
      <c r="SIS39" s="44"/>
      <c r="SIT39" s="44"/>
      <c r="SIU39" s="44"/>
      <c r="SIV39" s="44"/>
      <c r="SIW39" s="44"/>
      <c r="SIX39" s="44"/>
      <c r="SIY39" s="44"/>
      <c r="SIZ39" s="44"/>
      <c r="SJA39" s="44"/>
      <c r="SJB39" s="44"/>
      <c r="SJC39" s="44"/>
      <c r="SJD39" s="44"/>
      <c r="SJE39" s="44"/>
      <c r="SJF39" s="44"/>
      <c r="SJG39" s="44"/>
      <c r="SJH39" s="44"/>
      <c r="SJI39" s="44"/>
      <c r="SJJ39" s="44"/>
      <c r="SJK39" s="44"/>
      <c r="SJL39" s="44"/>
      <c r="SJM39" s="44"/>
      <c r="SJN39" s="44"/>
      <c r="SJO39" s="44"/>
      <c r="SJP39" s="44"/>
      <c r="SJQ39" s="44"/>
      <c r="SJR39" s="44"/>
      <c r="SJS39" s="44"/>
      <c r="SJT39" s="44"/>
      <c r="SJU39" s="44"/>
      <c r="SJV39" s="44"/>
      <c r="SJW39" s="44"/>
      <c r="SJX39" s="44"/>
      <c r="SJY39" s="44"/>
      <c r="SJZ39" s="44"/>
      <c r="SKA39" s="44"/>
      <c r="SKB39" s="44"/>
      <c r="SKC39" s="44"/>
      <c r="SKD39" s="44"/>
      <c r="SKE39" s="44"/>
      <c r="SKF39" s="44"/>
      <c r="SKG39" s="44"/>
      <c r="SKH39" s="44"/>
      <c r="SKI39" s="44"/>
      <c r="SKJ39" s="44"/>
      <c r="SKK39" s="44"/>
      <c r="SKL39" s="44"/>
      <c r="SKM39" s="44"/>
      <c r="SKN39" s="44"/>
      <c r="SKO39" s="44"/>
      <c r="SKP39" s="44"/>
      <c r="SKQ39" s="44"/>
      <c r="SKR39" s="44"/>
      <c r="SKS39" s="44"/>
      <c r="SKT39" s="44"/>
      <c r="SKU39" s="44"/>
      <c r="SKV39" s="44"/>
      <c r="SKW39" s="44"/>
      <c r="SKX39" s="44"/>
      <c r="SKY39" s="44"/>
      <c r="SKZ39" s="44"/>
      <c r="SLA39" s="44"/>
      <c r="SLB39" s="44"/>
      <c r="SLC39" s="44"/>
      <c r="SLD39" s="44"/>
      <c r="SLE39" s="44"/>
      <c r="SLF39" s="44"/>
      <c r="SLG39" s="44"/>
      <c r="SLH39" s="44"/>
      <c r="SLI39" s="44"/>
      <c r="SLJ39" s="44"/>
      <c r="SLK39" s="44"/>
      <c r="SLL39" s="44"/>
      <c r="SLM39" s="44"/>
      <c r="SLN39" s="44"/>
      <c r="SLO39" s="44"/>
      <c r="SLP39" s="44"/>
      <c r="SLQ39" s="44"/>
      <c r="SLR39" s="44"/>
      <c r="SLS39" s="44"/>
      <c r="SLT39" s="44"/>
      <c r="SLU39" s="44"/>
      <c r="SLV39" s="44"/>
      <c r="SLW39" s="44"/>
      <c r="SLX39" s="44"/>
      <c r="SLY39" s="44"/>
      <c r="SLZ39" s="44"/>
      <c r="SMA39" s="44"/>
      <c r="SMB39" s="44"/>
      <c r="SMC39" s="44"/>
      <c r="SMD39" s="44"/>
      <c r="SME39" s="44"/>
      <c r="SMF39" s="44"/>
      <c r="SMG39" s="44"/>
      <c r="SMH39" s="44"/>
      <c r="SMI39" s="44"/>
      <c r="SMJ39" s="44"/>
      <c r="SMK39" s="44"/>
      <c r="SML39" s="44"/>
      <c r="SMM39" s="44"/>
      <c r="SMN39" s="44"/>
      <c r="SMO39" s="44"/>
      <c r="SMP39" s="44"/>
      <c r="SMQ39" s="44"/>
      <c r="SMR39" s="44"/>
      <c r="SMS39" s="44"/>
      <c r="SMT39" s="44"/>
      <c r="SMU39" s="44"/>
      <c r="SMV39" s="44"/>
      <c r="SMW39" s="44"/>
      <c r="SMX39" s="44"/>
      <c r="SMY39" s="44"/>
      <c r="SMZ39" s="44"/>
      <c r="SNA39" s="44"/>
      <c r="SNB39" s="44"/>
      <c r="SNC39" s="44"/>
      <c r="SND39" s="44"/>
      <c r="SNE39" s="44"/>
      <c r="SNF39" s="44"/>
      <c r="SNG39" s="44"/>
      <c r="SNH39" s="44"/>
      <c r="SNI39" s="44"/>
      <c r="SNJ39" s="44"/>
      <c r="SNK39" s="44"/>
      <c r="SNL39" s="44"/>
      <c r="SNM39" s="44"/>
      <c r="SNN39" s="44"/>
      <c r="SNO39" s="44"/>
      <c r="SNP39" s="44"/>
      <c r="SNQ39" s="44"/>
      <c r="SNR39" s="44"/>
      <c r="SNS39" s="44"/>
      <c r="SNT39" s="44"/>
      <c r="SNU39" s="44"/>
      <c r="SNV39" s="44"/>
      <c r="SNW39" s="44"/>
      <c r="SNX39" s="44"/>
      <c r="SNY39" s="44"/>
      <c r="SNZ39" s="44"/>
      <c r="SOA39" s="44"/>
      <c r="SOB39" s="44"/>
      <c r="SOC39" s="44"/>
      <c r="SOD39" s="44"/>
      <c r="SOE39" s="44"/>
      <c r="SOF39" s="44"/>
      <c r="SOG39" s="44"/>
      <c r="SOH39" s="44"/>
      <c r="SOI39" s="44"/>
      <c r="SOJ39" s="44"/>
      <c r="SOK39" s="44"/>
      <c r="SOL39" s="44"/>
      <c r="SOM39" s="44"/>
      <c r="SON39" s="44"/>
      <c r="SOO39" s="44"/>
      <c r="SOP39" s="44"/>
      <c r="SOQ39" s="44"/>
      <c r="SOR39" s="44"/>
      <c r="SOS39" s="44"/>
      <c r="SOT39" s="44"/>
      <c r="SOU39" s="44"/>
      <c r="SOV39" s="44"/>
      <c r="SOW39" s="44"/>
      <c r="SOX39" s="44"/>
      <c r="SOY39" s="44"/>
      <c r="SOZ39" s="44"/>
      <c r="SPA39" s="44"/>
      <c r="SPB39" s="44"/>
      <c r="SPC39" s="44"/>
      <c r="SPD39" s="44"/>
      <c r="SPE39" s="44"/>
      <c r="SPF39" s="44"/>
      <c r="SPG39" s="44"/>
      <c r="SPH39" s="44"/>
      <c r="SPI39" s="44"/>
      <c r="SPJ39" s="44"/>
      <c r="SPK39" s="44"/>
      <c r="SPL39" s="44"/>
      <c r="SPM39" s="44"/>
      <c r="SPN39" s="44"/>
      <c r="SPO39" s="44"/>
      <c r="SPP39" s="44"/>
      <c r="SPQ39" s="44"/>
      <c r="SPR39" s="44"/>
      <c r="SPS39" s="44"/>
      <c r="SPT39" s="44"/>
      <c r="SPU39" s="44"/>
      <c r="SPV39" s="44"/>
      <c r="SPW39" s="44"/>
      <c r="SPX39" s="44"/>
      <c r="SPY39" s="44"/>
      <c r="SPZ39" s="44"/>
      <c r="SQA39" s="44"/>
      <c r="SQB39" s="44"/>
      <c r="SQC39" s="44"/>
      <c r="SQD39" s="44"/>
      <c r="SQE39" s="44"/>
      <c r="SQF39" s="44"/>
      <c r="SQG39" s="44"/>
      <c r="SQH39" s="44"/>
      <c r="SQI39" s="44"/>
      <c r="SQJ39" s="44"/>
      <c r="SQK39" s="44"/>
      <c r="SQL39" s="44"/>
      <c r="SQM39" s="44"/>
      <c r="SQN39" s="44"/>
      <c r="SQO39" s="44"/>
      <c r="SQP39" s="44"/>
      <c r="SQQ39" s="44"/>
      <c r="SQR39" s="44"/>
      <c r="SQS39" s="44"/>
      <c r="SQT39" s="44"/>
      <c r="SQU39" s="44"/>
      <c r="SQV39" s="44"/>
      <c r="SQW39" s="44"/>
      <c r="SQX39" s="44"/>
      <c r="SQY39" s="44"/>
      <c r="SQZ39" s="44"/>
      <c r="SRA39" s="44"/>
      <c r="SRB39" s="44"/>
      <c r="SRC39" s="44"/>
      <c r="SRD39" s="44"/>
      <c r="SRE39" s="44"/>
      <c r="SRF39" s="44"/>
      <c r="SRG39" s="44"/>
      <c r="SRH39" s="44"/>
      <c r="SRI39" s="44"/>
      <c r="SRJ39" s="44"/>
      <c r="SRK39" s="44"/>
      <c r="SRL39" s="44"/>
      <c r="SRM39" s="44"/>
      <c r="SRN39" s="44"/>
      <c r="SRO39" s="44"/>
      <c r="SRP39" s="44"/>
      <c r="SRQ39" s="44"/>
      <c r="SRR39" s="44"/>
      <c r="SRS39" s="44"/>
      <c r="SRT39" s="44"/>
      <c r="SRU39" s="44"/>
      <c r="SRV39" s="44"/>
      <c r="SRW39" s="44"/>
      <c r="SRX39" s="44"/>
      <c r="SRY39" s="44"/>
      <c r="SRZ39" s="44"/>
      <c r="SSA39" s="44"/>
      <c r="SSB39" s="44"/>
      <c r="SSC39" s="44"/>
      <c r="SSD39" s="44"/>
      <c r="SSE39" s="44"/>
      <c r="SSF39" s="44"/>
      <c r="SSG39" s="44"/>
      <c r="SSH39" s="44"/>
      <c r="SSI39" s="44"/>
      <c r="SSJ39" s="44"/>
      <c r="SSK39" s="44"/>
      <c r="SSL39" s="44"/>
      <c r="SSM39" s="44"/>
      <c r="SSN39" s="44"/>
      <c r="SSO39" s="44"/>
      <c r="SSP39" s="44"/>
      <c r="SSQ39" s="44"/>
      <c r="SSR39" s="44"/>
      <c r="SSS39" s="44"/>
      <c r="SST39" s="44"/>
      <c r="SSU39" s="44"/>
      <c r="SSV39" s="44"/>
      <c r="SSW39" s="44"/>
      <c r="SSX39" s="44"/>
      <c r="SSY39" s="44"/>
      <c r="SSZ39" s="44"/>
      <c r="STA39" s="44"/>
      <c r="STB39" s="44"/>
      <c r="STC39" s="44"/>
      <c r="STD39" s="44"/>
      <c r="STE39" s="44"/>
      <c r="STF39" s="44"/>
      <c r="STG39" s="44"/>
      <c r="STH39" s="44"/>
      <c r="STI39" s="44"/>
      <c r="STJ39" s="44"/>
      <c r="STK39" s="44"/>
      <c r="STL39" s="44"/>
      <c r="STM39" s="44"/>
      <c r="STN39" s="44"/>
      <c r="STO39" s="44"/>
      <c r="STP39" s="44"/>
      <c r="STQ39" s="44"/>
      <c r="STR39" s="44"/>
      <c r="STS39" s="44"/>
      <c r="STT39" s="44"/>
      <c r="STU39" s="44"/>
      <c r="STV39" s="44"/>
      <c r="STW39" s="44"/>
      <c r="STX39" s="44"/>
      <c r="STY39" s="44"/>
      <c r="STZ39" s="44"/>
      <c r="SUA39" s="44"/>
      <c r="SUB39" s="44"/>
      <c r="SUC39" s="44"/>
      <c r="SUD39" s="44"/>
      <c r="SUE39" s="44"/>
      <c r="SUF39" s="44"/>
      <c r="SUG39" s="44"/>
      <c r="SUH39" s="44"/>
      <c r="SUI39" s="44"/>
      <c r="SUJ39" s="44"/>
      <c r="SUK39" s="44"/>
      <c r="SUL39" s="44"/>
      <c r="SUM39" s="44"/>
      <c r="SUN39" s="44"/>
      <c r="SUO39" s="44"/>
      <c r="SUP39" s="44"/>
      <c r="SUQ39" s="44"/>
      <c r="SUR39" s="44"/>
      <c r="SUS39" s="44"/>
      <c r="SUT39" s="44"/>
      <c r="SUU39" s="44"/>
      <c r="SUV39" s="44"/>
      <c r="SUW39" s="44"/>
      <c r="SUX39" s="44"/>
      <c r="SUY39" s="44"/>
      <c r="SUZ39" s="44"/>
      <c r="SVA39" s="44"/>
      <c r="SVB39" s="44"/>
      <c r="SVC39" s="44"/>
      <c r="SVD39" s="44"/>
      <c r="SVE39" s="44"/>
      <c r="SVF39" s="44"/>
      <c r="SVG39" s="44"/>
      <c r="SVH39" s="44"/>
      <c r="SVI39" s="44"/>
      <c r="SVJ39" s="44"/>
      <c r="SVK39" s="44"/>
      <c r="SVL39" s="44"/>
      <c r="SVM39" s="44"/>
      <c r="SVN39" s="44"/>
      <c r="SVO39" s="44"/>
      <c r="SVP39" s="44"/>
      <c r="SVQ39" s="44"/>
      <c r="SVR39" s="44"/>
      <c r="SVS39" s="44"/>
      <c r="SVT39" s="44"/>
      <c r="SVU39" s="44"/>
      <c r="SVV39" s="44"/>
      <c r="SVW39" s="44"/>
      <c r="SVX39" s="44"/>
      <c r="SVY39" s="44"/>
      <c r="SVZ39" s="44"/>
      <c r="SWA39" s="44"/>
      <c r="SWB39" s="44"/>
      <c r="SWC39" s="44"/>
      <c r="SWD39" s="44"/>
      <c r="SWE39" s="44"/>
      <c r="SWF39" s="44"/>
      <c r="SWG39" s="44"/>
      <c r="SWH39" s="44"/>
      <c r="SWI39" s="44"/>
      <c r="SWJ39" s="44"/>
      <c r="SWK39" s="44"/>
      <c r="SWL39" s="44"/>
      <c r="SWM39" s="44"/>
      <c r="SWN39" s="44"/>
      <c r="SWO39" s="44"/>
      <c r="SWP39" s="44"/>
      <c r="SWQ39" s="44"/>
      <c r="SWR39" s="44"/>
      <c r="SWS39" s="44"/>
      <c r="SWT39" s="44"/>
      <c r="SWU39" s="44"/>
      <c r="SWV39" s="44"/>
      <c r="SWW39" s="44"/>
      <c r="SWX39" s="44"/>
      <c r="SWY39" s="44"/>
      <c r="SWZ39" s="44"/>
      <c r="SXA39" s="44"/>
      <c r="SXB39" s="44"/>
      <c r="SXC39" s="44"/>
      <c r="SXD39" s="44"/>
      <c r="SXE39" s="44"/>
      <c r="SXF39" s="44"/>
      <c r="SXG39" s="44"/>
      <c r="SXH39" s="44"/>
      <c r="SXI39" s="44"/>
      <c r="SXJ39" s="44"/>
      <c r="SXK39" s="44"/>
      <c r="SXL39" s="44"/>
      <c r="SXM39" s="44"/>
      <c r="SXN39" s="44"/>
      <c r="SXO39" s="44"/>
      <c r="SXP39" s="44"/>
      <c r="SXQ39" s="44"/>
      <c r="SXR39" s="44"/>
      <c r="SXS39" s="44"/>
      <c r="SXT39" s="44"/>
      <c r="SXU39" s="44"/>
      <c r="SXV39" s="44"/>
      <c r="SXW39" s="44"/>
      <c r="SXX39" s="44"/>
      <c r="SXY39" s="44"/>
      <c r="SXZ39" s="44"/>
      <c r="SYA39" s="44"/>
      <c r="SYB39" s="44"/>
      <c r="SYC39" s="44"/>
      <c r="SYD39" s="44"/>
      <c r="SYE39" s="44"/>
      <c r="SYF39" s="44"/>
      <c r="SYG39" s="44"/>
      <c r="SYH39" s="44"/>
      <c r="SYI39" s="44"/>
      <c r="SYJ39" s="44"/>
      <c r="SYK39" s="44"/>
      <c r="SYL39" s="44"/>
      <c r="SYM39" s="44"/>
      <c r="SYN39" s="44"/>
      <c r="SYO39" s="44"/>
      <c r="SYP39" s="44"/>
      <c r="SYQ39" s="44"/>
      <c r="SYR39" s="44"/>
      <c r="SYS39" s="44"/>
      <c r="SYT39" s="44"/>
      <c r="SYU39" s="44"/>
      <c r="SYV39" s="44"/>
      <c r="SYW39" s="44"/>
      <c r="SYX39" s="44"/>
      <c r="SYY39" s="44"/>
      <c r="SYZ39" s="44"/>
      <c r="SZA39" s="44"/>
      <c r="SZB39" s="44"/>
      <c r="SZC39" s="44"/>
      <c r="SZD39" s="44"/>
      <c r="SZE39" s="44"/>
      <c r="SZF39" s="44"/>
      <c r="SZG39" s="44"/>
      <c r="SZH39" s="44"/>
      <c r="SZI39" s="44"/>
      <c r="SZJ39" s="44"/>
      <c r="SZK39" s="44"/>
      <c r="SZL39" s="44"/>
      <c r="SZM39" s="44"/>
      <c r="SZN39" s="44"/>
      <c r="SZO39" s="44"/>
      <c r="SZP39" s="44"/>
      <c r="SZQ39" s="44"/>
      <c r="SZR39" s="44"/>
      <c r="SZS39" s="44"/>
      <c r="SZT39" s="44"/>
      <c r="SZU39" s="44"/>
      <c r="SZV39" s="44"/>
      <c r="SZW39" s="44"/>
      <c r="SZX39" s="44"/>
      <c r="SZY39" s="44"/>
      <c r="SZZ39" s="44"/>
      <c r="TAA39" s="44"/>
      <c r="TAB39" s="44"/>
      <c r="TAC39" s="44"/>
      <c r="TAD39" s="44"/>
      <c r="TAE39" s="44"/>
      <c r="TAF39" s="44"/>
      <c r="TAG39" s="44"/>
      <c r="TAH39" s="44"/>
      <c r="TAI39" s="44"/>
      <c r="TAJ39" s="44"/>
      <c r="TAK39" s="44"/>
      <c r="TAL39" s="44"/>
      <c r="TAM39" s="44"/>
      <c r="TAN39" s="44"/>
      <c r="TAO39" s="44"/>
      <c r="TAP39" s="44"/>
      <c r="TAQ39" s="44"/>
      <c r="TAR39" s="44"/>
      <c r="TAS39" s="44"/>
      <c r="TAT39" s="44"/>
      <c r="TAU39" s="44"/>
      <c r="TAV39" s="44"/>
      <c r="TAW39" s="44"/>
      <c r="TAX39" s="44"/>
      <c r="TAY39" s="44"/>
      <c r="TAZ39" s="44"/>
      <c r="TBA39" s="44"/>
      <c r="TBB39" s="44"/>
      <c r="TBC39" s="44"/>
      <c r="TBD39" s="44"/>
      <c r="TBE39" s="44"/>
      <c r="TBF39" s="44"/>
      <c r="TBG39" s="44"/>
      <c r="TBH39" s="44"/>
      <c r="TBI39" s="44"/>
      <c r="TBJ39" s="44"/>
      <c r="TBK39" s="44"/>
      <c r="TBL39" s="44"/>
      <c r="TBM39" s="44"/>
      <c r="TBN39" s="44"/>
      <c r="TBO39" s="44"/>
      <c r="TBP39" s="44"/>
      <c r="TBQ39" s="44"/>
      <c r="TBR39" s="44"/>
      <c r="TBS39" s="44"/>
      <c r="TBT39" s="44"/>
      <c r="TBU39" s="44"/>
      <c r="TBV39" s="44"/>
      <c r="TBW39" s="44"/>
      <c r="TBX39" s="44"/>
      <c r="TBY39" s="44"/>
      <c r="TBZ39" s="44"/>
      <c r="TCA39" s="44"/>
      <c r="TCB39" s="44"/>
      <c r="TCC39" s="44"/>
      <c r="TCD39" s="44"/>
      <c r="TCE39" s="44"/>
      <c r="TCF39" s="44"/>
      <c r="TCG39" s="44"/>
      <c r="TCH39" s="44"/>
      <c r="TCI39" s="44"/>
      <c r="TCJ39" s="44"/>
      <c r="TCK39" s="44"/>
      <c r="TCL39" s="44"/>
      <c r="TCM39" s="44"/>
      <c r="TCN39" s="44"/>
      <c r="TCO39" s="44"/>
      <c r="TCP39" s="44"/>
      <c r="TCQ39" s="44"/>
      <c r="TCR39" s="44"/>
      <c r="TCS39" s="44"/>
      <c r="TCT39" s="44"/>
      <c r="TCU39" s="44"/>
      <c r="TCV39" s="44"/>
      <c r="TCW39" s="44"/>
      <c r="TCX39" s="44"/>
      <c r="TCY39" s="44"/>
      <c r="TCZ39" s="44"/>
      <c r="TDA39" s="44"/>
      <c r="TDB39" s="44"/>
      <c r="TDC39" s="44"/>
      <c r="TDD39" s="44"/>
      <c r="TDE39" s="44"/>
      <c r="TDF39" s="44"/>
      <c r="TDG39" s="44"/>
      <c r="TDH39" s="44"/>
      <c r="TDI39" s="44"/>
      <c r="TDJ39" s="44"/>
      <c r="TDK39" s="44"/>
      <c r="TDL39" s="44"/>
      <c r="TDM39" s="44"/>
      <c r="TDN39" s="44"/>
      <c r="TDO39" s="44"/>
      <c r="TDP39" s="44"/>
      <c r="TDQ39" s="44"/>
      <c r="TDR39" s="44"/>
      <c r="TDS39" s="44"/>
      <c r="TDT39" s="44"/>
      <c r="TDU39" s="44"/>
      <c r="TDV39" s="44"/>
      <c r="TDW39" s="44"/>
      <c r="TDX39" s="44"/>
      <c r="TDY39" s="44"/>
      <c r="TDZ39" s="44"/>
      <c r="TEA39" s="44"/>
      <c r="TEB39" s="44"/>
      <c r="TEC39" s="44"/>
      <c r="TED39" s="44"/>
      <c r="TEE39" s="44"/>
      <c r="TEF39" s="44"/>
      <c r="TEG39" s="44"/>
      <c r="TEH39" s="44"/>
      <c r="TEI39" s="44"/>
      <c r="TEJ39" s="44"/>
      <c r="TEK39" s="44"/>
      <c r="TEL39" s="44"/>
      <c r="TEM39" s="44"/>
      <c r="TEN39" s="44"/>
      <c r="TEO39" s="44"/>
      <c r="TEP39" s="44"/>
      <c r="TEQ39" s="44"/>
      <c r="TER39" s="44"/>
      <c r="TES39" s="44"/>
      <c r="TET39" s="44"/>
      <c r="TEU39" s="44"/>
      <c r="TEV39" s="44"/>
      <c r="TEW39" s="44"/>
      <c r="TEX39" s="44"/>
      <c r="TEY39" s="44"/>
      <c r="TEZ39" s="44"/>
      <c r="TFA39" s="44"/>
      <c r="TFB39" s="44"/>
      <c r="TFC39" s="44"/>
      <c r="TFD39" s="44"/>
      <c r="TFE39" s="44"/>
      <c r="TFF39" s="44"/>
      <c r="TFG39" s="44"/>
      <c r="TFH39" s="44"/>
      <c r="TFI39" s="44"/>
      <c r="TFJ39" s="44"/>
      <c r="TFK39" s="44"/>
      <c r="TFL39" s="44"/>
      <c r="TFM39" s="44"/>
      <c r="TFN39" s="44"/>
      <c r="TFO39" s="44"/>
      <c r="TFP39" s="44"/>
      <c r="TFQ39" s="44"/>
      <c r="TFR39" s="44"/>
      <c r="TFS39" s="44"/>
      <c r="TFT39" s="44"/>
      <c r="TFU39" s="44"/>
      <c r="TFV39" s="44"/>
      <c r="TFW39" s="44"/>
      <c r="TFX39" s="44"/>
      <c r="TFY39" s="44"/>
      <c r="TFZ39" s="44"/>
      <c r="TGA39" s="44"/>
      <c r="TGB39" s="44"/>
      <c r="TGC39" s="44"/>
      <c r="TGD39" s="44"/>
      <c r="TGE39" s="44"/>
      <c r="TGF39" s="44"/>
      <c r="TGG39" s="44"/>
      <c r="TGH39" s="44"/>
      <c r="TGI39" s="44"/>
      <c r="TGJ39" s="44"/>
      <c r="TGK39" s="44"/>
      <c r="TGL39" s="44"/>
      <c r="TGM39" s="44"/>
      <c r="TGN39" s="44"/>
      <c r="TGO39" s="44"/>
      <c r="TGP39" s="44"/>
      <c r="TGQ39" s="44"/>
      <c r="TGR39" s="44"/>
      <c r="TGS39" s="44"/>
      <c r="TGT39" s="44"/>
      <c r="TGU39" s="44"/>
      <c r="TGV39" s="44"/>
      <c r="TGW39" s="44"/>
      <c r="TGX39" s="44"/>
      <c r="TGY39" s="44"/>
      <c r="TGZ39" s="44"/>
      <c r="THA39" s="44"/>
      <c r="THB39" s="44"/>
      <c r="THC39" s="44"/>
      <c r="THD39" s="44"/>
      <c r="THE39" s="44"/>
      <c r="THF39" s="44"/>
      <c r="THG39" s="44"/>
      <c r="THH39" s="44"/>
      <c r="THI39" s="44"/>
      <c r="THJ39" s="44"/>
      <c r="THK39" s="44"/>
      <c r="THL39" s="44"/>
      <c r="THM39" s="44"/>
      <c r="THN39" s="44"/>
      <c r="THO39" s="44"/>
      <c r="THP39" s="44"/>
      <c r="THQ39" s="44"/>
      <c r="THR39" s="44"/>
      <c r="THS39" s="44"/>
      <c r="THT39" s="44"/>
      <c r="THU39" s="44"/>
      <c r="THV39" s="44"/>
      <c r="THW39" s="44"/>
      <c r="THX39" s="44"/>
      <c r="THY39" s="44"/>
      <c r="THZ39" s="44"/>
      <c r="TIA39" s="44"/>
      <c r="TIB39" s="44"/>
      <c r="TIC39" s="44"/>
      <c r="TID39" s="44"/>
      <c r="TIE39" s="44"/>
      <c r="TIF39" s="44"/>
      <c r="TIG39" s="44"/>
      <c r="TIH39" s="44"/>
      <c r="TII39" s="44"/>
      <c r="TIJ39" s="44"/>
      <c r="TIK39" s="44"/>
      <c r="TIL39" s="44"/>
      <c r="TIM39" s="44"/>
      <c r="TIN39" s="44"/>
      <c r="TIO39" s="44"/>
      <c r="TIP39" s="44"/>
      <c r="TIQ39" s="44"/>
      <c r="TIR39" s="44"/>
      <c r="TIS39" s="44"/>
      <c r="TIT39" s="44"/>
      <c r="TIU39" s="44"/>
      <c r="TIV39" s="44"/>
      <c r="TIW39" s="44"/>
      <c r="TIX39" s="44"/>
      <c r="TIY39" s="44"/>
      <c r="TIZ39" s="44"/>
      <c r="TJA39" s="44"/>
      <c r="TJB39" s="44"/>
      <c r="TJC39" s="44"/>
      <c r="TJD39" s="44"/>
      <c r="TJE39" s="44"/>
      <c r="TJF39" s="44"/>
      <c r="TJG39" s="44"/>
      <c r="TJH39" s="44"/>
      <c r="TJI39" s="44"/>
      <c r="TJJ39" s="44"/>
      <c r="TJK39" s="44"/>
      <c r="TJL39" s="44"/>
      <c r="TJM39" s="44"/>
      <c r="TJN39" s="44"/>
      <c r="TJO39" s="44"/>
      <c r="TJP39" s="44"/>
      <c r="TJQ39" s="44"/>
      <c r="TJR39" s="44"/>
      <c r="TJS39" s="44"/>
      <c r="TJT39" s="44"/>
      <c r="TJU39" s="44"/>
      <c r="TJV39" s="44"/>
      <c r="TJW39" s="44"/>
      <c r="TJX39" s="44"/>
      <c r="TJY39" s="44"/>
      <c r="TJZ39" s="44"/>
      <c r="TKA39" s="44"/>
      <c r="TKB39" s="44"/>
      <c r="TKC39" s="44"/>
      <c r="TKD39" s="44"/>
      <c r="TKE39" s="44"/>
      <c r="TKF39" s="44"/>
      <c r="TKG39" s="44"/>
      <c r="TKH39" s="44"/>
      <c r="TKI39" s="44"/>
      <c r="TKJ39" s="44"/>
      <c r="TKK39" s="44"/>
      <c r="TKL39" s="44"/>
      <c r="TKM39" s="44"/>
      <c r="TKN39" s="44"/>
      <c r="TKO39" s="44"/>
      <c r="TKP39" s="44"/>
      <c r="TKQ39" s="44"/>
      <c r="TKR39" s="44"/>
      <c r="TKS39" s="44"/>
      <c r="TKT39" s="44"/>
      <c r="TKU39" s="44"/>
      <c r="TKV39" s="44"/>
      <c r="TKW39" s="44"/>
      <c r="TKX39" s="44"/>
      <c r="TKY39" s="44"/>
      <c r="TKZ39" s="44"/>
      <c r="TLA39" s="44"/>
      <c r="TLB39" s="44"/>
      <c r="TLC39" s="44"/>
      <c r="TLD39" s="44"/>
      <c r="TLE39" s="44"/>
      <c r="TLF39" s="44"/>
      <c r="TLG39" s="44"/>
      <c r="TLH39" s="44"/>
      <c r="TLI39" s="44"/>
      <c r="TLJ39" s="44"/>
      <c r="TLK39" s="44"/>
      <c r="TLL39" s="44"/>
      <c r="TLM39" s="44"/>
      <c r="TLN39" s="44"/>
      <c r="TLO39" s="44"/>
      <c r="TLP39" s="44"/>
      <c r="TLQ39" s="44"/>
      <c r="TLR39" s="44"/>
      <c r="TLS39" s="44"/>
      <c r="TLT39" s="44"/>
      <c r="TLU39" s="44"/>
      <c r="TLV39" s="44"/>
      <c r="TLW39" s="44"/>
      <c r="TLX39" s="44"/>
      <c r="TLY39" s="44"/>
      <c r="TLZ39" s="44"/>
      <c r="TMA39" s="44"/>
      <c r="TMB39" s="44"/>
      <c r="TMC39" s="44"/>
      <c r="TMD39" s="44"/>
      <c r="TME39" s="44"/>
      <c r="TMF39" s="44"/>
      <c r="TMG39" s="44"/>
      <c r="TMH39" s="44"/>
      <c r="TMI39" s="44"/>
      <c r="TMJ39" s="44"/>
      <c r="TMK39" s="44"/>
      <c r="TML39" s="44"/>
      <c r="TMM39" s="44"/>
      <c r="TMN39" s="44"/>
      <c r="TMO39" s="44"/>
      <c r="TMP39" s="44"/>
      <c r="TMQ39" s="44"/>
      <c r="TMR39" s="44"/>
      <c r="TMS39" s="44"/>
      <c r="TMT39" s="44"/>
      <c r="TMU39" s="44"/>
      <c r="TMV39" s="44"/>
      <c r="TMW39" s="44"/>
      <c r="TMX39" s="44"/>
      <c r="TMY39" s="44"/>
      <c r="TMZ39" s="44"/>
      <c r="TNA39" s="44"/>
      <c r="TNB39" s="44"/>
      <c r="TNC39" s="44"/>
      <c r="TND39" s="44"/>
      <c r="TNE39" s="44"/>
      <c r="TNF39" s="44"/>
      <c r="TNG39" s="44"/>
      <c r="TNH39" s="44"/>
      <c r="TNI39" s="44"/>
      <c r="TNJ39" s="44"/>
      <c r="TNK39" s="44"/>
      <c r="TNL39" s="44"/>
      <c r="TNM39" s="44"/>
      <c r="TNN39" s="44"/>
      <c r="TNO39" s="44"/>
      <c r="TNP39" s="44"/>
      <c r="TNQ39" s="44"/>
      <c r="TNR39" s="44"/>
      <c r="TNS39" s="44"/>
      <c r="TNT39" s="44"/>
      <c r="TNU39" s="44"/>
      <c r="TNV39" s="44"/>
      <c r="TNW39" s="44"/>
      <c r="TNX39" s="44"/>
      <c r="TNY39" s="44"/>
      <c r="TNZ39" s="44"/>
      <c r="TOA39" s="44"/>
      <c r="TOB39" s="44"/>
      <c r="TOC39" s="44"/>
      <c r="TOD39" s="44"/>
      <c r="TOE39" s="44"/>
      <c r="TOF39" s="44"/>
      <c r="TOG39" s="44"/>
      <c r="TOH39" s="44"/>
      <c r="TOI39" s="44"/>
      <c r="TOJ39" s="44"/>
      <c r="TOK39" s="44"/>
      <c r="TOL39" s="44"/>
      <c r="TOM39" s="44"/>
      <c r="TON39" s="44"/>
      <c r="TOO39" s="44"/>
      <c r="TOP39" s="44"/>
      <c r="TOQ39" s="44"/>
      <c r="TOR39" s="44"/>
      <c r="TOS39" s="44"/>
      <c r="TOT39" s="44"/>
      <c r="TOU39" s="44"/>
      <c r="TOV39" s="44"/>
      <c r="TOW39" s="44"/>
      <c r="TOX39" s="44"/>
      <c r="TOY39" s="44"/>
      <c r="TOZ39" s="44"/>
      <c r="TPA39" s="44"/>
      <c r="TPB39" s="44"/>
      <c r="TPC39" s="44"/>
      <c r="TPD39" s="44"/>
      <c r="TPE39" s="44"/>
      <c r="TPF39" s="44"/>
      <c r="TPG39" s="44"/>
      <c r="TPH39" s="44"/>
      <c r="TPI39" s="44"/>
      <c r="TPJ39" s="44"/>
      <c r="TPK39" s="44"/>
      <c r="TPL39" s="44"/>
      <c r="TPM39" s="44"/>
      <c r="TPN39" s="44"/>
      <c r="TPO39" s="44"/>
      <c r="TPP39" s="44"/>
      <c r="TPQ39" s="44"/>
      <c r="TPR39" s="44"/>
      <c r="TPS39" s="44"/>
      <c r="TPT39" s="44"/>
      <c r="TPU39" s="44"/>
      <c r="TPV39" s="44"/>
      <c r="TPW39" s="44"/>
      <c r="TPX39" s="44"/>
      <c r="TPY39" s="44"/>
      <c r="TPZ39" s="44"/>
      <c r="TQA39" s="44"/>
      <c r="TQB39" s="44"/>
      <c r="TQC39" s="44"/>
      <c r="TQD39" s="44"/>
      <c r="TQE39" s="44"/>
      <c r="TQF39" s="44"/>
      <c r="TQG39" s="44"/>
      <c r="TQH39" s="44"/>
      <c r="TQI39" s="44"/>
      <c r="TQJ39" s="44"/>
      <c r="TQK39" s="44"/>
      <c r="TQL39" s="44"/>
      <c r="TQM39" s="44"/>
      <c r="TQN39" s="44"/>
      <c r="TQO39" s="44"/>
      <c r="TQP39" s="44"/>
      <c r="TQQ39" s="44"/>
      <c r="TQR39" s="44"/>
      <c r="TQS39" s="44"/>
      <c r="TQT39" s="44"/>
      <c r="TQU39" s="44"/>
      <c r="TQV39" s="44"/>
      <c r="TQW39" s="44"/>
      <c r="TQX39" s="44"/>
      <c r="TQY39" s="44"/>
      <c r="TQZ39" s="44"/>
      <c r="TRA39" s="44"/>
      <c r="TRB39" s="44"/>
      <c r="TRC39" s="44"/>
      <c r="TRD39" s="44"/>
      <c r="TRE39" s="44"/>
      <c r="TRF39" s="44"/>
      <c r="TRG39" s="44"/>
      <c r="TRH39" s="44"/>
      <c r="TRI39" s="44"/>
      <c r="TRJ39" s="44"/>
      <c r="TRK39" s="44"/>
      <c r="TRL39" s="44"/>
      <c r="TRM39" s="44"/>
      <c r="TRN39" s="44"/>
      <c r="TRO39" s="44"/>
      <c r="TRP39" s="44"/>
      <c r="TRQ39" s="44"/>
      <c r="TRR39" s="44"/>
      <c r="TRS39" s="44"/>
      <c r="TRT39" s="44"/>
      <c r="TRU39" s="44"/>
      <c r="TRV39" s="44"/>
      <c r="TRW39" s="44"/>
      <c r="TRX39" s="44"/>
      <c r="TRY39" s="44"/>
      <c r="TRZ39" s="44"/>
      <c r="TSA39" s="44"/>
      <c r="TSB39" s="44"/>
      <c r="TSC39" s="44"/>
      <c r="TSD39" s="44"/>
      <c r="TSE39" s="44"/>
      <c r="TSF39" s="44"/>
      <c r="TSG39" s="44"/>
      <c r="TSH39" s="44"/>
      <c r="TSI39" s="44"/>
      <c r="TSJ39" s="44"/>
      <c r="TSK39" s="44"/>
      <c r="TSL39" s="44"/>
      <c r="TSM39" s="44"/>
      <c r="TSN39" s="44"/>
      <c r="TSO39" s="44"/>
      <c r="TSP39" s="44"/>
      <c r="TSQ39" s="44"/>
      <c r="TSR39" s="44"/>
      <c r="TSS39" s="44"/>
      <c r="TST39" s="44"/>
      <c r="TSU39" s="44"/>
      <c r="TSV39" s="44"/>
      <c r="TSW39" s="44"/>
      <c r="TSX39" s="44"/>
      <c r="TSY39" s="44"/>
      <c r="TSZ39" s="44"/>
      <c r="TTA39" s="44"/>
      <c r="TTB39" s="44"/>
      <c r="TTC39" s="44"/>
      <c r="TTD39" s="44"/>
      <c r="TTE39" s="44"/>
      <c r="TTF39" s="44"/>
      <c r="TTG39" s="44"/>
      <c r="TTH39" s="44"/>
      <c r="TTI39" s="44"/>
      <c r="TTJ39" s="44"/>
      <c r="TTK39" s="44"/>
      <c r="TTL39" s="44"/>
      <c r="TTM39" s="44"/>
      <c r="TTN39" s="44"/>
      <c r="TTO39" s="44"/>
      <c r="TTP39" s="44"/>
      <c r="TTQ39" s="44"/>
      <c r="TTR39" s="44"/>
      <c r="TTS39" s="44"/>
      <c r="TTT39" s="44"/>
      <c r="TTU39" s="44"/>
      <c r="TTV39" s="44"/>
      <c r="TTW39" s="44"/>
      <c r="TTX39" s="44"/>
      <c r="TTY39" s="44"/>
      <c r="TTZ39" s="44"/>
      <c r="TUA39" s="44"/>
      <c r="TUB39" s="44"/>
      <c r="TUC39" s="44"/>
      <c r="TUD39" s="44"/>
      <c r="TUE39" s="44"/>
      <c r="TUF39" s="44"/>
      <c r="TUG39" s="44"/>
      <c r="TUH39" s="44"/>
      <c r="TUI39" s="44"/>
      <c r="TUJ39" s="44"/>
      <c r="TUK39" s="44"/>
      <c r="TUL39" s="44"/>
      <c r="TUM39" s="44"/>
      <c r="TUN39" s="44"/>
      <c r="TUO39" s="44"/>
      <c r="TUP39" s="44"/>
      <c r="TUQ39" s="44"/>
      <c r="TUR39" s="44"/>
      <c r="TUS39" s="44"/>
      <c r="TUT39" s="44"/>
      <c r="TUU39" s="44"/>
      <c r="TUV39" s="44"/>
      <c r="TUW39" s="44"/>
      <c r="TUX39" s="44"/>
      <c r="TUY39" s="44"/>
      <c r="TUZ39" s="44"/>
      <c r="TVA39" s="44"/>
      <c r="TVB39" s="44"/>
      <c r="TVC39" s="44"/>
      <c r="TVD39" s="44"/>
      <c r="TVE39" s="44"/>
      <c r="TVF39" s="44"/>
      <c r="TVG39" s="44"/>
      <c r="TVH39" s="44"/>
      <c r="TVI39" s="44"/>
      <c r="TVJ39" s="44"/>
      <c r="TVK39" s="44"/>
      <c r="TVL39" s="44"/>
      <c r="TVM39" s="44"/>
      <c r="TVN39" s="44"/>
      <c r="TVO39" s="44"/>
      <c r="TVP39" s="44"/>
      <c r="TVQ39" s="44"/>
      <c r="TVR39" s="44"/>
      <c r="TVS39" s="44"/>
      <c r="TVT39" s="44"/>
      <c r="TVU39" s="44"/>
      <c r="TVV39" s="44"/>
      <c r="TVW39" s="44"/>
      <c r="TVX39" s="44"/>
      <c r="TVY39" s="44"/>
      <c r="TVZ39" s="44"/>
      <c r="TWA39" s="44"/>
      <c r="TWB39" s="44"/>
      <c r="TWC39" s="44"/>
      <c r="TWD39" s="44"/>
      <c r="TWE39" s="44"/>
      <c r="TWF39" s="44"/>
      <c r="TWG39" s="44"/>
      <c r="TWH39" s="44"/>
      <c r="TWI39" s="44"/>
      <c r="TWJ39" s="44"/>
      <c r="TWK39" s="44"/>
      <c r="TWL39" s="44"/>
      <c r="TWM39" s="44"/>
      <c r="TWN39" s="44"/>
      <c r="TWO39" s="44"/>
      <c r="TWP39" s="44"/>
      <c r="TWQ39" s="44"/>
      <c r="TWR39" s="44"/>
      <c r="TWS39" s="44"/>
      <c r="TWT39" s="44"/>
      <c r="TWU39" s="44"/>
      <c r="TWV39" s="44"/>
      <c r="TWW39" s="44"/>
      <c r="TWX39" s="44"/>
      <c r="TWY39" s="44"/>
      <c r="TWZ39" s="44"/>
      <c r="TXA39" s="44"/>
      <c r="TXB39" s="44"/>
      <c r="TXC39" s="44"/>
      <c r="TXD39" s="44"/>
      <c r="TXE39" s="44"/>
      <c r="TXF39" s="44"/>
      <c r="TXG39" s="44"/>
      <c r="TXH39" s="44"/>
      <c r="TXI39" s="44"/>
      <c r="TXJ39" s="44"/>
      <c r="TXK39" s="44"/>
      <c r="TXL39" s="44"/>
      <c r="TXM39" s="44"/>
      <c r="TXN39" s="44"/>
      <c r="TXO39" s="44"/>
      <c r="TXP39" s="44"/>
      <c r="TXQ39" s="44"/>
      <c r="TXR39" s="44"/>
      <c r="TXS39" s="44"/>
      <c r="TXT39" s="44"/>
      <c r="TXU39" s="44"/>
      <c r="TXV39" s="44"/>
      <c r="TXW39" s="44"/>
      <c r="TXX39" s="44"/>
      <c r="TXY39" s="44"/>
      <c r="TXZ39" s="44"/>
      <c r="TYA39" s="44"/>
      <c r="TYB39" s="44"/>
      <c r="TYC39" s="44"/>
      <c r="TYD39" s="44"/>
      <c r="TYE39" s="44"/>
      <c r="TYF39" s="44"/>
      <c r="TYG39" s="44"/>
      <c r="TYH39" s="44"/>
      <c r="TYI39" s="44"/>
      <c r="TYJ39" s="44"/>
      <c r="TYK39" s="44"/>
      <c r="TYL39" s="44"/>
      <c r="TYM39" s="44"/>
      <c r="TYN39" s="44"/>
      <c r="TYO39" s="44"/>
      <c r="TYP39" s="44"/>
      <c r="TYQ39" s="44"/>
      <c r="TYR39" s="44"/>
      <c r="TYS39" s="44"/>
      <c r="TYT39" s="44"/>
      <c r="TYU39" s="44"/>
      <c r="TYV39" s="44"/>
      <c r="TYW39" s="44"/>
      <c r="TYX39" s="44"/>
      <c r="TYY39" s="44"/>
      <c r="TYZ39" s="44"/>
      <c r="TZA39" s="44"/>
      <c r="TZB39" s="44"/>
      <c r="TZC39" s="44"/>
      <c r="TZD39" s="44"/>
      <c r="TZE39" s="44"/>
      <c r="TZF39" s="44"/>
      <c r="TZG39" s="44"/>
      <c r="TZH39" s="44"/>
      <c r="TZI39" s="44"/>
      <c r="TZJ39" s="44"/>
      <c r="TZK39" s="44"/>
      <c r="TZL39" s="44"/>
      <c r="TZM39" s="44"/>
      <c r="TZN39" s="44"/>
      <c r="TZO39" s="44"/>
      <c r="TZP39" s="44"/>
      <c r="TZQ39" s="44"/>
      <c r="TZR39" s="44"/>
      <c r="TZS39" s="44"/>
      <c r="TZT39" s="44"/>
      <c r="TZU39" s="44"/>
      <c r="TZV39" s="44"/>
      <c r="TZW39" s="44"/>
      <c r="TZX39" s="44"/>
      <c r="TZY39" s="44"/>
      <c r="TZZ39" s="44"/>
      <c r="UAA39" s="44"/>
      <c r="UAB39" s="44"/>
      <c r="UAC39" s="44"/>
      <c r="UAD39" s="44"/>
      <c r="UAE39" s="44"/>
      <c r="UAF39" s="44"/>
      <c r="UAG39" s="44"/>
      <c r="UAH39" s="44"/>
      <c r="UAI39" s="44"/>
      <c r="UAJ39" s="44"/>
      <c r="UAK39" s="44"/>
      <c r="UAL39" s="44"/>
      <c r="UAM39" s="44"/>
      <c r="UAN39" s="44"/>
      <c r="UAO39" s="44"/>
      <c r="UAP39" s="44"/>
      <c r="UAQ39" s="44"/>
      <c r="UAR39" s="44"/>
      <c r="UAS39" s="44"/>
      <c r="UAT39" s="44"/>
      <c r="UAU39" s="44"/>
      <c r="UAV39" s="44"/>
      <c r="UAW39" s="44"/>
      <c r="UAX39" s="44"/>
      <c r="UAY39" s="44"/>
      <c r="UAZ39" s="44"/>
      <c r="UBA39" s="44"/>
      <c r="UBB39" s="44"/>
      <c r="UBC39" s="44"/>
      <c r="UBD39" s="44"/>
      <c r="UBE39" s="44"/>
      <c r="UBF39" s="44"/>
      <c r="UBG39" s="44"/>
      <c r="UBH39" s="44"/>
      <c r="UBI39" s="44"/>
      <c r="UBJ39" s="44"/>
      <c r="UBK39" s="44"/>
      <c r="UBL39" s="44"/>
      <c r="UBM39" s="44"/>
      <c r="UBN39" s="44"/>
      <c r="UBO39" s="44"/>
      <c r="UBP39" s="44"/>
      <c r="UBQ39" s="44"/>
      <c r="UBR39" s="44"/>
      <c r="UBS39" s="44"/>
      <c r="UBT39" s="44"/>
      <c r="UBU39" s="44"/>
      <c r="UBV39" s="44"/>
      <c r="UBW39" s="44"/>
      <c r="UBX39" s="44"/>
      <c r="UBY39" s="44"/>
      <c r="UBZ39" s="44"/>
      <c r="UCA39" s="44"/>
      <c r="UCB39" s="44"/>
      <c r="UCC39" s="44"/>
      <c r="UCD39" s="44"/>
      <c r="UCE39" s="44"/>
      <c r="UCF39" s="44"/>
      <c r="UCG39" s="44"/>
      <c r="UCH39" s="44"/>
      <c r="UCI39" s="44"/>
      <c r="UCJ39" s="44"/>
      <c r="UCK39" s="44"/>
      <c r="UCL39" s="44"/>
      <c r="UCM39" s="44"/>
      <c r="UCN39" s="44"/>
      <c r="UCO39" s="44"/>
      <c r="UCP39" s="44"/>
      <c r="UCQ39" s="44"/>
      <c r="UCR39" s="44"/>
      <c r="UCS39" s="44"/>
      <c r="UCT39" s="44"/>
      <c r="UCU39" s="44"/>
      <c r="UCV39" s="44"/>
      <c r="UCW39" s="44"/>
      <c r="UCX39" s="44"/>
      <c r="UCY39" s="44"/>
      <c r="UCZ39" s="44"/>
      <c r="UDA39" s="44"/>
      <c r="UDB39" s="44"/>
      <c r="UDC39" s="44"/>
      <c r="UDD39" s="44"/>
      <c r="UDE39" s="44"/>
      <c r="UDF39" s="44"/>
      <c r="UDG39" s="44"/>
      <c r="UDH39" s="44"/>
      <c r="UDI39" s="44"/>
      <c r="UDJ39" s="44"/>
      <c r="UDK39" s="44"/>
      <c r="UDL39" s="44"/>
      <c r="UDM39" s="44"/>
      <c r="UDN39" s="44"/>
      <c r="UDO39" s="44"/>
      <c r="UDP39" s="44"/>
      <c r="UDQ39" s="44"/>
      <c r="UDR39" s="44"/>
      <c r="UDS39" s="44"/>
      <c r="UDT39" s="44"/>
      <c r="UDU39" s="44"/>
      <c r="UDV39" s="44"/>
      <c r="UDW39" s="44"/>
      <c r="UDX39" s="44"/>
      <c r="UDY39" s="44"/>
      <c r="UDZ39" s="44"/>
      <c r="UEA39" s="44"/>
      <c r="UEB39" s="44"/>
      <c r="UEC39" s="44"/>
      <c r="UED39" s="44"/>
      <c r="UEE39" s="44"/>
      <c r="UEF39" s="44"/>
      <c r="UEG39" s="44"/>
      <c r="UEH39" s="44"/>
      <c r="UEI39" s="44"/>
      <c r="UEJ39" s="44"/>
      <c r="UEK39" s="44"/>
      <c r="UEL39" s="44"/>
      <c r="UEM39" s="44"/>
      <c r="UEN39" s="44"/>
      <c r="UEO39" s="44"/>
      <c r="UEP39" s="44"/>
      <c r="UEQ39" s="44"/>
      <c r="UER39" s="44"/>
      <c r="UES39" s="44"/>
      <c r="UET39" s="44"/>
      <c r="UEU39" s="44"/>
      <c r="UEV39" s="44"/>
      <c r="UEW39" s="44"/>
      <c r="UEX39" s="44"/>
      <c r="UEY39" s="44"/>
      <c r="UEZ39" s="44"/>
      <c r="UFA39" s="44"/>
      <c r="UFB39" s="44"/>
      <c r="UFC39" s="44"/>
      <c r="UFD39" s="44"/>
      <c r="UFE39" s="44"/>
      <c r="UFF39" s="44"/>
      <c r="UFG39" s="44"/>
      <c r="UFH39" s="44"/>
      <c r="UFI39" s="44"/>
      <c r="UFJ39" s="44"/>
      <c r="UFK39" s="44"/>
      <c r="UFL39" s="44"/>
      <c r="UFM39" s="44"/>
      <c r="UFN39" s="44"/>
      <c r="UFO39" s="44"/>
      <c r="UFP39" s="44"/>
      <c r="UFQ39" s="44"/>
      <c r="UFR39" s="44"/>
      <c r="UFS39" s="44"/>
      <c r="UFT39" s="44"/>
      <c r="UFU39" s="44"/>
      <c r="UFV39" s="44"/>
      <c r="UFW39" s="44"/>
      <c r="UFX39" s="44"/>
      <c r="UFY39" s="44"/>
      <c r="UFZ39" s="44"/>
      <c r="UGA39" s="44"/>
      <c r="UGB39" s="44"/>
      <c r="UGC39" s="44"/>
      <c r="UGD39" s="44"/>
      <c r="UGE39" s="44"/>
      <c r="UGF39" s="44"/>
      <c r="UGG39" s="44"/>
      <c r="UGH39" s="44"/>
      <c r="UGI39" s="44"/>
      <c r="UGJ39" s="44"/>
      <c r="UGK39" s="44"/>
      <c r="UGL39" s="44"/>
      <c r="UGM39" s="44"/>
      <c r="UGN39" s="44"/>
      <c r="UGO39" s="44"/>
      <c r="UGP39" s="44"/>
      <c r="UGQ39" s="44"/>
      <c r="UGR39" s="44"/>
      <c r="UGS39" s="44"/>
      <c r="UGT39" s="44"/>
      <c r="UGU39" s="44"/>
      <c r="UGV39" s="44"/>
      <c r="UGW39" s="44"/>
      <c r="UGX39" s="44"/>
      <c r="UGY39" s="44"/>
      <c r="UGZ39" s="44"/>
      <c r="UHA39" s="44"/>
      <c r="UHB39" s="44"/>
      <c r="UHC39" s="44"/>
      <c r="UHD39" s="44"/>
      <c r="UHE39" s="44"/>
      <c r="UHF39" s="44"/>
      <c r="UHG39" s="44"/>
      <c r="UHH39" s="44"/>
      <c r="UHI39" s="44"/>
      <c r="UHJ39" s="44"/>
      <c r="UHK39" s="44"/>
      <c r="UHL39" s="44"/>
      <c r="UHM39" s="44"/>
      <c r="UHN39" s="44"/>
      <c r="UHO39" s="44"/>
      <c r="UHP39" s="44"/>
      <c r="UHQ39" s="44"/>
      <c r="UHR39" s="44"/>
      <c r="UHS39" s="44"/>
      <c r="UHT39" s="44"/>
      <c r="UHU39" s="44"/>
      <c r="UHV39" s="44"/>
      <c r="UHW39" s="44"/>
      <c r="UHX39" s="44"/>
      <c r="UHY39" s="44"/>
      <c r="UHZ39" s="44"/>
      <c r="UIA39" s="44"/>
      <c r="UIB39" s="44"/>
      <c r="UIC39" s="44"/>
      <c r="UID39" s="44"/>
      <c r="UIE39" s="44"/>
      <c r="UIF39" s="44"/>
      <c r="UIG39" s="44"/>
      <c r="UIH39" s="44"/>
      <c r="UII39" s="44"/>
      <c r="UIJ39" s="44"/>
      <c r="UIK39" s="44"/>
      <c r="UIL39" s="44"/>
      <c r="UIM39" s="44"/>
      <c r="UIN39" s="44"/>
      <c r="UIO39" s="44"/>
      <c r="UIP39" s="44"/>
      <c r="UIQ39" s="44"/>
      <c r="UIR39" s="44"/>
      <c r="UIS39" s="44"/>
      <c r="UIT39" s="44"/>
      <c r="UIU39" s="44"/>
      <c r="UIV39" s="44"/>
      <c r="UIW39" s="44"/>
      <c r="UIX39" s="44"/>
      <c r="UIY39" s="44"/>
      <c r="UIZ39" s="44"/>
      <c r="UJA39" s="44"/>
      <c r="UJB39" s="44"/>
      <c r="UJC39" s="44"/>
      <c r="UJD39" s="44"/>
      <c r="UJE39" s="44"/>
      <c r="UJF39" s="44"/>
      <c r="UJG39" s="44"/>
      <c r="UJH39" s="44"/>
      <c r="UJI39" s="44"/>
      <c r="UJJ39" s="44"/>
      <c r="UJK39" s="44"/>
      <c r="UJL39" s="44"/>
      <c r="UJM39" s="44"/>
      <c r="UJN39" s="44"/>
      <c r="UJO39" s="44"/>
      <c r="UJP39" s="44"/>
      <c r="UJQ39" s="44"/>
      <c r="UJR39" s="44"/>
      <c r="UJS39" s="44"/>
      <c r="UJT39" s="44"/>
      <c r="UJU39" s="44"/>
      <c r="UJV39" s="44"/>
      <c r="UJW39" s="44"/>
      <c r="UJX39" s="44"/>
      <c r="UJY39" s="44"/>
      <c r="UJZ39" s="44"/>
      <c r="UKA39" s="44"/>
      <c r="UKB39" s="44"/>
      <c r="UKC39" s="44"/>
      <c r="UKD39" s="44"/>
      <c r="UKE39" s="44"/>
      <c r="UKF39" s="44"/>
      <c r="UKG39" s="44"/>
      <c r="UKH39" s="44"/>
      <c r="UKI39" s="44"/>
      <c r="UKJ39" s="44"/>
      <c r="UKK39" s="44"/>
      <c r="UKL39" s="44"/>
      <c r="UKM39" s="44"/>
      <c r="UKN39" s="44"/>
      <c r="UKO39" s="44"/>
      <c r="UKP39" s="44"/>
      <c r="UKQ39" s="44"/>
      <c r="UKR39" s="44"/>
      <c r="UKS39" s="44"/>
      <c r="UKT39" s="44"/>
      <c r="UKU39" s="44"/>
      <c r="UKV39" s="44"/>
      <c r="UKW39" s="44"/>
      <c r="UKX39" s="44"/>
      <c r="UKY39" s="44"/>
      <c r="UKZ39" s="44"/>
      <c r="ULA39" s="44"/>
      <c r="ULB39" s="44"/>
      <c r="ULC39" s="44"/>
      <c r="ULD39" s="44"/>
      <c r="ULE39" s="44"/>
      <c r="ULF39" s="44"/>
      <c r="ULG39" s="44"/>
      <c r="ULH39" s="44"/>
      <c r="ULI39" s="44"/>
      <c r="ULJ39" s="44"/>
      <c r="ULK39" s="44"/>
      <c r="ULL39" s="44"/>
      <c r="ULM39" s="44"/>
      <c r="ULN39" s="44"/>
      <c r="ULO39" s="44"/>
      <c r="ULP39" s="44"/>
      <c r="ULQ39" s="44"/>
      <c r="ULR39" s="44"/>
      <c r="ULS39" s="44"/>
      <c r="ULT39" s="44"/>
      <c r="ULU39" s="44"/>
      <c r="ULV39" s="44"/>
      <c r="ULW39" s="44"/>
      <c r="ULX39" s="44"/>
      <c r="ULY39" s="44"/>
      <c r="ULZ39" s="44"/>
      <c r="UMA39" s="44"/>
      <c r="UMB39" s="44"/>
      <c r="UMC39" s="44"/>
      <c r="UMD39" s="44"/>
      <c r="UME39" s="44"/>
      <c r="UMF39" s="44"/>
      <c r="UMG39" s="44"/>
      <c r="UMH39" s="44"/>
      <c r="UMI39" s="44"/>
      <c r="UMJ39" s="44"/>
      <c r="UMK39" s="44"/>
      <c r="UML39" s="44"/>
      <c r="UMM39" s="44"/>
      <c r="UMN39" s="44"/>
      <c r="UMO39" s="44"/>
      <c r="UMP39" s="44"/>
      <c r="UMQ39" s="44"/>
      <c r="UMR39" s="44"/>
      <c r="UMS39" s="44"/>
      <c r="UMT39" s="44"/>
      <c r="UMU39" s="44"/>
      <c r="UMV39" s="44"/>
      <c r="UMW39" s="44"/>
      <c r="UMX39" s="44"/>
      <c r="UMY39" s="44"/>
      <c r="UMZ39" s="44"/>
      <c r="UNA39" s="44"/>
      <c r="UNB39" s="44"/>
      <c r="UNC39" s="44"/>
      <c r="UND39" s="44"/>
      <c r="UNE39" s="44"/>
      <c r="UNF39" s="44"/>
      <c r="UNG39" s="44"/>
      <c r="UNH39" s="44"/>
      <c r="UNI39" s="44"/>
      <c r="UNJ39" s="44"/>
      <c r="UNK39" s="44"/>
      <c r="UNL39" s="44"/>
      <c r="UNM39" s="44"/>
      <c r="UNN39" s="44"/>
      <c r="UNO39" s="44"/>
      <c r="UNP39" s="44"/>
      <c r="UNQ39" s="44"/>
      <c r="UNR39" s="44"/>
      <c r="UNS39" s="44"/>
      <c r="UNT39" s="44"/>
      <c r="UNU39" s="44"/>
      <c r="UNV39" s="44"/>
      <c r="UNW39" s="44"/>
      <c r="UNX39" s="44"/>
      <c r="UNY39" s="44"/>
      <c r="UNZ39" s="44"/>
      <c r="UOA39" s="44"/>
      <c r="UOB39" s="44"/>
      <c r="UOC39" s="44"/>
      <c r="UOD39" s="44"/>
      <c r="UOE39" s="44"/>
      <c r="UOF39" s="44"/>
      <c r="UOG39" s="44"/>
      <c r="UOH39" s="44"/>
      <c r="UOI39" s="44"/>
      <c r="UOJ39" s="44"/>
      <c r="UOK39" s="44"/>
      <c r="UOL39" s="44"/>
      <c r="UOM39" s="44"/>
      <c r="UON39" s="44"/>
      <c r="UOO39" s="44"/>
      <c r="UOP39" s="44"/>
      <c r="UOQ39" s="44"/>
      <c r="UOR39" s="44"/>
      <c r="UOS39" s="44"/>
      <c r="UOT39" s="44"/>
      <c r="UOU39" s="44"/>
      <c r="UOV39" s="44"/>
      <c r="UOW39" s="44"/>
      <c r="UOX39" s="44"/>
      <c r="UOY39" s="44"/>
      <c r="UOZ39" s="44"/>
      <c r="UPA39" s="44"/>
      <c r="UPB39" s="44"/>
      <c r="UPC39" s="44"/>
      <c r="UPD39" s="44"/>
      <c r="UPE39" s="44"/>
      <c r="UPF39" s="44"/>
      <c r="UPG39" s="44"/>
      <c r="UPH39" s="44"/>
      <c r="UPI39" s="44"/>
      <c r="UPJ39" s="44"/>
      <c r="UPK39" s="44"/>
      <c r="UPL39" s="44"/>
      <c r="UPM39" s="44"/>
      <c r="UPN39" s="44"/>
      <c r="UPO39" s="44"/>
      <c r="UPP39" s="44"/>
      <c r="UPQ39" s="44"/>
      <c r="UPR39" s="44"/>
      <c r="UPS39" s="44"/>
      <c r="UPT39" s="44"/>
      <c r="UPU39" s="44"/>
      <c r="UPV39" s="44"/>
      <c r="UPW39" s="44"/>
      <c r="UPX39" s="44"/>
      <c r="UPY39" s="44"/>
      <c r="UPZ39" s="44"/>
      <c r="UQA39" s="44"/>
      <c r="UQB39" s="44"/>
      <c r="UQC39" s="44"/>
      <c r="UQD39" s="44"/>
      <c r="UQE39" s="44"/>
      <c r="UQF39" s="44"/>
      <c r="UQG39" s="44"/>
      <c r="UQH39" s="44"/>
      <c r="UQI39" s="44"/>
      <c r="UQJ39" s="44"/>
      <c r="UQK39" s="44"/>
      <c r="UQL39" s="44"/>
      <c r="UQM39" s="44"/>
      <c r="UQN39" s="44"/>
      <c r="UQO39" s="44"/>
      <c r="UQP39" s="44"/>
      <c r="UQQ39" s="44"/>
      <c r="UQR39" s="44"/>
      <c r="UQS39" s="44"/>
      <c r="UQT39" s="44"/>
      <c r="UQU39" s="44"/>
      <c r="UQV39" s="44"/>
      <c r="UQW39" s="44"/>
      <c r="UQX39" s="44"/>
      <c r="UQY39" s="44"/>
      <c r="UQZ39" s="44"/>
      <c r="URA39" s="44"/>
      <c r="URB39" s="44"/>
      <c r="URC39" s="44"/>
      <c r="URD39" s="44"/>
      <c r="URE39" s="44"/>
      <c r="URF39" s="44"/>
      <c r="URG39" s="44"/>
      <c r="URH39" s="44"/>
      <c r="URI39" s="44"/>
      <c r="URJ39" s="44"/>
      <c r="URK39" s="44"/>
      <c r="URL39" s="44"/>
      <c r="URM39" s="44"/>
      <c r="URN39" s="44"/>
      <c r="URO39" s="44"/>
      <c r="URP39" s="44"/>
      <c r="URQ39" s="44"/>
      <c r="URR39" s="44"/>
      <c r="URS39" s="44"/>
      <c r="URT39" s="44"/>
      <c r="URU39" s="44"/>
      <c r="URV39" s="44"/>
      <c r="URW39" s="44"/>
      <c r="URX39" s="44"/>
      <c r="URY39" s="44"/>
      <c r="URZ39" s="44"/>
      <c r="USA39" s="44"/>
      <c r="USB39" s="44"/>
      <c r="USC39" s="44"/>
      <c r="USD39" s="44"/>
      <c r="USE39" s="44"/>
      <c r="USF39" s="44"/>
      <c r="USG39" s="44"/>
      <c r="USH39" s="44"/>
      <c r="USI39" s="44"/>
      <c r="USJ39" s="44"/>
      <c r="USK39" s="44"/>
      <c r="USL39" s="44"/>
      <c r="USM39" s="44"/>
      <c r="USN39" s="44"/>
      <c r="USO39" s="44"/>
      <c r="USP39" s="44"/>
      <c r="USQ39" s="44"/>
      <c r="USR39" s="44"/>
      <c r="USS39" s="44"/>
      <c r="UST39" s="44"/>
      <c r="USU39" s="44"/>
      <c r="USV39" s="44"/>
      <c r="USW39" s="44"/>
      <c r="USX39" s="44"/>
      <c r="USY39" s="44"/>
      <c r="USZ39" s="44"/>
      <c r="UTA39" s="44"/>
      <c r="UTB39" s="44"/>
      <c r="UTC39" s="44"/>
      <c r="UTD39" s="44"/>
      <c r="UTE39" s="44"/>
      <c r="UTF39" s="44"/>
      <c r="UTG39" s="44"/>
      <c r="UTH39" s="44"/>
      <c r="UTI39" s="44"/>
      <c r="UTJ39" s="44"/>
      <c r="UTK39" s="44"/>
      <c r="UTL39" s="44"/>
      <c r="UTM39" s="44"/>
      <c r="UTN39" s="44"/>
      <c r="UTO39" s="44"/>
      <c r="UTP39" s="44"/>
      <c r="UTQ39" s="44"/>
      <c r="UTR39" s="44"/>
      <c r="UTS39" s="44"/>
      <c r="UTT39" s="44"/>
      <c r="UTU39" s="44"/>
      <c r="UTV39" s="44"/>
      <c r="UTW39" s="44"/>
      <c r="UTX39" s="44"/>
      <c r="UTY39" s="44"/>
      <c r="UTZ39" s="44"/>
      <c r="UUA39" s="44"/>
      <c r="UUB39" s="44"/>
      <c r="UUC39" s="44"/>
      <c r="UUD39" s="44"/>
      <c r="UUE39" s="44"/>
      <c r="UUF39" s="44"/>
      <c r="UUG39" s="44"/>
      <c r="UUH39" s="44"/>
      <c r="UUI39" s="44"/>
      <c r="UUJ39" s="44"/>
      <c r="UUK39" s="44"/>
      <c r="UUL39" s="44"/>
      <c r="UUM39" s="44"/>
      <c r="UUN39" s="44"/>
      <c r="UUO39" s="44"/>
      <c r="UUP39" s="44"/>
      <c r="UUQ39" s="44"/>
      <c r="UUR39" s="44"/>
      <c r="UUS39" s="44"/>
      <c r="UUT39" s="44"/>
      <c r="UUU39" s="44"/>
      <c r="UUV39" s="44"/>
      <c r="UUW39" s="44"/>
      <c r="UUX39" s="44"/>
      <c r="UUY39" s="44"/>
      <c r="UUZ39" s="44"/>
      <c r="UVA39" s="44"/>
      <c r="UVB39" s="44"/>
      <c r="UVC39" s="44"/>
      <c r="UVD39" s="44"/>
      <c r="UVE39" s="44"/>
      <c r="UVF39" s="44"/>
      <c r="UVG39" s="44"/>
      <c r="UVH39" s="44"/>
      <c r="UVI39" s="44"/>
      <c r="UVJ39" s="44"/>
      <c r="UVK39" s="44"/>
      <c r="UVL39" s="44"/>
      <c r="UVM39" s="44"/>
      <c r="UVN39" s="44"/>
      <c r="UVO39" s="44"/>
      <c r="UVP39" s="44"/>
      <c r="UVQ39" s="44"/>
      <c r="UVR39" s="44"/>
      <c r="UVS39" s="44"/>
      <c r="UVT39" s="44"/>
      <c r="UVU39" s="44"/>
      <c r="UVV39" s="44"/>
      <c r="UVW39" s="44"/>
      <c r="UVX39" s="44"/>
      <c r="UVY39" s="44"/>
      <c r="UVZ39" s="44"/>
      <c r="UWA39" s="44"/>
      <c r="UWB39" s="44"/>
      <c r="UWC39" s="44"/>
      <c r="UWD39" s="44"/>
      <c r="UWE39" s="44"/>
      <c r="UWF39" s="44"/>
      <c r="UWG39" s="44"/>
      <c r="UWH39" s="44"/>
      <c r="UWI39" s="44"/>
      <c r="UWJ39" s="44"/>
      <c r="UWK39" s="44"/>
      <c r="UWL39" s="44"/>
      <c r="UWM39" s="44"/>
      <c r="UWN39" s="44"/>
      <c r="UWO39" s="44"/>
      <c r="UWP39" s="44"/>
      <c r="UWQ39" s="44"/>
      <c r="UWR39" s="44"/>
      <c r="UWS39" s="44"/>
      <c r="UWT39" s="44"/>
      <c r="UWU39" s="44"/>
      <c r="UWV39" s="44"/>
      <c r="UWW39" s="44"/>
      <c r="UWX39" s="44"/>
      <c r="UWY39" s="44"/>
      <c r="UWZ39" s="44"/>
      <c r="UXA39" s="44"/>
      <c r="UXB39" s="44"/>
      <c r="UXC39" s="44"/>
      <c r="UXD39" s="44"/>
      <c r="UXE39" s="44"/>
      <c r="UXF39" s="44"/>
      <c r="UXG39" s="44"/>
      <c r="UXH39" s="44"/>
      <c r="UXI39" s="44"/>
      <c r="UXJ39" s="44"/>
      <c r="UXK39" s="44"/>
      <c r="UXL39" s="44"/>
      <c r="UXM39" s="44"/>
      <c r="UXN39" s="44"/>
      <c r="UXO39" s="44"/>
      <c r="UXP39" s="44"/>
      <c r="UXQ39" s="44"/>
      <c r="UXR39" s="44"/>
      <c r="UXS39" s="44"/>
      <c r="UXT39" s="44"/>
      <c r="UXU39" s="44"/>
      <c r="UXV39" s="44"/>
      <c r="UXW39" s="44"/>
      <c r="UXX39" s="44"/>
      <c r="UXY39" s="44"/>
      <c r="UXZ39" s="44"/>
      <c r="UYA39" s="44"/>
      <c r="UYB39" s="44"/>
      <c r="UYC39" s="44"/>
      <c r="UYD39" s="44"/>
      <c r="UYE39" s="44"/>
      <c r="UYF39" s="44"/>
      <c r="UYG39" s="44"/>
      <c r="UYH39" s="44"/>
      <c r="UYI39" s="44"/>
      <c r="UYJ39" s="44"/>
      <c r="UYK39" s="44"/>
      <c r="UYL39" s="44"/>
      <c r="UYM39" s="44"/>
      <c r="UYN39" s="44"/>
      <c r="UYO39" s="44"/>
      <c r="UYP39" s="44"/>
      <c r="UYQ39" s="44"/>
      <c r="UYR39" s="44"/>
      <c r="UYS39" s="44"/>
      <c r="UYT39" s="44"/>
      <c r="UYU39" s="44"/>
      <c r="UYV39" s="44"/>
      <c r="UYW39" s="44"/>
      <c r="UYX39" s="44"/>
      <c r="UYY39" s="44"/>
      <c r="UYZ39" s="44"/>
      <c r="UZA39" s="44"/>
      <c r="UZB39" s="44"/>
      <c r="UZC39" s="44"/>
      <c r="UZD39" s="44"/>
      <c r="UZE39" s="44"/>
      <c r="UZF39" s="44"/>
      <c r="UZG39" s="44"/>
      <c r="UZH39" s="44"/>
      <c r="UZI39" s="44"/>
      <c r="UZJ39" s="44"/>
      <c r="UZK39" s="44"/>
      <c r="UZL39" s="44"/>
      <c r="UZM39" s="44"/>
      <c r="UZN39" s="44"/>
      <c r="UZO39" s="44"/>
      <c r="UZP39" s="44"/>
      <c r="UZQ39" s="44"/>
      <c r="UZR39" s="44"/>
      <c r="UZS39" s="44"/>
      <c r="UZT39" s="44"/>
      <c r="UZU39" s="44"/>
      <c r="UZV39" s="44"/>
      <c r="UZW39" s="44"/>
      <c r="UZX39" s="44"/>
      <c r="UZY39" s="44"/>
      <c r="UZZ39" s="44"/>
      <c r="VAA39" s="44"/>
      <c r="VAB39" s="44"/>
      <c r="VAC39" s="44"/>
      <c r="VAD39" s="44"/>
      <c r="VAE39" s="44"/>
      <c r="VAF39" s="44"/>
      <c r="VAG39" s="44"/>
      <c r="VAH39" s="44"/>
      <c r="VAI39" s="44"/>
      <c r="VAJ39" s="44"/>
      <c r="VAK39" s="44"/>
      <c r="VAL39" s="44"/>
      <c r="VAM39" s="44"/>
      <c r="VAN39" s="44"/>
      <c r="VAO39" s="44"/>
      <c r="VAP39" s="44"/>
      <c r="VAQ39" s="44"/>
      <c r="VAR39" s="44"/>
      <c r="VAS39" s="44"/>
      <c r="VAT39" s="44"/>
      <c r="VAU39" s="44"/>
      <c r="VAV39" s="44"/>
      <c r="VAW39" s="44"/>
      <c r="VAX39" s="44"/>
      <c r="VAY39" s="44"/>
      <c r="VAZ39" s="44"/>
      <c r="VBA39" s="44"/>
      <c r="VBB39" s="44"/>
      <c r="VBC39" s="44"/>
      <c r="VBD39" s="44"/>
      <c r="VBE39" s="44"/>
      <c r="VBF39" s="44"/>
      <c r="VBG39" s="44"/>
      <c r="VBH39" s="44"/>
      <c r="VBI39" s="44"/>
      <c r="VBJ39" s="44"/>
      <c r="VBK39" s="44"/>
      <c r="VBL39" s="44"/>
      <c r="VBM39" s="44"/>
      <c r="VBN39" s="44"/>
      <c r="VBO39" s="44"/>
      <c r="VBP39" s="44"/>
      <c r="VBQ39" s="44"/>
      <c r="VBR39" s="44"/>
      <c r="VBS39" s="44"/>
      <c r="VBT39" s="44"/>
      <c r="VBU39" s="44"/>
      <c r="VBV39" s="44"/>
      <c r="VBW39" s="44"/>
      <c r="VBX39" s="44"/>
      <c r="VBY39" s="44"/>
      <c r="VBZ39" s="44"/>
      <c r="VCA39" s="44"/>
      <c r="VCB39" s="44"/>
      <c r="VCC39" s="44"/>
      <c r="VCD39" s="44"/>
      <c r="VCE39" s="44"/>
      <c r="VCF39" s="44"/>
      <c r="VCG39" s="44"/>
      <c r="VCH39" s="44"/>
      <c r="VCI39" s="44"/>
      <c r="VCJ39" s="44"/>
      <c r="VCK39" s="44"/>
      <c r="VCL39" s="44"/>
      <c r="VCM39" s="44"/>
      <c r="VCN39" s="44"/>
      <c r="VCO39" s="44"/>
      <c r="VCP39" s="44"/>
      <c r="VCQ39" s="44"/>
      <c r="VCR39" s="44"/>
      <c r="VCS39" s="44"/>
      <c r="VCT39" s="44"/>
      <c r="VCU39" s="44"/>
      <c r="VCV39" s="44"/>
      <c r="VCW39" s="44"/>
      <c r="VCX39" s="44"/>
      <c r="VCY39" s="44"/>
      <c r="VCZ39" s="44"/>
      <c r="VDA39" s="44"/>
      <c r="VDB39" s="44"/>
      <c r="VDC39" s="44"/>
      <c r="VDD39" s="44"/>
      <c r="VDE39" s="44"/>
      <c r="VDF39" s="44"/>
      <c r="VDG39" s="44"/>
      <c r="VDH39" s="44"/>
      <c r="VDI39" s="44"/>
      <c r="VDJ39" s="44"/>
      <c r="VDK39" s="44"/>
      <c r="VDL39" s="44"/>
      <c r="VDM39" s="44"/>
      <c r="VDN39" s="44"/>
      <c r="VDO39" s="44"/>
      <c r="VDP39" s="44"/>
      <c r="VDQ39" s="44"/>
      <c r="VDR39" s="44"/>
      <c r="VDS39" s="44"/>
      <c r="VDT39" s="44"/>
      <c r="VDU39" s="44"/>
      <c r="VDV39" s="44"/>
      <c r="VDW39" s="44"/>
      <c r="VDX39" s="44"/>
      <c r="VDY39" s="44"/>
      <c r="VDZ39" s="44"/>
      <c r="VEA39" s="44"/>
      <c r="VEB39" s="44"/>
      <c r="VEC39" s="44"/>
      <c r="VED39" s="44"/>
      <c r="VEE39" s="44"/>
      <c r="VEF39" s="44"/>
      <c r="VEG39" s="44"/>
      <c r="VEH39" s="44"/>
      <c r="VEI39" s="44"/>
      <c r="VEJ39" s="44"/>
      <c r="VEK39" s="44"/>
      <c r="VEL39" s="44"/>
      <c r="VEM39" s="44"/>
      <c r="VEN39" s="44"/>
      <c r="VEO39" s="44"/>
      <c r="VEP39" s="44"/>
      <c r="VEQ39" s="44"/>
      <c r="VER39" s="44"/>
      <c r="VES39" s="44"/>
      <c r="VET39" s="44"/>
      <c r="VEU39" s="44"/>
      <c r="VEV39" s="44"/>
      <c r="VEW39" s="44"/>
      <c r="VEX39" s="44"/>
      <c r="VEY39" s="44"/>
      <c r="VEZ39" s="44"/>
      <c r="VFA39" s="44"/>
      <c r="VFB39" s="44"/>
      <c r="VFC39" s="44"/>
      <c r="VFD39" s="44"/>
      <c r="VFE39" s="44"/>
      <c r="VFF39" s="44"/>
      <c r="VFG39" s="44"/>
      <c r="VFH39" s="44"/>
      <c r="VFI39" s="44"/>
      <c r="VFJ39" s="44"/>
      <c r="VFK39" s="44"/>
      <c r="VFL39" s="44"/>
      <c r="VFM39" s="44"/>
      <c r="VFN39" s="44"/>
      <c r="VFO39" s="44"/>
      <c r="VFP39" s="44"/>
      <c r="VFQ39" s="44"/>
      <c r="VFR39" s="44"/>
      <c r="VFS39" s="44"/>
      <c r="VFT39" s="44"/>
      <c r="VFU39" s="44"/>
      <c r="VFV39" s="44"/>
      <c r="VFW39" s="44"/>
      <c r="VFX39" s="44"/>
      <c r="VFY39" s="44"/>
      <c r="VFZ39" s="44"/>
      <c r="VGA39" s="44"/>
      <c r="VGB39" s="44"/>
      <c r="VGC39" s="44"/>
      <c r="VGD39" s="44"/>
      <c r="VGE39" s="44"/>
      <c r="VGF39" s="44"/>
      <c r="VGG39" s="44"/>
      <c r="VGH39" s="44"/>
      <c r="VGI39" s="44"/>
      <c r="VGJ39" s="44"/>
      <c r="VGK39" s="44"/>
      <c r="VGL39" s="44"/>
      <c r="VGM39" s="44"/>
      <c r="VGN39" s="44"/>
      <c r="VGO39" s="44"/>
      <c r="VGP39" s="44"/>
      <c r="VGQ39" s="44"/>
      <c r="VGR39" s="44"/>
      <c r="VGS39" s="44"/>
      <c r="VGT39" s="44"/>
      <c r="VGU39" s="44"/>
      <c r="VGV39" s="44"/>
      <c r="VGW39" s="44"/>
      <c r="VGX39" s="44"/>
      <c r="VGY39" s="44"/>
      <c r="VGZ39" s="44"/>
      <c r="VHA39" s="44"/>
      <c r="VHB39" s="44"/>
      <c r="VHC39" s="44"/>
      <c r="VHD39" s="44"/>
      <c r="VHE39" s="44"/>
      <c r="VHF39" s="44"/>
      <c r="VHG39" s="44"/>
      <c r="VHH39" s="44"/>
      <c r="VHI39" s="44"/>
      <c r="VHJ39" s="44"/>
      <c r="VHK39" s="44"/>
      <c r="VHL39" s="44"/>
      <c r="VHM39" s="44"/>
      <c r="VHN39" s="44"/>
      <c r="VHO39" s="44"/>
      <c r="VHP39" s="44"/>
      <c r="VHQ39" s="44"/>
      <c r="VHR39" s="44"/>
      <c r="VHS39" s="44"/>
      <c r="VHT39" s="44"/>
      <c r="VHU39" s="44"/>
      <c r="VHV39" s="44"/>
      <c r="VHW39" s="44"/>
      <c r="VHX39" s="44"/>
      <c r="VHY39" s="44"/>
      <c r="VHZ39" s="44"/>
      <c r="VIA39" s="44"/>
      <c r="VIB39" s="44"/>
      <c r="VIC39" s="44"/>
      <c r="VID39" s="44"/>
      <c r="VIE39" s="44"/>
      <c r="VIF39" s="44"/>
      <c r="VIG39" s="44"/>
      <c r="VIH39" s="44"/>
      <c r="VII39" s="44"/>
      <c r="VIJ39" s="44"/>
      <c r="VIK39" s="44"/>
      <c r="VIL39" s="44"/>
      <c r="VIM39" s="44"/>
      <c r="VIN39" s="44"/>
      <c r="VIO39" s="44"/>
      <c r="VIP39" s="44"/>
      <c r="VIQ39" s="44"/>
      <c r="VIR39" s="44"/>
      <c r="VIS39" s="44"/>
      <c r="VIT39" s="44"/>
      <c r="VIU39" s="44"/>
      <c r="VIV39" s="44"/>
      <c r="VIW39" s="44"/>
      <c r="VIX39" s="44"/>
      <c r="VIY39" s="44"/>
      <c r="VIZ39" s="44"/>
      <c r="VJA39" s="44"/>
      <c r="VJB39" s="44"/>
      <c r="VJC39" s="44"/>
      <c r="VJD39" s="44"/>
      <c r="VJE39" s="44"/>
      <c r="VJF39" s="44"/>
      <c r="VJG39" s="44"/>
      <c r="VJH39" s="44"/>
      <c r="VJI39" s="44"/>
      <c r="VJJ39" s="44"/>
      <c r="VJK39" s="44"/>
      <c r="VJL39" s="44"/>
      <c r="VJM39" s="44"/>
      <c r="VJN39" s="44"/>
      <c r="VJO39" s="44"/>
      <c r="VJP39" s="44"/>
      <c r="VJQ39" s="44"/>
      <c r="VJR39" s="44"/>
      <c r="VJS39" s="44"/>
      <c r="VJT39" s="44"/>
      <c r="VJU39" s="44"/>
      <c r="VJV39" s="44"/>
      <c r="VJW39" s="44"/>
      <c r="VJX39" s="44"/>
      <c r="VJY39" s="44"/>
      <c r="VJZ39" s="44"/>
      <c r="VKA39" s="44"/>
      <c r="VKB39" s="44"/>
      <c r="VKC39" s="44"/>
      <c r="VKD39" s="44"/>
      <c r="VKE39" s="44"/>
      <c r="VKF39" s="44"/>
      <c r="VKG39" s="44"/>
      <c r="VKH39" s="44"/>
      <c r="VKI39" s="44"/>
      <c r="VKJ39" s="44"/>
      <c r="VKK39" s="44"/>
      <c r="VKL39" s="44"/>
      <c r="VKM39" s="44"/>
      <c r="VKN39" s="44"/>
      <c r="VKO39" s="44"/>
      <c r="VKP39" s="44"/>
      <c r="VKQ39" s="44"/>
      <c r="VKR39" s="44"/>
      <c r="VKS39" s="44"/>
      <c r="VKT39" s="44"/>
      <c r="VKU39" s="44"/>
      <c r="VKV39" s="44"/>
      <c r="VKW39" s="44"/>
      <c r="VKX39" s="44"/>
      <c r="VKY39" s="44"/>
      <c r="VKZ39" s="44"/>
      <c r="VLA39" s="44"/>
      <c r="VLB39" s="44"/>
      <c r="VLC39" s="44"/>
      <c r="VLD39" s="44"/>
      <c r="VLE39" s="44"/>
      <c r="VLF39" s="44"/>
      <c r="VLG39" s="44"/>
      <c r="VLH39" s="44"/>
      <c r="VLI39" s="44"/>
      <c r="VLJ39" s="44"/>
      <c r="VLK39" s="44"/>
      <c r="VLL39" s="44"/>
      <c r="VLM39" s="44"/>
      <c r="VLN39" s="44"/>
      <c r="VLO39" s="44"/>
      <c r="VLP39" s="44"/>
      <c r="VLQ39" s="44"/>
      <c r="VLR39" s="44"/>
      <c r="VLS39" s="44"/>
      <c r="VLT39" s="44"/>
      <c r="VLU39" s="44"/>
      <c r="VLV39" s="44"/>
      <c r="VLW39" s="44"/>
      <c r="VLX39" s="44"/>
      <c r="VLY39" s="44"/>
      <c r="VLZ39" s="44"/>
      <c r="VMA39" s="44"/>
      <c r="VMB39" s="44"/>
      <c r="VMC39" s="44"/>
      <c r="VMD39" s="44"/>
      <c r="VME39" s="44"/>
      <c r="VMF39" s="44"/>
      <c r="VMG39" s="44"/>
      <c r="VMH39" s="44"/>
      <c r="VMI39" s="44"/>
      <c r="VMJ39" s="44"/>
      <c r="VMK39" s="44"/>
      <c r="VML39" s="44"/>
      <c r="VMM39" s="44"/>
      <c r="VMN39" s="44"/>
      <c r="VMO39" s="44"/>
      <c r="VMP39" s="44"/>
      <c r="VMQ39" s="44"/>
      <c r="VMR39" s="44"/>
      <c r="VMS39" s="44"/>
      <c r="VMT39" s="44"/>
      <c r="VMU39" s="44"/>
      <c r="VMV39" s="44"/>
      <c r="VMW39" s="44"/>
      <c r="VMX39" s="44"/>
      <c r="VMY39" s="44"/>
      <c r="VMZ39" s="44"/>
      <c r="VNA39" s="44"/>
      <c r="VNB39" s="44"/>
      <c r="VNC39" s="44"/>
      <c r="VND39" s="44"/>
      <c r="VNE39" s="44"/>
      <c r="VNF39" s="44"/>
      <c r="VNG39" s="44"/>
      <c r="VNH39" s="44"/>
      <c r="VNI39" s="44"/>
      <c r="VNJ39" s="44"/>
      <c r="VNK39" s="44"/>
      <c r="VNL39" s="44"/>
      <c r="VNM39" s="44"/>
      <c r="VNN39" s="44"/>
      <c r="VNO39" s="44"/>
      <c r="VNP39" s="44"/>
      <c r="VNQ39" s="44"/>
      <c r="VNR39" s="44"/>
      <c r="VNS39" s="44"/>
      <c r="VNT39" s="44"/>
      <c r="VNU39" s="44"/>
      <c r="VNV39" s="44"/>
      <c r="VNW39" s="44"/>
      <c r="VNX39" s="44"/>
      <c r="VNY39" s="44"/>
      <c r="VNZ39" s="44"/>
      <c r="VOA39" s="44"/>
      <c r="VOB39" s="44"/>
      <c r="VOC39" s="44"/>
      <c r="VOD39" s="44"/>
      <c r="VOE39" s="44"/>
      <c r="VOF39" s="44"/>
      <c r="VOG39" s="44"/>
      <c r="VOH39" s="44"/>
      <c r="VOI39" s="44"/>
      <c r="VOJ39" s="44"/>
      <c r="VOK39" s="44"/>
      <c r="VOL39" s="44"/>
      <c r="VOM39" s="44"/>
      <c r="VON39" s="44"/>
      <c r="VOO39" s="44"/>
      <c r="VOP39" s="44"/>
      <c r="VOQ39" s="44"/>
      <c r="VOR39" s="44"/>
      <c r="VOS39" s="44"/>
      <c r="VOT39" s="44"/>
      <c r="VOU39" s="44"/>
      <c r="VOV39" s="44"/>
      <c r="VOW39" s="44"/>
      <c r="VOX39" s="44"/>
      <c r="VOY39" s="44"/>
      <c r="VOZ39" s="44"/>
      <c r="VPA39" s="44"/>
      <c r="VPB39" s="44"/>
      <c r="VPC39" s="44"/>
      <c r="VPD39" s="44"/>
      <c r="VPE39" s="44"/>
      <c r="VPF39" s="44"/>
      <c r="VPG39" s="44"/>
      <c r="VPH39" s="44"/>
      <c r="VPI39" s="44"/>
      <c r="VPJ39" s="44"/>
      <c r="VPK39" s="44"/>
      <c r="VPL39" s="44"/>
      <c r="VPM39" s="44"/>
      <c r="VPN39" s="44"/>
      <c r="VPO39" s="44"/>
      <c r="VPP39" s="44"/>
      <c r="VPQ39" s="44"/>
      <c r="VPR39" s="44"/>
      <c r="VPS39" s="44"/>
      <c r="VPT39" s="44"/>
      <c r="VPU39" s="44"/>
      <c r="VPV39" s="44"/>
      <c r="VPW39" s="44"/>
      <c r="VPX39" s="44"/>
      <c r="VPY39" s="44"/>
      <c r="VPZ39" s="44"/>
      <c r="VQA39" s="44"/>
      <c r="VQB39" s="44"/>
      <c r="VQC39" s="44"/>
      <c r="VQD39" s="44"/>
      <c r="VQE39" s="44"/>
      <c r="VQF39" s="44"/>
      <c r="VQG39" s="44"/>
      <c r="VQH39" s="44"/>
      <c r="VQI39" s="44"/>
      <c r="VQJ39" s="44"/>
      <c r="VQK39" s="44"/>
      <c r="VQL39" s="44"/>
      <c r="VQM39" s="44"/>
      <c r="VQN39" s="44"/>
      <c r="VQO39" s="44"/>
      <c r="VQP39" s="44"/>
      <c r="VQQ39" s="44"/>
      <c r="VQR39" s="44"/>
      <c r="VQS39" s="44"/>
      <c r="VQT39" s="44"/>
      <c r="VQU39" s="44"/>
      <c r="VQV39" s="44"/>
      <c r="VQW39" s="44"/>
      <c r="VQX39" s="44"/>
      <c r="VQY39" s="44"/>
      <c r="VQZ39" s="44"/>
      <c r="VRA39" s="44"/>
      <c r="VRB39" s="44"/>
      <c r="VRC39" s="44"/>
      <c r="VRD39" s="44"/>
      <c r="VRE39" s="44"/>
      <c r="VRF39" s="44"/>
      <c r="VRG39" s="44"/>
      <c r="VRH39" s="44"/>
      <c r="VRI39" s="44"/>
      <c r="VRJ39" s="44"/>
      <c r="VRK39" s="44"/>
      <c r="VRL39" s="44"/>
      <c r="VRM39" s="44"/>
      <c r="VRN39" s="44"/>
      <c r="VRO39" s="44"/>
      <c r="VRP39" s="44"/>
      <c r="VRQ39" s="44"/>
      <c r="VRR39" s="44"/>
      <c r="VRS39" s="44"/>
      <c r="VRT39" s="44"/>
      <c r="VRU39" s="44"/>
      <c r="VRV39" s="44"/>
      <c r="VRW39" s="44"/>
      <c r="VRX39" s="44"/>
      <c r="VRY39" s="44"/>
      <c r="VRZ39" s="44"/>
      <c r="VSA39" s="44"/>
      <c r="VSB39" s="44"/>
      <c r="VSC39" s="44"/>
      <c r="VSD39" s="44"/>
      <c r="VSE39" s="44"/>
      <c r="VSF39" s="44"/>
      <c r="VSG39" s="44"/>
      <c r="VSH39" s="44"/>
      <c r="VSI39" s="44"/>
      <c r="VSJ39" s="44"/>
      <c r="VSK39" s="44"/>
      <c r="VSL39" s="44"/>
      <c r="VSM39" s="44"/>
      <c r="VSN39" s="44"/>
      <c r="VSO39" s="44"/>
      <c r="VSP39" s="44"/>
      <c r="VSQ39" s="44"/>
      <c r="VSR39" s="44"/>
      <c r="VSS39" s="44"/>
      <c r="VST39" s="44"/>
      <c r="VSU39" s="44"/>
      <c r="VSV39" s="44"/>
      <c r="VSW39" s="44"/>
      <c r="VSX39" s="44"/>
      <c r="VSY39" s="44"/>
      <c r="VSZ39" s="44"/>
      <c r="VTA39" s="44"/>
      <c r="VTB39" s="44"/>
      <c r="VTC39" s="44"/>
      <c r="VTD39" s="44"/>
      <c r="VTE39" s="44"/>
      <c r="VTF39" s="44"/>
      <c r="VTG39" s="44"/>
      <c r="VTH39" s="44"/>
      <c r="VTI39" s="44"/>
      <c r="VTJ39" s="44"/>
      <c r="VTK39" s="44"/>
      <c r="VTL39" s="44"/>
      <c r="VTM39" s="44"/>
      <c r="VTN39" s="44"/>
      <c r="VTO39" s="44"/>
      <c r="VTP39" s="44"/>
      <c r="VTQ39" s="44"/>
      <c r="VTR39" s="44"/>
      <c r="VTS39" s="44"/>
      <c r="VTT39" s="44"/>
      <c r="VTU39" s="44"/>
      <c r="VTV39" s="44"/>
      <c r="VTW39" s="44"/>
      <c r="VTX39" s="44"/>
      <c r="VTY39" s="44"/>
      <c r="VTZ39" s="44"/>
      <c r="VUA39" s="44"/>
      <c r="VUB39" s="44"/>
      <c r="VUC39" s="44"/>
      <c r="VUD39" s="44"/>
      <c r="VUE39" s="44"/>
      <c r="VUF39" s="44"/>
      <c r="VUG39" s="44"/>
      <c r="VUH39" s="44"/>
      <c r="VUI39" s="44"/>
      <c r="VUJ39" s="44"/>
      <c r="VUK39" s="44"/>
      <c r="VUL39" s="44"/>
      <c r="VUM39" s="44"/>
      <c r="VUN39" s="44"/>
      <c r="VUO39" s="44"/>
      <c r="VUP39" s="44"/>
      <c r="VUQ39" s="44"/>
      <c r="VUR39" s="44"/>
      <c r="VUS39" s="44"/>
      <c r="VUT39" s="44"/>
      <c r="VUU39" s="44"/>
      <c r="VUV39" s="44"/>
      <c r="VUW39" s="44"/>
      <c r="VUX39" s="44"/>
      <c r="VUY39" s="44"/>
      <c r="VUZ39" s="44"/>
      <c r="VVA39" s="44"/>
      <c r="VVB39" s="44"/>
      <c r="VVC39" s="44"/>
      <c r="VVD39" s="44"/>
      <c r="VVE39" s="44"/>
      <c r="VVF39" s="44"/>
      <c r="VVG39" s="44"/>
      <c r="VVH39" s="44"/>
      <c r="VVI39" s="44"/>
      <c r="VVJ39" s="44"/>
      <c r="VVK39" s="44"/>
      <c r="VVL39" s="44"/>
      <c r="VVM39" s="44"/>
      <c r="VVN39" s="44"/>
      <c r="VVO39" s="44"/>
      <c r="VVP39" s="44"/>
      <c r="VVQ39" s="44"/>
      <c r="VVR39" s="44"/>
      <c r="VVS39" s="44"/>
      <c r="VVT39" s="44"/>
      <c r="VVU39" s="44"/>
      <c r="VVV39" s="44"/>
      <c r="VVW39" s="44"/>
      <c r="VVX39" s="44"/>
      <c r="VVY39" s="44"/>
      <c r="VVZ39" s="44"/>
      <c r="VWA39" s="44"/>
      <c r="VWB39" s="44"/>
      <c r="VWC39" s="44"/>
      <c r="VWD39" s="44"/>
      <c r="VWE39" s="44"/>
      <c r="VWF39" s="44"/>
      <c r="VWG39" s="44"/>
      <c r="VWH39" s="44"/>
      <c r="VWI39" s="44"/>
      <c r="VWJ39" s="44"/>
      <c r="VWK39" s="44"/>
      <c r="VWL39" s="44"/>
      <c r="VWM39" s="44"/>
      <c r="VWN39" s="44"/>
      <c r="VWO39" s="44"/>
      <c r="VWP39" s="44"/>
      <c r="VWQ39" s="44"/>
      <c r="VWR39" s="44"/>
      <c r="VWS39" s="44"/>
      <c r="VWT39" s="44"/>
      <c r="VWU39" s="44"/>
      <c r="VWV39" s="44"/>
      <c r="VWW39" s="44"/>
      <c r="VWX39" s="44"/>
      <c r="VWY39" s="44"/>
      <c r="VWZ39" s="44"/>
      <c r="VXA39" s="44"/>
      <c r="VXB39" s="44"/>
      <c r="VXC39" s="44"/>
      <c r="VXD39" s="44"/>
      <c r="VXE39" s="44"/>
      <c r="VXF39" s="44"/>
      <c r="VXG39" s="44"/>
      <c r="VXH39" s="44"/>
      <c r="VXI39" s="44"/>
      <c r="VXJ39" s="44"/>
      <c r="VXK39" s="44"/>
      <c r="VXL39" s="44"/>
      <c r="VXM39" s="44"/>
      <c r="VXN39" s="44"/>
      <c r="VXO39" s="44"/>
      <c r="VXP39" s="44"/>
      <c r="VXQ39" s="44"/>
      <c r="VXR39" s="44"/>
      <c r="VXS39" s="44"/>
      <c r="VXT39" s="44"/>
      <c r="VXU39" s="44"/>
      <c r="VXV39" s="44"/>
      <c r="VXW39" s="44"/>
      <c r="VXX39" s="44"/>
      <c r="VXY39" s="44"/>
      <c r="VXZ39" s="44"/>
      <c r="VYA39" s="44"/>
      <c r="VYB39" s="44"/>
      <c r="VYC39" s="44"/>
      <c r="VYD39" s="44"/>
      <c r="VYE39" s="44"/>
      <c r="VYF39" s="44"/>
      <c r="VYG39" s="44"/>
      <c r="VYH39" s="44"/>
      <c r="VYI39" s="44"/>
      <c r="VYJ39" s="44"/>
      <c r="VYK39" s="44"/>
      <c r="VYL39" s="44"/>
      <c r="VYM39" s="44"/>
      <c r="VYN39" s="44"/>
      <c r="VYO39" s="44"/>
      <c r="VYP39" s="44"/>
      <c r="VYQ39" s="44"/>
      <c r="VYR39" s="44"/>
      <c r="VYS39" s="44"/>
      <c r="VYT39" s="44"/>
      <c r="VYU39" s="44"/>
      <c r="VYV39" s="44"/>
      <c r="VYW39" s="44"/>
      <c r="VYX39" s="44"/>
      <c r="VYY39" s="44"/>
      <c r="VYZ39" s="44"/>
      <c r="VZA39" s="44"/>
      <c r="VZB39" s="44"/>
      <c r="VZC39" s="44"/>
      <c r="VZD39" s="44"/>
      <c r="VZE39" s="44"/>
      <c r="VZF39" s="44"/>
      <c r="VZG39" s="44"/>
      <c r="VZH39" s="44"/>
      <c r="VZI39" s="44"/>
      <c r="VZJ39" s="44"/>
      <c r="VZK39" s="44"/>
      <c r="VZL39" s="44"/>
      <c r="VZM39" s="44"/>
      <c r="VZN39" s="44"/>
      <c r="VZO39" s="44"/>
      <c r="VZP39" s="44"/>
      <c r="VZQ39" s="44"/>
      <c r="VZR39" s="44"/>
      <c r="VZS39" s="44"/>
      <c r="VZT39" s="44"/>
      <c r="VZU39" s="44"/>
      <c r="VZV39" s="44"/>
      <c r="VZW39" s="44"/>
      <c r="VZX39" s="44"/>
      <c r="VZY39" s="44"/>
      <c r="VZZ39" s="44"/>
      <c r="WAA39" s="44"/>
      <c r="WAB39" s="44"/>
      <c r="WAC39" s="44"/>
      <c r="WAD39" s="44"/>
      <c r="WAE39" s="44"/>
      <c r="WAF39" s="44"/>
      <c r="WAG39" s="44"/>
      <c r="WAH39" s="44"/>
      <c r="WAI39" s="44"/>
      <c r="WAJ39" s="44"/>
      <c r="WAK39" s="44"/>
      <c r="WAL39" s="44"/>
      <c r="WAM39" s="44"/>
      <c r="WAN39" s="44"/>
      <c r="WAO39" s="44"/>
      <c r="WAP39" s="44"/>
      <c r="WAQ39" s="44"/>
      <c r="WAR39" s="44"/>
      <c r="WAS39" s="44"/>
      <c r="WAT39" s="44"/>
      <c r="WAU39" s="44"/>
      <c r="WAV39" s="44"/>
      <c r="WAW39" s="44"/>
      <c r="WAX39" s="44"/>
      <c r="WAY39" s="44"/>
      <c r="WAZ39" s="44"/>
      <c r="WBA39" s="44"/>
      <c r="WBB39" s="44"/>
      <c r="WBC39" s="44"/>
      <c r="WBD39" s="44"/>
      <c r="WBE39" s="44"/>
      <c r="WBF39" s="44"/>
      <c r="WBG39" s="44"/>
      <c r="WBH39" s="44"/>
      <c r="WBI39" s="44"/>
      <c r="WBJ39" s="44"/>
      <c r="WBK39" s="44"/>
      <c r="WBL39" s="44"/>
      <c r="WBM39" s="44"/>
      <c r="WBN39" s="44"/>
      <c r="WBO39" s="44"/>
      <c r="WBP39" s="44"/>
      <c r="WBQ39" s="44"/>
      <c r="WBR39" s="44"/>
      <c r="WBS39" s="44"/>
      <c r="WBT39" s="44"/>
      <c r="WBU39" s="44"/>
      <c r="WBV39" s="44"/>
      <c r="WBW39" s="44"/>
      <c r="WBX39" s="44"/>
      <c r="WBY39" s="44"/>
      <c r="WBZ39" s="44"/>
      <c r="WCA39" s="44"/>
      <c r="WCB39" s="44"/>
      <c r="WCC39" s="44"/>
      <c r="WCD39" s="44"/>
      <c r="WCE39" s="44"/>
      <c r="WCF39" s="44"/>
      <c r="WCG39" s="44"/>
      <c r="WCH39" s="44"/>
      <c r="WCI39" s="44"/>
      <c r="WCJ39" s="44"/>
      <c r="WCK39" s="44"/>
      <c r="WCL39" s="44"/>
      <c r="WCM39" s="44"/>
      <c r="WCN39" s="44"/>
      <c r="WCO39" s="44"/>
      <c r="WCP39" s="44"/>
      <c r="WCQ39" s="44"/>
      <c r="WCR39" s="44"/>
      <c r="WCS39" s="44"/>
      <c r="WCT39" s="44"/>
      <c r="WCU39" s="44"/>
      <c r="WCV39" s="44"/>
      <c r="WCW39" s="44"/>
      <c r="WCX39" s="44"/>
      <c r="WCY39" s="44"/>
      <c r="WCZ39" s="44"/>
      <c r="WDA39" s="44"/>
      <c r="WDB39" s="44"/>
      <c r="WDC39" s="44"/>
      <c r="WDD39" s="44"/>
      <c r="WDE39" s="44"/>
      <c r="WDF39" s="44"/>
      <c r="WDG39" s="44"/>
      <c r="WDH39" s="44"/>
      <c r="WDI39" s="44"/>
      <c r="WDJ39" s="44"/>
      <c r="WDK39" s="44"/>
      <c r="WDL39" s="44"/>
      <c r="WDM39" s="44"/>
      <c r="WDN39" s="44"/>
      <c r="WDO39" s="44"/>
      <c r="WDP39" s="44"/>
      <c r="WDQ39" s="44"/>
      <c r="WDR39" s="44"/>
      <c r="WDS39" s="44"/>
      <c r="WDT39" s="44"/>
      <c r="WDU39" s="44"/>
      <c r="WDV39" s="44"/>
      <c r="WDW39" s="44"/>
      <c r="WDX39" s="44"/>
      <c r="WDY39" s="44"/>
      <c r="WDZ39" s="44"/>
      <c r="WEA39" s="44"/>
      <c r="WEB39" s="44"/>
      <c r="WEC39" s="44"/>
      <c r="WED39" s="44"/>
      <c r="WEE39" s="44"/>
      <c r="WEF39" s="44"/>
      <c r="WEG39" s="44"/>
      <c r="WEH39" s="44"/>
      <c r="WEI39" s="44"/>
      <c r="WEJ39" s="44"/>
      <c r="WEK39" s="44"/>
      <c r="WEL39" s="44"/>
      <c r="WEM39" s="44"/>
      <c r="WEN39" s="44"/>
      <c r="WEO39" s="44"/>
      <c r="WEP39" s="44"/>
      <c r="WEQ39" s="44"/>
      <c r="WER39" s="44"/>
      <c r="WES39" s="44"/>
      <c r="WET39" s="44"/>
      <c r="WEU39" s="44"/>
      <c r="WEV39" s="44"/>
      <c r="WEW39" s="44"/>
      <c r="WEX39" s="44"/>
      <c r="WEY39" s="44"/>
      <c r="WEZ39" s="44"/>
      <c r="WFA39" s="44"/>
      <c r="WFB39" s="44"/>
      <c r="WFC39" s="44"/>
      <c r="WFD39" s="44"/>
      <c r="WFE39" s="44"/>
      <c r="WFF39" s="44"/>
      <c r="WFG39" s="44"/>
      <c r="WFH39" s="44"/>
      <c r="WFI39" s="44"/>
      <c r="WFJ39" s="44"/>
      <c r="WFK39" s="44"/>
      <c r="WFL39" s="44"/>
      <c r="WFM39" s="44"/>
      <c r="WFN39" s="44"/>
      <c r="WFO39" s="44"/>
      <c r="WFP39" s="44"/>
      <c r="WFQ39" s="44"/>
      <c r="WFR39" s="44"/>
      <c r="WFS39" s="44"/>
      <c r="WFT39" s="44"/>
      <c r="WFU39" s="44"/>
      <c r="WFV39" s="44"/>
      <c r="WFW39" s="44"/>
      <c r="WFX39" s="44"/>
      <c r="WFY39" s="44"/>
      <c r="WFZ39" s="44"/>
      <c r="WGA39" s="44"/>
      <c r="WGB39" s="44"/>
      <c r="WGC39" s="44"/>
      <c r="WGD39" s="44"/>
      <c r="WGE39" s="44"/>
      <c r="WGF39" s="44"/>
      <c r="WGG39" s="44"/>
      <c r="WGH39" s="44"/>
      <c r="WGI39" s="44"/>
      <c r="WGJ39" s="44"/>
      <c r="WGK39" s="44"/>
      <c r="WGL39" s="44"/>
      <c r="WGM39" s="44"/>
      <c r="WGN39" s="44"/>
      <c r="WGO39" s="44"/>
      <c r="WGP39" s="44"/>
      <c r="WGQ39" s="44"/>
      <c r="WGR39" s="44"/>
      <c r="WGS39" s="44"/>
      <c r="WGT39" s="44"/>
      <c r="WGU39" s="44"/>
      <c r="WGV39" s="44"/>
      <c r="WGW39" s="44"/>
      <c r="WGX39" s="44"/>
      <c r="WGY39" s="44"/>
      <c r="WGZ39" s="44"/>
      <c r="WHA39" s="44"/>
      <c r="WHB39" s="44"/>
      <c r="WHC39" s="44"/>
      <c r="WHD39" s="44"/>
      <c r="WHE39" s="44"/>
      <c r="WHF39" s="44"/>
      <c r="WHG39" s="44"/>
      <c r="WHH39" s="44"/>
      <c r="WHI39" s="44"/>
      <c r="WHJ39" s="44"/>
      <c r="WHK39" s="44"/>
      <c r="WHL39" s="44"/>
      <c r="WHM39" s="44"/>
      <c r="WHN39" s="44"/>
      <c r="WHO39" s="44"/>
      <c r="WHP39" s="44"/>
      <c r="WHQ39" s="44"/>
      <c r="WHR39" s="44"/>
      <c r="WHS39" s="44"/>
      <c r="WHT39" s="44"/>
      <c r="WHU39" s="44"/>
      <c r="WHV39" s="44"/>
      <c r="WHW39" s="44"/>
      <c r="WHX39" s="44"/>
      <c r="WHY39" s="44"/>
      <c r="WHZ39" s="44"/>
      <c r="WIA39" s="44"/>
      <c r="WIB39" s="44"/>
      <c r="WIC39" s="44"/>
      <c r="WID39" s="44"/>
      <c r="WIE39" s="44"/>
      <c r="WIF39" s="44"/>
      <c r="WIG39" s="44"/>
      <c r="WIH39" s="44"/>
      <c r="WII39" s="44"/>
      <c r="WIJ39" s="44"/>
      <c r="WIK39" s="44"/>
      <c r="WIL39" s="44"/>
      <c r="WIM39" s="44"/>
      <c r="WIN39" s="44"/>
      <c r="WIO39" s="44"/>
      <c r="WIP39" s="44"/>
      <c r="WIQ39" s="44"/>
      <c r="WIR39" s="44"/>
      <c r="WIS39" s="44"/>
      <c r="WIT39" s="44"/>
      <c r="WIU39" s="44"/>
      <c r="WIV39" s="44"/>
      <c r="WIW39" s="44"/>
      <c r="WIX39" s="44"/>
      <c r="WIY39" s="44"/>
      <c r="WIZ39" s="44"/>
      <c r="WJA39" s="44"/>
      <c r="WJB39" s="44"/>
      <c r="WJC39" s="44"/>
      <c r="WJD39" s="44"/>
      <c r="WJE39" s="44"/>
      <c r="WJF39" s="44"/>
      <c r="WJG39" s="44"/>
      <c r="WJH39" s="44"/>
      <c r="WJI39" s="44"/>
      <c r="WJJ39" s="44"/>
      <c r="WJK39" s="44"/>
      <c r="WJL39" s="44"/>
      <c r="WJM39" s="44"/>
      <c r="WJN39" s="44"/>
      <c r="WJO39" s="44"/>
      <c r="WJP39" s="44"/>
      <c r="WJQ39" s="44"/>
      <c r="WJR39" s="44"/>
      <c r="WJS39" s="44"/>
      <c r="WJT39" s="44"/>
      <c r="WJU39" s="44"/>
      <c r="WJV39" s="44"/>
      <c r="WJW39" s="44"/>
      <c r="WJX39" s="44"/>
      <c r="WJY39" s="44"/>
      <c r="WJZ39" s="44"/>
      <c r="WKA39" s="44"/>
      <c r="WKB39" s="44"/>
      <c r="WKC39" s="44"/>
      <c r="WKD39" s="44"/>
      <c r="WKE39" s="44"/>
      <c r="WKF39" s="44"/>
      <c r="WKG39" s="44"/>
      <c r="WKH39" s="44"/>
      <c r="WKI39" s="44"/>
      <c r="WKJ39" s="44"/>
      <c r="WKK39" s="44"/>
      <c r="WKL39" s="44"/>
      <c r="WKM39" s="44"/>
      <c r="WKN39" s="44"/>
      <c r="WKO39" s="44"/>
      <c r="WKP39" s="44"/>
      <c r="WKQ39" s="44"/>
      <c r="WKR39" s="44"/>
      <c r="WKS39" s="44"/>
      <c r="WKT39" s="44"/>
      <c r="WKU39" s="44"/>
      <c r="WKV39" s="44"/>
      <c r="WKW39" s="44"/>
      <c r="WKX39" s="44"/>
      <c r="WKY39" s="44"/>
      <c r="WKZ39" s="44"/>
      <c r="WLA39" s="44"/>
      <c r="WLB39" s="44"/>
      <c r="WLC39" s="44"/>
      <c r="WLD39" s="44"/>
      <c r="WLE39" s="44"/>
      <c r="WLF39" s="44"/>
      <c r="WLG39" s="44"/>
      <c r="WLH39" s="44"/>
      <c r="WLI39" s="44"/>
      <c r="WLJ39" s="44"/>
      <c r="WLK39" s="44"/>
      <c r="WLL39" s="44"/>
      <c r="WLM39" s="44"/>
      <c r="WLN39" s="44"/>
      <c r="WLO39" s="44"/>
      <c r="WLP39" s="44"/>
      <c r="WLQ39" s="44"/>
      <c r="WLR39" s="44"/>
      <c r="WLS39" s="44"/>
      <c r="WLT39" s="44"/>
      <c r="WLU39" s="44"/>
      <c r="WLV39" s="44"/>
      <c r="WLW39" s="44"/>
      <c r="WLX39" s="44"/>
      <c r="WLY39" s="44"/>
      <c r="WLZ39" s="44"/>
      <c r="WMA39" s="44"/>
      <c r="WMB39" s="44"/>
      <c r="WMC39" s="44"/>
      <c r="WMD39" s="44"/>
      <c r="WME39" s="44"/>
      <c r="WMF39" s="44"/>
      <c r="WMG39" s="44"/>
      <c r="WMH39" s="44"/>
      <c r="WMI39" s="44"/>
      <c r="WMJ39" s="44"/>
      <c r="WMK39" s="44"/>
      <c r="WML39" s="44"/>
      <c r="WMM39" s="44"/>
      <c r="WMN39" s="44"/>
      <c r="WMO39" s="44"/>
      <c r="WMP39" s="44"/>
      <c r="WMQ39" s="44"/>
      <c r="WMR39" s="44"/>
      <c r="WMS39" s="44"/>
      <c r="WMT39" s="44"/>
      <c r="WMU39" s="44"/>
      <c r="WMV39" s="44"/>
      <c r="WMW39" s="44"/>
      <c r="WMX39" s="44"/>
      <c r="WMY39" s="44"/>
      <c r="WMZ39" s="44"/>
      <c r="WNA39" s="44"/>
      <c r="WNB39" s="44"/>
      <c r="WNC39" s="44"/>
      <c r="WND39" s="44"/>
      <c r="WNE39" s="44"/>
      <c r="WNF39" s="44"/>
      <c r="WNG39" s="44"/>
      <c r="WNH39" s="44"/>
      <c r="WNI39" s="44"/>
      <c r="WNJ39" s="44"/>
      <c r="WNK39" s="44"/>
      <c r="WNL39" s="44"/>
      <c r="WNM39" s="44"/>
      <c r="WNN39" s="44"/>
      <c r="WNO39" s="44"/>
      <c r="WNP39" s="44"/>
      <c r="WNQ39" s="44"/>
      <c r="WNR39" s="44"/>
      <c r="WNS39" s="44"/>
      <c r="WNT39" s="44"/>
      <c r="WNU39" s="44"/>
      <c r="WNV39" s="44"/>
      <c r="WNW39" s="44"/>
      <c r="WNX39" s="44"/>
      <c r="WNY39" s="44"/>
      <c r="WNZ39" s="44"/>
      <c r="WOA39" s="44"/>
      <c r="WOB39" s="44"/>
      <c r="WOC39" s="44"/>
      <c r="WOD39" s="44"/>
      <c r="WOE39" s="44"/>
      <c r="WOF39" s="44"/>
      <c r="WOG39" s="44"/>
      <c r="WOH39" s="44"/>
      <c r="WOI39" s="44"/>
      <c r="WOJ39" s="44"/>
      <c r="WOK39" s="44"/>
      <c r="WOL39" s="44"/>
      <c r="WOM39" s="44"/>
      <c r="WON39" s="44"/>
      <c r="WOO39" s="44"/>
      <c r="WOP39" s="44"/>
      <c r="WOQ39" s="44"/>
      <c r="WOR39" s="44"/>
      <c r="WOS39" s="44"/>
      <c r="WOT39" s="44"/>
      <c r="WOU39" s="44"/>
      <c r="WOV39" s="44"/>
      <c r="WOW39" s="44"/>
      <c r="WOX39" s="44"/>
      <c r="WOY39" s="44"/>
      <c r="WOZ39" s="44"/>
      <c r="WPA39" s="44"/>
      <c r="WPB39" s="44"/>
      <c r="WPC39" s="44"/>
      <c r="WPD39" s="44"/>
      <c r="WPE39" s="44"/>
      <c r="WPF39" s="44"/>
      <c r="WPG39" s="44"/>
      <c r="WPH39" s="44"/>
      <c r="WPI39" s="44"/>
      <c r="WPJ39" s="44"/>
      <c r="WPK39" s="44"/>
      <c r="WPL39" s="44"/>
      <c r="WPM39" s="44"/>
      <c r="WPN39" s="44"/>
      <c r="WPO39" s="44"/>
      <c r="WPP39" s="44"/>
      <c r="WPQ39" s="44"/>
      <c r="WPR39" s="44"/>
      <c r="WPS39" s="44"/>
      <c r="WPT39" s="44"/>
      <c r="WPU39" s="44"/>
      <c r="WPV39" s="44"/>
      <c r="WPW39" s="44"/>
      <c r="WPX39" s="44"/>
      <c r="WPY39" s="44"/>
      <c r="WPZ39" s="44"/>
      <c r="WQA39" s="44"/>
      <c r="WQB39" s="44"/>
      <c r="WQC39" s="44"/>
      <c r="WQD39" s="44"/>
      <c r="WQE39" s="44"/>
      <c r="WQF39" s="44"/>
      <c r="WQG39" s="44"/>
      <c r="WQH39" s="44"/>
      <c r="WQI39" s="44"/>
      <c r="WQJ39" s="44"/>
      <c r="WQK39" s="44"/>
      <c r="WQL39" s="44"/>
      <c r="WQM39" s="44"/>
      <c r="WQN39" s="44"/>
      <c r="WQO39" s="44"/>
      <c r="WQP39" s="44"/>
      <c r="WQQ39" s="44"/>
      <c r="WQR39" s="44"/>
      <c r="WQS39" s="44"/>
      <c r="WQT39" s="44"/>
      <c r="WQU39" s="44"/>
      <c r="WQV39" s="44"/>
      <c r="WQW39" s="44"/>
      <c r="WQX39" s="44"/>
      <c r="WQY39" s="44"/>
      <c r="WQZ39" s="44"/>
      <c r="WRA39" s="44"/>
      <c r="WRB39" s="44"/>
      <c r="WRC39" s="44"/>
      <c r="WRD39" s="44"/>
      <c r="WRE39" s="44"/>
      <c r="WRF39" s="44"/>
      <c r="WRG39" s="44"/>
      <c r="WRH39" s="44"/>
      <c r="WRI39" s="44"/>
      <c r="WRJ39" s="44"/>
      <c r="WRK39" s="44"/>
      <c r="WRL39" s="44"/>
      <c r="WRM39" s="44"/>
      <c r="WRN39" s="44"/>
      <c r="WRO39" s="44"/>
      <c r="WRP39" s="44"/>
      <c r="WRQ39" s="44"/>
      <c r="WRR39" s="44"/>
      <c r="WRS39" s="44"/>
      <c r="WRT39" s="44"/>
      <c r="WRU39" s="44"/>
      <c r="WRV39" s="44"/>
      <c r="WRW39" s="44"/>
      <c r="WRX39" s="44"/>
      <c r="WRY39" s="44"/>
      <c r="WRZ39" s="44"/>
      <c r="WSA39" s="44"/>
      <c r="WSB39" s="44"/>
      <c r="WSC39" s="44"/>
      <c r="WSD39" s="44"/>
      <c r="WSE39" s="44"/>
      <c r="WSF39" s="44"/>
      <c r="WSG39" s="44"/>
      <c r="WSH39" s="44"/>
      <c r="WSI39" s="44"/>
      <c r="WSJ39" s="44"/>
      <c r="WSK39" s="44"/>
      <c r="WSL39" s="44"/>
      <c r="WSM39" s="44"/>
      <c r="WSN39" s="44"/>
      <c r="WSO39" s="44"/>
      <c r="WSP39" s="44"/>
      <c r="WSQ39" s="44"/>
      <c r="WSR39" s="44"/>
      <c r="WSS39" s="44"/>
      <c r="WST39" s="44"/>
      <c r="WSU39" s="44"/>
      <c r="WSV39" s="44"/>
      <c r="WSW39" s="44"/>
      <c r="WSX39" s="44"/>
      <c r="WSY39" s="44"/>
      <c r="WSZ39" s="44"/>
      <c r="WTA39" s="44"/>
      <c r="WTB39" s="44"/>
      <c r="WTC39" s="44"/>
      <c r="WTD39" s="44"/>
      <c r="WTE39" s="44"/>
      <c r="WTF39" s="44"/>
      <c r="WTG39" s="44"/>
      <c r="WTH39" s="44"/>
      <c r="WTI39" s="44"/>
      <c r="WTJ39" s="44"/>
      <c r="WTK39" s="44"/>
      <c r="WTL39" s="44"/>
      <c r="WTM39" s="44"/>
      <c r="WTN39" s="44"/>
      <c r="WTO39" s="44"/>
      <c r="WTP39" s="44"/>
      <c r="WTQ39" s="44"/>
      <c r="WTR39" s="44"/>
      <c r="WTS39" s="44"/>
      <c r="WTT39" s="44"/>
      <c r="WTU39" s="44"/>
      <c r="WTV39" s="44"/>
      <c r="WTW39" s="44"/>
      <c r="WTX39" s="44"/>
      <c r="WTY39" s="44"/>
      <c r="WTZ39" s="44"/>
      <c r="WUA39" s="44"/>
      <c r="WUB39" s="44"/>
      <c r="WUC39" s="44"/>
      <c r="WUD39" s="44"/>
      <c r="WUE39" s="44"/>
      <c r="WUF39" s="44"/>
      <c r="WUG39" s="44"/>
      <c r="WUH39" s="44"/>
      <c r="WUI39" s="44"/>
      <c r="WUJ39" s="44"/>
      <c r="WUK39" s="44"/>
      <c r="WUL39" s="44"/>
      <c r="WUM39" s="44"/>
      <c r="WUN39" s="44"/>
      <c r="WUO39" s="44"/>
      <c r="WUP39" s="44"/>
      <c r="WUQ39" s="44"/>
      <c r="WUR39" s="44"/>
      <c r="WUS39" s="44"/>
      <c r="WUT39" s="44"/>
      <c r="WUU39" s="44"/>
      <c r="WUV39" s="44"/>
      <c r="WUW39" s="44"/>
      <c r="WUX39" s="44"/>
      <c r="WUY39" s="44"/>
      <c r="WUZ39" s="44"/>
      <c r="WVA39" s="44"/>
      <c r="WVB39" s="44"/>
      <c r="WVC39" s="44"/>
      <c r="WVD39" s="44"/>
      <c r="WVE39" s="44"/>
      <c r="WVF39" s="44"/>
      <c r="WVG39" s="44"/>
      <c r="WVH39" s="44"/>
      <c r="WVI39" s="44"/>
      <c r="WVJ39" s="44"/>
      <c r="WVK39" s="44"/>
      <c r="WVL39" s="44"/>
      <c r="WVM39" s="44"/>
      <c r="WVN39" s="44"/>
      <c r="WVO39" s="44"/>
      <c r="WVP39" s="44"/>
      <c r="WVQ39" s="44"/>
      <c r="WVR39" s="44"/>
      <c r="WVS39" s="44"/>
      <c r="WVT39" s="44"/>
      <c r="WVU39" s="44"/>
      <c r="WVV39" s="44"/>
      <c r="WVW39" s="44"/>
      <c r="WVX39" s="44"/>
      <c r="WVY39" s="44"/>
      <c r="WVZ39" s="44"/>
      <c r="WWA39" s="44"/>
      <c r="WWB39" s="44"/>
      <c r="WWC39" s="44"/>
      <c r="WWD39" s="44"/>
      <c r="WWE39" s="44"/>
      <c r="WWF39" s="44"/>
      <c r="WWG39" s="44"/>
      <c r="WWH39" s="44"/>
      <c r="WWI39" s="44"/>
      <c r="WWJ39" s="44"/>
      <c r="WWK39" s="44"/>
      <c r="WWL39" s="44"/>
      <c r="WWM39" s="44"/>
      <c r="WWN39" s="44"/>
      <c r="WWO39" s="44"/>
      <c r="WWP39" s="44"/>
      <c r="WWQ39" s="44"/>
      <c r="WWR39" s="44"/>
      <c r="WWS39" s="44"/>
      <c r="WWT39" s="44"/>
      <c r="WWU39" s="44"/>
      <c r="WWV39" s="44"/>
      <c r="WWW39" s="44"/>
      <c r="WWX39" s="44"/>
      <c r="WWY39" s="44"/>
      <c r="WWZ39" s="44"/>
      <c r="WXA39" s="44"/>
      <c r="WXB39" s="44"/>
      <c r="WXC39" s="44"/>
      <c r="WXD39" s="44"/>
      <c r="WXE39" s="44"/>
      <c r="WXF39" s="44"/>
      <c r="WXG39" s="44"/>
      <c r="WXH39" s="44"/>
      <c r="WXI39" s="44"/>
      <c r="WXJ39" s="44"/>
      <c r="WXK39" s="44"/>
      <c r="WXL39" s="44"/>
      <c r="WXM39" s="44"/>
      <c r="WXN39" s="44"/>
      <c r="WXO39" s="44"/>
      <c r="WXP39" s="44"/>
      <c r="WXQ39" s="44"/>
      <c r="WXR39" s="44"/>
      <c r="WXS39" s="44"/>
      <c r="WXT39" s="44"/>
      <c r="WXU39" s="44"/>
      <c r="WXV39" s="44"/>
      <c r="WXW39" s="44"/>
      <c r="WXX39" s="44"/>
      <c r="WXY39" s="44"/>
      <c r="WXZ39" s="44"/>
      <c r="WYA39" s="44"/>
      <c r="WYB39" s="44"/>
      <c r="WYC39" s="44"/>
      <c r="WYD39" s="44"/>
      <c r="WYE39" s="44"/>
      <c r="WYF39" s="44"/>
      <c r="WYG39" s="44"/>
      <c r="WYH39" s="44"/>
      <c r="WYI39" s="44"/>
      <c r="WYJ39" s="44"/>
      <c r="WYK39" s="44"/>
      <c r="WYL39" s="44"/>
      <c r="WYM39" s="44"/>
      <c r="WYN39" s="44"/>
      <c r="WYO39" s="44"/>
      <c r="WYP39" s="44"/>
      <c r="WYQ39" s="44"/>
      <c r="WYR39" s="44"/>
      <c r="WYS39" s="44"/>
      <c r="WYT39" s="44"/>
      <c r="WYU39" s="44"/>
      <c r="WYV39" s="44"/>
      <c r="WYW39" s="44"/>
      <c r="WYX39" s="44"/>
      <c r="WYY39" s="44"/>
      <c r="WYZ39" s="44"/>
      <c r="WZA39" s="44"/>
      <c r="WZB39" s="44"/>
      <c r="WZC39" s="44"/>
      <c r="WZD39" s="44"/>
      <c r="WZE39" s="44"/>
      <c r="WZF39" s="44"/>
      <c r="WZG39" s="44"/>
      <c r="WZH39" s="44"/>
      <c r="WZI39" s="44"/>
      <c r="WZJ39" s="44"/>
      <c r="WZK39" s="44"/>
      <c r="WZL39" s="44"/>
      <c r="WZM39" s="44"/>
      <c r="WZN39" s="44"/>
      <c r="WZO39" s="44"/>
      <c r="WZP39" s="44"/>
      <c r="WZQ39" s="44"/>
      <c r="WZR39" s="44"/>
      <c r="WZS39" s="44"/>
      <c r="WZT39" s="44"/>
      <c r="WZU39" s="44"/>
      <c r="WZV39" s="44"/>
      <c r="WZW39" s="44"/>
      <c r="WZX39" s="44"/>
      <c r="WZY39" s="44"/>
      <c r="WZZ39" s="44"/>
      <c r="XAA39" s="44"/>
      <c r="XAB39" s="44"/>
      <c r="XAC39" s="44"/>
      <c r="XAD39" s="44"/>
      <c r="XAE39" s="44"/>
      <c r="XAF39" s="44"/>
      <c r="XAG39" s="44"/>
      <c r="XAH39" s="44"/>
      <c r="XAI39" s="44"/>
      <c r="XAJ39" s="44"/>
      <c r="XAK39" s="44"/>
      <c r="XAL39" s="44"/>
      <c r="XAM39" s="44"/>
      <c r="XAN39" s="44"/>
      <c r="XAO39" s="44"/>
      <c r="XAP39" s="44"/>
      <c r="XAQ39" s="44"/>
      <c r="XAR39" s="44"/>
      <c r="XAS39" s="44"/>
      <c r="XAT39" s="44"/>
      <c r="XAU39" s="44"/>
      <c r="XAV39" s="44"/>
      <c r="XAW39" s="44"/>
      <c r="XAX39" s="44"/>
      <c r="XAY39" s="44"/>
      <c r="XAZ39" s="44"/>
      <c r="XBA39" s="44"/>
      <c r="XBB39" s="44"/>
      <c r="XBC39" s="44"/>
      <c r="XBD39" s="44"/>
      <c r="XBE39" s="44"/>
      <c r="XBF39" s="44"/>
      <c r="XBG39" s="44"/>
      <c r="XBH39" s="44"/>
      <c r="XBI39" s="44"/>
      <c r="XBJ39" s="44"/>
      <c r="XBK39" s="44"/>
      <c r="XBL39" s="44"/>
      <c r="XBM39" s="44"/>
      <c r="XBN39" s="44"/>
      <c r="XBO39" s="44"/>
      <c r="XBP39" s="44"/>
      <c r="XBQ39" s="44"/>
      <c r="XBR39" s="44"/>
      <c r="XBS39" s="44"/>
      <c r="XBT39" s="44"/>
      <c r="XBU39" s="44"/>
      <c r="XBV39" s="44"/>
      <c r="XBW39" s="44"/>
      <c r="XBX39" s="44"/>
      <c r="XBY39" s="44"/>
      <c r="XBZ39" s="44"/>
      <c r="XCA39" s="44"/>
      <c r="XCB39" s="44"/>
      <c r="XCC39" s="44"/>
      <c r="XCD39" s="44"/>
      <c r="XCE39" s="44"/>
      <c r="XCF39" s="44"/>
      <c r="XCG39" s="44"/>
      <c r="XCH39" s="44"/>
      <c r="XCI39" s="44"/>
      <c r="XCJ39" s="44"/>
      <c r="XCK39" s="44"/>
      <c r="XCL39" s="44"/>
      <c r="XCM39" s="44"/>
      <c r="XCN39" s="44"/>
      <c r="XCO39" s="44"/>
      <c r="XCP39" s="44"/>
      <c r="XCQ39" s="44"/>
      <c r="XCR39" s="44"/>
      <c r="XCS39" s="44"/>
      <c r="XCT39" s="44"/>
      <c r="XCU39" s="44"/>
      <c r="XCV39" s="44"/>
      <c r="XCW39" s="44"/>
      <c r="XCX39" s="44"/>
      <c r="XCY39" s="44"/>
      <c r="XCZ39" s="44"/>
      <c r="XDA39" s="44"/>
      <c r="XDB39" s="44"/>
      <c r="XDC39" s="44"/>
      <c r="XDD39" s="44"/>
      <c r="XDE39" s="44"/>
      <c r="XDF39" s="44"/>
      <c r="XDG39" s="44"/>
      <c r="XDH39" s="44"/>
      <c r="XDI39" s="44"/>
      <c r="XDJ39" s="44"/>
      <c r="XDK39" s="44"/>
      <c r="XDL39" s="44"/>
      <c r="XDM39" s="44"/>
      <c r="XDN39" s="44"/>
      <c r="XDO39" s="44"/>
      <c r="XDP39" s="44"/>
      <c r="XDQ39" s="44"/>
      <c r="XDR39" s="44"/>
      <c r="XDS39" s="44"/>
      <c r="XDT39" s="44"/>
      <c r="XDU39" s="44"/>
      <c r="XDV39" s="44"/>
      <c r="XDW39" s="44"/>
      <c r="XDX39" s="44"/>
      <c r="XDY39" s="44"/>
      <c r="XDZ39" s="44"/>
      <c r="XEA39" s="44"/>
      <c r="XEB39" s="44"/>
      <c r="XEC39" s="44"/>
      <c r="XED39" s="44"/>
      <c r="XEE39" s="44"/>
      <c r="XEF39" s="44"/>
      <c r="XEG39" s="44"/>
      <c r="XEH39" s="44"/>
      <c r="XEI39" s="44"/>
      <c r="XEJ39" s="44"/>
      <c r="XEK39" s="44"/>
      <c r="XEL39" s="44"/>
      <c r="XEM39" s="44"/>
      <c r="XEN39" s="44"/>
      <c r="XEO39" s="44"/>
      <c r="XEP39" s="44"/>
      <c r="XEQ39" s="44"/>
      <c r="XER39" s="44"/>
      <c r="XES39" s="44"/>
      <c r="XET39" s="44"/>
      <c r="XEU39" s="44"/>
      <c r="XEV39" s="44"/>
      <c r="XEW39" s="44"/>
      <c r="XEX39" s="44"/>
      <c r="XEY39" s="44"/>
      <c r="XEZ39" s="44"/>
      <c r="XFA39" s="44"/>
      <c r="XFB39" s="44"/>
      <c r="XFC39" s="48"/>
      <c r="XFD39" s="48"/>
    </row>
  </sheetData>
  <mergeCells count="2">
    <mergeCell ref="A2:C2"/>
    <mergeCell ref="A3:C3"/>
  </mergeCells>
  <phoneticPr fontId="106" type="noConversion"/>
  <printOptions gridLines="1"/>
  <pageMargins left="0.75" right="0.75" top="1" bottom="1" header="0" footer="0"/>
  <pageSetup orientation="portrait"/>
  <headerFooter alignWithMargins="0">
    <oddHeader>&amp;C&amp;A</oddHeader>
    <oddFooter>&amp;CPage &amp;P</oddFooter>
  </headerFooter>
</worksheet>
</file>

<file path=xl/worksheets/sheet29.xml><?xml version="1.0" encoding="utf-8"?>
<worksheet xmlns="http://schemas.openxmlformats.org/spreadsheetml/2006/main" xmlns:r="http://schemas.openxmlformats.org/officeDocument/2006/relationships">
  <sheetPr>
    <tabColor rgb="FFFFFF00"/>
  </sheetPr>
  <dimension ref="A1:XFD36"/>
  <sheetViews>
    <sheetView showGridLines="0" topLeftCell="A10" workbookViewId="0">
      <selection activeCell="B36" sqref="B36"/>
    </sheetView>
  </sheetViews>
  <sheetFormatPr defaultColWidth="12.125" defaultRowHeight="17.100000000000001" customHeight="1"/>
  <cols>
    <col min="1" max="1" width="12.125" style="16" customWidth="1"/>
    <col min="2" max="2" width="39.75" style="16" customWidth="1"/>
    <col min="3" max="3" width="16.5" style="16" customWidth="1"/>
    <col min="4" max="4" width="12.125" style="16" customWidth="1"/>
    <col min="5" max="5" width="37.25" style="16" customWidth="1"/>
    <col min="6" max="8" width="16.5" style="16" customWidth="1"/>
    <col min="9" max="16382" width="12.125" style="16" customWidth="1"/>
    <col min="16383" max="16384" width="12.125" style="33"/>
  </cols>
  <sheetData>
    <row r="1" spans="1:8" ht="17.100000000000001" customHeight="1">
      <c r="A1" s="209" t="s">
        <v>2510</v>
      </c>
    </row>
    <row r="2" spans="1:8" ht="33.950000000000003" customHeight="1">
      <c r="A2" s="276" t="s">
        <v>2513</v>
      </c>
      <c r="B2" s="276"/>
      <c r="C2" s="276"/>
      <c r="D2" s="34"/>
      <c r="E2" s="34"/>
      <c r="F2" s="34"/>
      <c r="G2" s="34"/>
      <c r="H2" s="34"/>
    </row>
    <row r="3" spans="1:8" ht="16.899999999999999" customHeight="1">
      <c r="A3" s="277" t="s">
        <v>55</v>
      </c>
      <c r="B3" s="277"/>
      <c r="C3" s="277"/>
      <c r="D3" s="35"/>
      <c r="E3" s="35"/>
      <c r="F3" s="35"/>
      <c r="G3" s="35"/>
      <c r="H3" s="35"/>
    </row>
    <row r="4" spans="1:8" ht="16.899999999999999" customHeight="1">
      <c r="A4" s="36" t="s">
        <v>303</v>
      </c>
      <c r="B4" s="36" t="s">
        <v>56</v>
      </c>
      <c r="C4" s="36" t="s">
        <v>60</v>
      </c>
    </row>
    <row r="5" spans="1:8" ht="16.899999999999999" customHeight="1">
      <c r="A5" s="37">
        <v>208</v>
      </c>
      <c r="B5" s="38" t="s">
        <v>98</v>
      </c>
      <c r="C5" s="39"/>
    </row>
    <row r="6" spans="1:8" ht="16.899999999999999" customHeight="1">
      <c r="A6" s="37">
        <v>20804</v>
      </c>
      <c r="B6" s="38" t="s">
        <v>1352</v>
      </c>
      <c r="C6" s="39"/>
    </row>
    <row r="7" spans="1:8" ht="16.899999999999999" customHeight="1">
      <c r="A7" s="37">
        <v>2080451</v>
      </c>
      <c r="B7" s="40" t="s">
        <v>2408</v>
      </c>
      <c r="C7" s="39"/>
    </row>
    <row r="8" spans="1:8" ht="16.899999999999999" customHeight="1">
      <c r="A8" s="37">
        <v>223</v>
      </c>
      <c r="B8" s="38" t="s">
        <v>242</v>
      </c>
      <c r="C8" s="39"/>
    </row>
    <row r="9" spans="1:8" ht="16.899999999999999" customHeight="1">
      <c r="A9" s="37">
        <v>22301</v>
      </c>
      <c r="B9" s="38" t="s">
        <v>2409</v>
      </c>
      <c r="C9" s="39"/>
    </row>
    <row r="10" spans="1:8" ht="16.899999999999999" customHeight="1">
      <c r="A10" s="37">
        <v>2230101</v>
      </c>
      <c r="B10" s="40" t="s">
        <v>2410</v>
      </c>
      <c r="C10" s="39"/>
    </row>
    <row r="11" spans="1:8" ht="16.899999999999999" customHeight="1">
      <c r="A11" s="37">
        <v>2230102</v>
      </c>
      <c r="B11" s="40" t="s">
        <v>2411</v>
      </c>
      <c r="C11" s="39"/>
    </row>
    <row r="12" spans="1:8" ht="16.899999999999999" customHeight="1">
      <c r="A12" s="37">
        <v>2230103</v>
      </c>
      <c r="B12" s="40" t="s">
        <v>2412</v>
      </c>
      <c r="C12" s="39"/>
    </row>
    <row r="13" spans="1:8" ht="16.899999999999999" customHeight="1">
      <c r="A13" s="37">
        <v>2230104</v>
      </c>
      <c r="B13" s="40" t="s">
        <v>2413</v>
      </c>
      <c r="C13" s="39"/>
    </row>
    <row r="14" spans="1:8" ht="16.899999999999999" customHeight="1">
      <c r="A14" s="37">
        <v>2230105</v>
      </c>
      <c r="B14" s="40" t="s">
        <v>2414</v>
      </c>
      <c r="C14" s="39"/>
    </row>
    <row r="15" spans="1:8" ht="16.899999999999999" customHeight="1">
      <c r="A15" s="37">
        <v>2230106</v>
      </c>
      <c r="B15" s="40" t="s">
        <v>2415</v>
      </c>
      <c r="C15" s="39"/>
    </row>
    <row r="16" spans="1:8" ht="16.899999999999999" customHeight="1">
      <c r="A16" s="37">
        <v>2230107</v>
      </c>
      <c r="B16" s="40" t="s">
        <v>2416</v>
      </c>
      <c r="C16" s="39"/>
    </row>
    <row r="17" spans="1:3" ht="16.899999999999999" customHeight="1">
      <c r="A17" s="37">
        <v>2230108</v>
      </c>
      <c r="B17" s="40" t="s">
        <v>2417</v>
      </c>
      <c r="C17" s="39"/>
    </row>
    <row r="18" spans="1:3" ht="16.899999999999999" customHeight="1">
      <c r="A18" s="37">
        <v>2230199</v>
      </c>
      <c r="B18" s="40" t="s">
        <v>2418</v>
      </c>
      <c r="C18" s="39"/>
    </row>
    <row r="19" spans="1:3" ht="16.899999999999999" customHeight="1">
      <c r="A19" s="37">
        <v>22302</v>
      </c>
      <c r="B19" s="38" t="s">
        <v>2419</v>
      </c>
      <c r="C19" s="39"/>
    </row>
    <row r="20" spans="1:3" ht="16.899999999999999" customHeight="1">
      <c r="A20" s="37">
        <v>2230201</v>
      </c>
      <c r="B20" s="40" t="s">
        <v>2420</v>
      </c>
      <c r="C20" s="39"/>
    </row>
    <row r="21" spans="1:3" ht="16.899999999999999" customHeight="1">
      <c r="A21" s="37">
        <v>2230202</v>
      </c>
      <c r="B21" s="40" t="s">
        <v>2421</v>
      </c>
      <c r="C21" s="39"/>
    </row>
    <row r="22" spans="1:3" ht="16.899999999999999" customHeight="1">
      <c r="A22" s="37">
        <v>2230203</v>
      </c>
      <c r="B22" s="40" t="s">
        <v>2422</v>
      </c>
      <c r="C22" s="39"/>
    </row>
    <row r="23" spans="1:3" ht="16.899999999999999" customHeight="1">
      <c r="A23" s="37">
        <v>2230204</v>
      </c>
      <c r="B23" s="40" t="s">
        <v>2423</v>
      </c>
      <c r="C23" s="39"/>
    </row>
    <row r="24" spans="1:3" ht="16.899999999999999" customHeight="1">
      <c r="A24" s="37">
        <v>2230205</v>
      </c>
      <c r="B24" s="40" t="s">
        <v>2424</v>
      </c>
      <c r="C24" s="39"/>
    </row>
    <row r="25" spans="1:3" ht="16.899999999999999" customHeight="1">
      <c r="A25" s="37">
        <v>2230206</v>
      </c>
      <c r="B25" s="40" t="s">
        <v>2425</v>
      </c>
      <c r="C25" s="39"/>
    </row>
    <row r="26" spans="1:3" ht="16.899999999999999" customHeight="1">
      <c r="A26" s="37">
        <v>2230207</v>
      </c>
      <c r="B26" s="40" t="s">
        <v>2426</v>
      </c>
      <c r="C26" s="39"/>
    </row>
    <row r="27" spans="1:3" ht="16.899999999999999" customHeight="1">
      <c r="A27" s="37">
        <v>2230299</v>
      </c>
      <c r="B27" s="40" t="s">
        <v>2427</v>
      </c>
      <c r="C27" s="39"/>
    </row>
    <row r="28" spans="1:3" ht="16.899999999999999" customHeight="1">
      <c r="A28" s="37">
        <v>22303</v>
      </c>
      <c r="B28" s="38" t="s">
        <v>2428</v>
      </c>
      <c r="C28" s="39"/>
    </row>
    <row r="29" spans="1:3" ht="16.899999999999999" customHeight="1">
      <c r="A29" s="37">
        <v>2230301</v>
      </c>
      <c r="B29" s="40" t="s">
        <v>2429</v>
      </c>
      <c r="C29" s="39"/>
    </row>
    <row r="30" spans="1:3" ht="16.899999999999999" customHeight="1">
      <c r="A30" s="37">
        <v>22304</v>
      </c>
      <c r="B30" s="38" t="s">
        <v>2430</v>
      </c>
      <c r="C30" s="39"/>
    </row>
    <row r="31" spans="1:3" ht="16.899999999999999" customHeight="1">
      <c r="A31" s="37">
        <v>2230401</v>
      </c>
      <c r="B31" s="40" t="s">
        <v>2431</v>
      </c>
      <c r="C31" s="39"/>
    </row>
    <row r="32" spans="1:3" ht="16.899999999999999" customHeight="1">
      <c r="A32" s="37">
        <v>2230402</v>
      </c>
      <c r="B32" s="40" t="s">
        <v>2432</v>
      </c>
      <c r="C32" s="39"/>
    </row>
    <row r="33" spans="1:16384" ht="16.899999999999999" customHeight="1">
      <c r="A33" s="37">
        <v>2230499</v>
      </c>
      <c r="B33" s="40" t="s">
        <v>2433</v>
      </c>
      <c r="C33" s="39"/>
    </row>
    <row r="34" spans="1:16384" ht="16.899999999999999" customHeight="1">
      <c r="A34" s="37">
        <v>22399</v>
      </c>
      <c r="B34" s="38" t="s">
        <v>2434</v>
      </c>
      <c r="C34" s="39"/>
    </row>
    <row r="35" spans="1:16384" ht="16.899999999999999" customHeight="1">
      <c r="A35" s="37">
        <v>2239901</v>
      </c>
      <c r="B35" s="40" t="s">
        <v>2435</v>
      </c>
      <c r="C35" s="39"/>
    </row>
    <row r="36" spans="1:16384" s="32" customFormat="1" ht="17.100000000000001" customHeight="1">
      <c r="A36" s="41"/>
      <c r="B36" s="42" t="s">
        <v>2556</v>
      </c>
      <c r="C36" s="43">
        <v>0</v>
      </c>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c r="GN36" s="44"/>
      <c r="GO36" s="44"/>
      <c r="GP36" s="44"/>
      <c r="GQ36" s="44"/>
      <c r="GR36" s="44"/>
      <c r="GS36" s="44"/>
      <c r="GT36" s="44"/>
      <c r="GU36" s="44"/>
      <c r="GV36" s="44"/>
      <c r="GW36" s="44"/>
      <c r="GX36" s="44"/>
      <c r="GY36" s="44"/>
      <c r="GZ36" s="44"/>
      <c r="HA36" s="44"/>
      <c r="HB36" s="44"/>
      <c r="HC36" s="44"/>
      <c r="HD36" s="44"/>
      <c r="HE36" s="44"/>
      <c r="HF36" s="44"/>
      <c r="HG36" s="44"/>
      <c r="HH36" s="44"/>
      <c r="HI36" s="44"/>
      <c r="HJ36" s="44"/>
      <c r="HK36" s="44"/>
      <c r="HL36" s="44"/>
      <c r="HM36" s="44"/>
      <c r="HN36" s="44"/>
      <c r="HO36" s="44"/>
      <c r="HP36" s="44"/>
      <c r="HQ36" s="44"/>
      <c r="HR36" s="44"/>
      <c r="HS36" s="44"/>
      <c r="HT36" s="44"/>
      <c r="HU36" s="44"/>
      <c r="HV36" s="44"/>
      <c r="HW36" s="44"/>
      <c r="HX36" s="44"/>
      <c r="HY36" s="44"/>
      <c r="HZ36" s="44"/>
      <c r="IA36" s="44"/>
      <c r="IB36" s="44"/>
      <c r="IC36" s="44"/>
      <c r="ID36" s="44"/>
      <c r="IE36" s="44"/>
      <c r="IF36" s="44"/>
      <c r="IG36" s="44"/>
      <c r="IH36" s="44"/>
      <c r="II36" s="44"/>
      <c r="IJ36" s="44"/>
      <c r="IK36" s="44"/>
      <c r="IL36" s="44"/>
      <c r="IM36" s="44"/>
      <c r="IN36" s="44"/>
      <c r="IO36" s="44"/>
      <c r="IP36" s="44"/>
      <c r="IQ36" s="44"/>
      <c r="IR36" s="44"/>
      <c r="IS36" s="44"/>
      <c r="IT36" s="44"/>
      <c r="IU36" s="44"/>
      <c r="IV36" s="44"/>
      <c r="IW36" s="44"/>
      <c r="IX36" s="44"/>
      <c r="IY36" s="44"/>
      <c r="IZ36" s="44"/>
      <c r="JA36" s="44"/>
      <c r="JB36" s="44"/>
      <c r="JC36" s="44"/>
      <c r="JD36" s="44"/>
      <c r="JE36" s="44"/>
      <c r="JF36" s="44"/>
      <c r="JG36" s="44"/>
      <c r="JH36" s="44"/>
      <c r="JI36" s="44"/>
      <c r="JJ36" s="44"/>
      <c r="JK36" s="44"/>
      <c r="JL36" s="44"/>
      <c r="JM36" s="44"/>
      <c r="JN36" s="44"/>
      <c r="JO36" s="44"/>
      <c r="JP36" s="44"/>
      <c r="JQ36" s="44"/>
      <c r="JR36" s="44"/>
      <c r="JS36" s="44"/>
      <c r="JT36" s="44"/>
      <c r="JU36" s="44"/>
      <c r="JV36" s="44"/>
      <c r="JW36" s="44"/>
      <c r="JX36" s="44"/>
      <c r="JY36" s="44"/>
      <c r="JZ36" s="44"/>
      <c r="KA36" s="44"/>
      <c r="KB36" s="44"/>
      <c r="KC36" s="44"/>
      <c r="KD36" s="44"/>
      <c r="KE36" s="44"/>
      <c r="KF36" s="44"/>
      <c r="KG36" s="44"/>
      <c r="KH36" s="44"/>
      <c r="KI36" s="44"/>
      <c r="KJ36" s="44"/>
      <c r="KK36" s="44"/>
      <c r="KL36" s="44"/>
      <c r="KM36" s="44"/>
      <c r="KN36" s="44"/>
      <c r="KO36" s="44"/>
      <c r="KP36" s="44"/>
      <c r="KQ36" s="44"/>
      <c r="KR36" s="44"/>
      <c r="KS36" s="44"/>
      <c r="KT36" s="44"/>
      <c r="KU36" s="44"/>
      <c r="KV36" s="44"/>
      <c r="KW36" s="44"/>
      <c r="KX36" s="44"/>
      <c r="KY36" s="44"/>
      <c r="KZ36" s="44"/>
      <c r="LA36" s="44"/>
      <c r="LB36" s="44"/>
      <c r="LC36" s="44"/>
      <c r="LD36" s="44"/>
      <c r="LE36" s="44"/>
      <c r="LF36" s="44"/>
      <c r="LG36" s="44"/>
      <c r="LH36" s="44"/>
      <c r="LI36" s="44"/>
      <c r="LJ36" s="44"/>
      <c r="LK36" s="44"/>
      <c r="LL36" s="44"/>
      <c r="LM36" s="44"/>
      <c r="LN36" s="44"/>
      <c r="LO36" s="44"/>
      <c r="LP36" s="44"/>
      <c r="LQ36" s="44"/>
      <c r="LR36" s="44"/>
      <c r="LS36" s="44"/>
      <c r="LT36" s="44"/>
      <c r="LU36" s="44"/>
      <c r="LV36" s="44"/>
      <c r="LW36" s="44"/>
      <c r="LX36" s="44"/>
      <c r="LY36" s="44"/>
      <c r="LZ36" s="44"/>
      <c r="MA36" s="44"/>
      <c r="MB36" s="44"/>
      <c r="MC36" s="44"/>
      <c r="MD36" s="44"/>
      <c r="ME36" s="44"/>
      <c r="MF36" s="44"/>
      <c r="MG36" s="44"/>
      <c r="MH36" s="44"/>
      <c r="MI36" s="44"/>
      <c r="MJ36" s="44"/>
      <c r="MK36" s="44"/>
      <c r="ML36" s="44"/>
      <c r="MM36" s="44"/>
      <c r="MN36" s="44"/>
      <c r="MO36" s="44"/>
      <c r="MP36" s="44"/>
      <c r="MQ36" s="44"/>
      <c r="MR36" s="44"/>
      <c r="MS36" s="44"/>
      <c r="MT36" s="44"/>
      <c r="MU36" s="44"/>
      <c r="MV36" s="44"/>
      <c r="MW36" s="44"/>
      <c r="MX36" s="44"/>
      <c r="MY36" s="44"/>
      <c r="MZ36" s="44"/>
      <c r="NA36" s="44"/>
      <c r="NB36" s="44"/>
      <c r="NC36" s="44"/>
      <c r="ND36" s="44"/>
      <c r="NE36" s="44"/>
      <c r="NF36" s="44"/>
      <c r="NG36" s="44"/>
      <c r="NH36" s="44"/>
      <c r="NI36" s="44"/>
      <c r="NJ36" s="44"/>
      <c r="NK36" s="44"/>
      <c r="NL36" s="44"/>
      <c r="NM36" s="44"/>
      <c r="NN36" s="44"/>
      <c r="NO36" s="44"/>
      <c r="NP36" s="44"/>
      <c r="NQ36" s="44"/>
      <c r="NR36" s="44"/>
      <c r="NS36" s="44"/>
      <c r="NT36" s="44"/>
      <c r="NU36" s="44"/>
      <c r="NV36" s="44"/>
      <c r="NW36" s="44"/>
      <c r="NX36" s="44"/>
      <c r="NY36" s="44"/>
      <c r="NZ36" s="44"/>
      <c r="OA36" s="44"/>
      <c r="OB36" s="44"/>
      <c r="OC36" s="44"/>
      <c r="OD36" s="44"/>
      <c r="OE36" s="44"/>
      <c r="OF36" s="44"/>
      <c r="OG36" s="44"/>
      <c r="OH36" s="44"/>
      <c r="OI36" s="44"/>
      <c r="OJ36" s="44"/>
      <c r="OK36" s="44"/>
      <c r="OL36" s="44"/>
      <c r="OM36" s="44"/>
      <c r="ON36" s="44"/>
      <c r="OO36" s="44"/>
      <c r="OP36" s="44"/>
      <c r="OQ36" s="44"/>
      <c r="OR36" s="44"/>
      <c r="OS36" s="44"/>
      <c r="OT36" s="44"/>
      <c r="OU36" s="44"/>
      <c r="OV36" s="44"/>
      <c r="OW36" s="44"/>
      <c r="OX36" s="44"/>
      <c r="OY36" s="44"/>
      <c r="OZ36" s="44"/>
      <c r="PA36" s="44"/>
      <c r="PB36" s="44"/>
      <c r="PC36" s="44"/>
      <c r="PD36" s="44"/>
      <c r="PE36" s="44"/>
      <c r="PF36" s="44"/>
      <c r="PG36" s="44"/>
      <c r="PH36" s="44"/>
      <c r="PI36" s="44"/>
      <c r="PJ36" s="44"/>
      <c r="PK36" s="44"/>
      <c r="PL36" s="44"/>
      <c r="PM36" s="44"/>
      <c r="PN36" s="44"/>
      <c r="PO36" s="44"/>
      <c r="PP36" s="44"/>
      <c r="PQ36" s="44"/>
      <c r="PR36" s="44"/>
      <c r="PS36" s="44"/>
      <c r="PT36" s="44"/>
      <c r="PU36" s="44"/>
      <c r="PV36" s="44"/>
      <c r="PW36" s="44"/>
      <c r="PX36" s="44"/>
      <c r="PY36" s="44"/>
      <c r="PZ36" s="44"/>
      <c r="QA36" s="44"/>
      <c r="QB36" s="44"/>
      <c r="QC36" s="44"/>
      <c r="QD36" s="44"/>
      <c r="QE36" s="44"/>
      <c r="QF36" s="44"/>
      <c r="QG36" s="44"/>
      <c r="QH36" s="44"/>
      <c r="QI36" s="44"/>
      <c r="QJ36" s="44"/>
      <c r="QK36" s="44"/>
      <c r="QL36" s="44"/>
      <c r="QM36" s="44"/>
      <c r="QN36" s="44"/>
      <c r="QO36" s="44"/>
      <c r="QP36" s="44"/>
      <c r="QQ36" s="44"/>
      <c r="QR36" s="44"/>
      <c r="QS36" s="44"/>
      <c r="QT36" s="44"/>
      <c r="QU36" s="44"/>
      <c r="QV36" s="44"/>
      <c r="QW36" s="44"/>
      <c r="QX36" s="44"/>
      <c r="QY36" s="44"/>
      <c r="QZ36" s="44"/>
      <c r="RA36" s="44"/>
      <c r="RB36" s="44"/>
      <c r="RC36" s="44"/>
      <c r="RD36" s="44"/>
      <c r="RE36" s="44"/>
      <c r="RF36" s="44"/>
      <c r="RG36" s="44"/>
      <c r="RH36" s="44"/>
      <c r="RI36" s="44"/>
      <c r="RJ36" s="44"/>
      <c r="RK36" s="44"/>
      <c r="RL36" s="44"/>
      <c r="RM36" s="44"/>
      <c r="RN36" s="44"/>
      <c r="RO36" s="44"/>
      <c r="RP36" s="44"/>
      <c r="RQ36" s="44"/>
      <c r="RR36" s="44"/>
      <c r="RS36" s="44"/>
      <c r="RT36" s="44"/>
      <c r="RU36" s="44"/>
      <c r="RV36" s="44"/>
      <c r="RW36" s="44"/>
      <c r="RX36" s="44"/>
      <c r="RY36" s="44"/>
      <c r="RZ36" s="44"/>
      <c r="SA36" s="44"/>
      <c r="SB36" s="44"/>
      <c r="SC36" s="44"/>
      <c r="SD36" s="44"/>
      <c r="SE36" s="44"/>
      <c r="SF36" s="44"/>
      <c r="SG36" s="44"/>
      <c r="SH36" s="44"/>
      <c r="SI36" s="44"/>
      <c r="SJ36" s="44"/>
      <c r="SK36" s="44"/>
      <c r="SL36" s="44"/>
      <c r="SM36" s="44"/>
      <c r="SN36" s="44"/>
      <c r="SO36" s="44"/>
      <c r="SP36" s="44"/>
      <c r="SQ36" s="44"/>
      <c r="SR36" s="44"/>
      <c r="SS36" s="44"/>
      <c r="ST36" s="44"/>
      <c r="SU36" s="44"/>
      <c r="SV36" s="44"/>
      <c r="SW36" s="44"/>
      <c r="SX36" s="44"/>
      <c r="SY36" s="44"/>
      <c r="SZ36" s="44"/>
      <c r="TA36" s="44"/>
      <c r="TB36" s="44"/>
      <c r="TC36" s="44"/>
      <c r="TD36" s="44"/>
      <c r="TE36" s="44"/>
      <c r="TF36" s="44"/>
      <c r="TG36" s="44"/>
      <c r="TH36" s="44"/>
      <c r="TI36" s="44"/>
      <c r="TJ36" s="44"/>
      <c r="TK36" s="44"/>
      <c r="TL36" s="44"/>
      <c r="TM36" s="44"/>
      <c r="TN36" s="44"/>
      <c r="TO36" s="44"/>
      <c r="TP36" s="44"/>
      <c r="TQ36" s="44"/>
      <c r="TR36" s="44"/>
      <c r="TS36" s="44"/>
      <c r="TT36" s="44"/>
      <c r="TU36" s="44"/>
      <c r="TV36" s="44"/>
      <c r="TW36" s="44"/>
      <c r="TX36" s="44"/>
      <c r="TY36" s="44"/>
      <c r="TZ36" s="44"/>
      <c r="UA36" s="44"/>
      <c r="UB36" s="44"/>
      <c r="UC36" s="44"/>
      <c r="UD36" s="44"/>
      <c r="UE36" s="44"/>
      <c r="UF36" s="44"/>
      <c r="UG36" s="44"/>
      <c r="UH36" s="44"/>
      <c r="UI36" s="44"/>
      <c r="UJ36" s="44"/>
      <c r="UK36" s="44"/>
      <c r="UL36" s="44"/>
      <c r="UM36" s="44"/>
      <c r="UN36" s="44"/>
      <c r="UO36" s="44"/>
      <c r="UP36" s="44"/>
      <c r="UQ36" s="44"/>
      <c r="UR36" s="44"/>
      <c r="US36" s="44"/>
      <c r="UT36" s="44"/>
      <c r="UU36" s="44"/>
      <c r="UV36" s="44"/>
      <c r="UW36" s="44"/>
      <c r="UX36" s="44"/>
      <c r="UY36" s="44"/>
      <c r="UZ36" s="44"/>
      <c r="VA36" s="44"/>
      <c r="VB36" s="44"/>
      <c r="VC36" s="44"/>
      <c r="VD36" s="44"/>
      <c r="VE36" s="44"/>
      <c r="VF36" s="44"/>
      <c r="VG36" s="44"/>
      <c r="VH36" s="44"/>
      <c r="VI36" s="44"/>
      <c r="VJ36" s="44"/>
      <c r="VK36" s="44"/>
      <c r="VL36" s="44"/>
      <c r="VM36" s="44"/>
      <c r="VN36" s="44"/>
      <c r="VO36" s="44"/>
      <c r="VP36" s="44"/>
      <c r="VQ36" s="44"/>
      <c r="VR36" s="44"/>
      <c r="VS36" s="44"/>
      <c r="VT36" s="44"/>
      <c r="VU36" s="44"/>
      <c r="VV36" s="44"/>
      <c r="VW36" s="44"/>
      <c r="VX36" s="44"/>
      <c r="VY36" s="44"/>
      <c r="VZ36" s="44"/>
      <c r="WA36" s="44"/>
      <c r="WB36" s="44"/>
      <c r="WC36" s="44"/>
      <c r="WD36" s="44"/>
      <c r="WE36" s="44"/>
      <c r="WF36" s="44"/>
      <c r="WG36" s="44"/>
      <c r="WH36" s="44"/>
      <c r="WI36" s="44"/>
      <c r="WJ36" s="44"/>
      <c r="WK36" s="44"/>
      <c r="WL36" s="44"/>
      <c r="WM36" s="44"/>
      <c r="WN36" s="44"/>
      <c r="WO36" s="44"/>
      <c r="WP36" s="44"/>
      <c r="WQ36" s="44"/>
      <c r="WR36" s="44"/>
      <c r="WS36" s="44"/>
      <c r="WT36" s="44"/>
      <c r="WU36" s="44"/>
      <c r="WV36" s="44"/>
      <c r="WW36" s="44"/>
      <c r="WX36" s="44"/>
      <c r="WY36" s="44"/>
      <c r="WZ36" s="44"/>
      <c r="XA36" s="44"/>
      <c r="XB36" s="44"/>
      <c r="XC36" s="44"/>
      <c r="XD36" s="44"/>
      <c r="XE36" s="44"/>
      <c r="XF36" s="44"/>
      <c r="XG36" s="44"/>
      <c r="XH36" s="44"/>
      <c r="XI36" s="44"/>
      <c r="XJ36" s="44"/>
      <c r="XK36" s="44"/>
      <c r="XL36" s="44"/>
      <c r="XM36" s="44"/>
      <c r="XN36" s="44"/>
      <c r="XO36" s="44"/>
      <c r="XP36" s="44"/>
      <c r="XQ36" s="44"/>
      <c r="XR36" s="44"/>
      <c r="XS36" s="44"/>
      <c r="XT36" s="44"/>
      <c r="XU36" s="44"/>
      <c r="XV36" s="44"/>
      <c r="XW36" s="44"/>
      <c r="XX36" s="44"/>
      <c r="XY36" s="44"/>
      <c r="XZ36" s="44"/>
      <c r="YA36" s="44"/>
      <c r="YB36" s="44"/>
      <c r="YC36" s="44"/>
      <c r="YD36" s="44"/>
      <c r="YE36" s="44"/>
      <c r="YF36" s="44"/>
      <c r="YG36" s="44"/>
      <c r="YH36" s="44"/>
      <c r="YI36" s="44"/>
      <c r="YJ36" s="44"/>
      <c r="YK36" s="44"/>
      <c r="YL36" s="44"/>
      <c r="YM36" s="44"/>
      <c r="YN36" s="44"/>
      <c r="YO36" s="44"/>
      <c r="YP36" s="44"/>
      <c r="YQ36" s="44"/>
      <c r="YR36" s="44"/>
      <c r="YS36" s="44"/>
      <c r="YT36" s="44"/>
      <c r="YU36" s="44"/>
      <c r="YV36" s="44"/>
      <c r="YW36" s="44"/>
      <c r="YX36" s="44"/>
      <c r="YY36" s="44"/>
      <c r="YZ36" s="44"/>
      <c r="ZA36" s="44"/>
      <c r="ZB36" s="44"/>
      <c r="ZC36" s="44"/>
      <c r="ZD36" s="44"/>
      <c r="ZE36" s="44"/>
      <c r="ZF36" s="44"/>
      <c r="ZG36" s="44"/>
      <c r="ZH36" s="44"/>
      <c r="ZI36" s="44"/>
      <c r="ZJ36" s="44"/>
      <c r="ZK36" s="44"/>
      <c r="ZL36" s="44"/>
      <c r="ZM36" s="44"/>
      <c r="ZN36" s="44"/>
      <c r="ZO36" s="44"/>
      <c r="ZP36" s="44"/>
      <c r="ZQ36" s="44"/>
      <c r="ZR36" s="44"/>
      <c r="ZS36" s="44"/>
      <c r="ZT36" s="44"/>
      <c r="ZU36" s="44"/>
      <c r="ZV36" s="44"/>
      <c r="ZW36" s="44"/>
      <c r="ZX36" s="44"/>
      <c r="ZY36" s="44"/>
      <c r="ZZ36" s="44"/>
      <c r="AAA36" s="44"/>
      <c r="AAB36" s="44"/>
      <c r="AAC36" s="44"/>
      <c r="AAD36" s="44"/>
      <c r="AAE36" s="44"/>
      <c r="AAF36" s="44"/>
      <c r="AAG36" s="44"/>
      <c r="AAH36" s="44"/>
      <c r="AAI36" s="44"/>
      <c r="AAJ36" s="44"/>
      <c r="AAK36" s="44"/>
      <c r="AAL36" s="44"/>
      <c r="AAM36" s="44"/>
      <c r="AAN36" s="44"/>
      <c r="AAO36" s="44"/>
      <c r="AAP36" s="44"/>
      <c r="AAQ36" s="44"/>
      <c r="AAR36" s="44"/>
      <c r="AAS36" s="44"/>
      <c r="AAT36" s="44"/>
      <c r="AAU36" s="44"/>
      <c r="AAV36" s="44"/>
      <c r="AAW36" s="44"/>
      <c r="AAX36" s="44"/>
      <c r="AAY36" s="44"/>
      <c r="AAZ36" s="44"/>
      <c r="ABA36" s="44"/>
      <c r="ABB36" s="44"/>
      <c r="ABC36" s="44"/>
      <c r="ABD36" s="44"/>
      <c r="ABE36" s="44"/>
      <c r="ABF36" s="44"/>
      <c r="ABG36" s="44"/>
      <c r="ABH36" s="44"/>
      <c r="ABI36" s="44"/>
      <c r="ABJ36" s="44"/>
      <c r="ABK36" s="44"/>
      <c r="ABL36" s="44"/>
      <c r="ABM36" s="44"/>
      <c r="ABN36" s="44"/>
      <c r="ABO36" s="44"/>
      <c r="ABP36" s="44"/>
      <c r="ABQ36" s="44"/>
      <c r="ABR36" s="44"/>
      <c r="ABS36" s="44"/>
      <c r="ABT36" s="44"/>
      <c r="ABU36" s="44"/>
      <c r="ABV36" s="44"/>
      <c r="ABW36" s="44"/>
      <c r="ABX36" s="44"/>
      <c r="ABY36" s="44"/>
      <c r="ABZ36" s="44"/>
      <c r="ACA36" s="44"/>
      <c r="ACB36" s="44"/>
      <c r="ACC36" s="44"/>
      <c r="ACD36" s="44"/>
      <c r="ACE36" s="44"/>
      <c r="ACF36" s="44"/>
      <c r="ACG36" s="44"/>
      <c r="ACH36" s="44"/>
      <c r="ACI36" s="44"/>
      <c r="ACJ36" s="44"/>
      <c r="ACK36" s="44"/>
      <c r="ACL36" s="44"/>
      <c r="ACM36" s="44"/>
      <c r="ACN36" s="44"/>
      <c r="ACO36" s="44"/>
      <c r="ACP36" s="44"/>
      <c r="ACQ36" s="44"/>
      <c r="ACR36" s="44"/>
      <c r="ACS36" s="44"/>
      <c r="ACT36" s="44"/>
      <c r="ACU36" s="44"/>
      <c r="ACV36" s="44"/>
      <c r="ACW36" s="44"/>
      <c r="ACX36" s="44"/>
      <c r="ACY36" s="44"/>
      <c r="ACZ36" s="44"/>
      <c r="ADA36" s="44"/>
      <c r="ADB36" s="44"/>
      <c r="ADC36" s="44"/>
      <c r="ADD36" s="44"/>
      <c r="ADE36" s="44"/>
      <c r="ADF36" s="44"/>
      <c r="ADG36" s="44"/>
      <c r="ADH36" s="44"/>
      <c r="ADI36" s="44"/>
      <c r="ADJ36" s="44"/>
      <c r="ADK36" s="44"/>
      <c r="ADL36" s="44"/>
      <c r="ADM36" s="44"/>
      <c r="ADN36" s="44"/>
      <c r="ADO36" s="44"/>
      <c r="ADP36" s="44"/>
      <c r="ADQ36" s="44"/>
      <c r="ADR36" s="44"/>
      <c r="ADS36" s="44"/>
      <c r="ADT36" s="44"/>
      <c r="ADU36" s="44"/>
      <c r="ADV36" s="44"/>
      <c r="ADW36" s="44"/>
      <c r="ADX36" s="44"/>
      <c r="ADY36" s="44"/>
      <c r="ADZ36" s="44"/>
      <c r="AEA36" s="44"/>
      <c r="AEB36" s="44"/>
      <c r="AEC36" s="44"/>
      <c r="AED36" s="44"/>
      <c r="AEE36" s="44"/>
      <c r="AEF36" s="44"/>
      <c r="AEG36" s="44"/>
      <c r="AEH36" s="44"/>
      <c r="AEI36" s="44"/>
      <c r="AEJ36" s="44"/>
      <c r="AEK36" s="44"/>
      <c r="AEL36" s="44"/>
      <c r="AEM36" s="44"/>
      <c r="AEN36" s="44"/>
      <c r="AEO36" s="44"/>
      <c r="AEP36" s="44"/>
      <c r="AEQ36" s="44"/>
      <c r="AER36" s="44"/>
      <c r="AES36" s="44"/>
      <c r="AET36" s="44"/>
      <c r="AEU36" s="44"/>
      <c r="AEV36" s="44"/>
      <c r="AEW36" s="44"/>
      <c r="AEX36" s="44"/>
      <c r="AEY36" s="44"/>
      <c r="AEZ36" s="44"/>
      <c r="AFA36" s="44"/>
      <c r="AFB36" s="44"/>
      <c r="AFC36" s="44"/>
      <c r="AFD36" s="44"/>
      <c r="AFE36" s="44"/>
      <c r="AFF36" s="44"/>
      <c r="AFG36" s="44"/>
      <c r="AFH36" s="44"/>
      <c r="AFI36" s="44"/>
      <c r="AFJ36" s="44"/>
      <c r="AFK36" s="44"/>
      <c r="AFL36" s="44"/>
      <c r="AFM36" s="44"/>
      <c r="AFN36" s="44"/>
      <c r="AFO36" s="44"/>
      <c r="AFP36" s="44"/>
      <c r="AFQ36" s="44"/>
      <c r="AFR36" s="44"/>
      <c r="AFS36" s="44"/>
      <c r="AFT36" s="44"/>
      <c r="AFU36" s="44"/>
      <c r="AFV36" s="44"/>
      <c r="AFW36" s="44"/>
      <c r="AFX36" s="44"/>
      <c r="AFY36" s="44"/>
      <c r="AFZ36" s="44"/>
      <c r="AGA36" s="44"/>
      <c r="AGB36" s="44"/>
      <c r="AGC36" s="44"/>
      <c r="AGD36" s="44"/>
      <c r="AGE36" s="44"/>
      <c r="AGF36" s="44"/>
      <c r="AGG36" s="44"/>
      <c r="AGH36" s="44"/>
      <c r="AGI36" s="44"/>
      <c r="AGJ36" s="44"/>
      <c r="AGK36" s="44"/>
      <c r="AGL36" s="44"/>
      <c r="AGM36" s="44"/>
      <c r="AGN36" s="44"/>
      <c r="AGO36" s="44"/>
      <c r="AGP36" s="44"/>
      <c r="AGQ36" s="44"/>
      <c r="AGR36" s="44"/>
      <c r="AGS36" s="44"/>
      <c r="AGT36" s="44"/>
      <c r="AGU36" s="44"/>
      <c r="AGV36" s="44"/>
      <c r="AGW36" s="44"/>
      <c r="AGX36" s="44"/>
      <c r="AGY36" s="44"/>
      <c r="AGZ36" s="44"/>
      <c r="AHA36" s="44"/>
      <c r="AHB36" s="44"/>
      <c r="AHC36" s="44"/>
      <c r="AHD36" s="44"/>
      <c r="AHE36" s="44"/>
      <c r="AHF36" s="44"/>
      <c r="AHG36" s="44"/>
      <c r="AHH36" s="44"/>
      <c r="AHI36" s="44"/>
      <c r="AHJ36" s="44"/>
      <c r="AHK36" s="44"/>
      <c r="AHL36" s="44"/>
      <c r="AHM36" s="44"/>
      <c r="AHN36" s="44"/>
      <c r="AHO36" s="44"/>
      <c r="AHP36" s="44"/>
      <c r="AHQ36" s="44"/>
      <c r="AHR36" s="44"/>
      <c r="AHS36" s="44"/>
      <c r="AHT36" s="44"/>
      <c r="AHU36" s="44"/>
      <c r="AHV36" s="44"/>
      <c r="AHW36" s="44"/>
      <c r="AHX36" s="44"/>
      <c r="AHY36" s="44"/>
      <c r="AHZ36" s="44"/>
      <c r="AIA36" s="44"/>
      <c r="AIB36" s="44"/>
      <c r="AIC36" s="44"/>
      <c r="AID36" s="44"/>
      <c r="AIE36" s="44"/>
      <c r="AIF36" s="44"/>
      <c r="AIG36" s="44"/>
      <c r="AIH36" s="44"/>
      <c r="AII36" s="44"/>
      <c r="AIJ36" s="44"/>
      <c r="AIK36" s="44"/>
      <c r="AIL36" s="44"/>
      <c r="AIM36" s="44"/>
      <c r="AIN36" s="44"/>
      <c r="AIO36" s="44"/>
      <c r="AIP36" s="44"/>
      <c r="AIQ36" s="44"/>
      <c r="AIR36" s="44"/>
      <c r="AIS36" s="44"/>
      <c r="AIT36" s="44"/>
      <c r="AIU36" s="44"/>
      <c r="AIV36" s="44"/>
      <c r="AIW36" s="44"/>
      <c r="AIX36" s="44"/>
      <c r="AIY36" s="44"/>
      <c r="AIZ36" s="44"/>
      <c r="AJA36" s="44"/>
      <c r="AJB36" s="44"/>
      <c r="AJC36" s="44"/>
      <c r="AJD36" s="44"/>
      <c r="AJE36" s="44"/>
      <c r="AJF36" s="44"/>
      <c r="AJG36" s="44"/>
      <c r="AJH36" s="44"/>
      <c r="AJI36" s="44"/>
      <c r="AJJ36" s="44"/>
      <c r="AJK36" s="44"/>
      <c r="AJL36" s="44"/>
      <c r="AJM36" s="44"/>
      <c r="AJN36" s="44"/>
      <c r="AJO36" s="44"/>
      <c r="AJP36" s="44"/>
      <c r="AJQ36" s="44"/>
      <c r="AJR36" s="44"/>
      <c r="AJS36" s="44"/>
      <c r="AJT36" s="44"/>
      <c r="AJU36" s="44"/>
      <c r="AJV36" s="44"/>
      <c r="AJW36" s="44"/>
      <c r="AJX36" s="44"/>
      <c r="AJY36" s="44"/>
      <c r="AJZ36" s="44"/>
      <c r="AKA36" s="44"/>
      <c r="AKB36" s="44"/>
      <c r="AKC36" s="44"/>
      <c r="AKD36" s="44"/>
      <c r="AKE36" s="44"/>
      <c r="AKF36" s="44"/>
      <c r="AKG36" s="44"/>
      <c r="AKH36" s="44"/>
      <c r="AKI36" s="44"/>
      <c r="AKJ36" s="44"/>
      <c r="AKK36" s="44"/>
      <c r="AKL36" s="44"/>
      <c r="AKM36" s="44"/>
      <c r="AKN36" s="44"/>
      <c r="AKO36" s="44"/>
      <c r="AKP36" s="44"/>
      <c r="AKQ36" s="44"/>
      <c r="AKR36" s="44"/>
      <c r="AKS36" s="44"/>
      <c r="AKT36" s="44"/>
      <c r="AKU36" s="44"/>
      <c r="AKV36" s="44"/>
      <c r="AKW36" s="44"/>
      <c r="AKX36" s="44"/>
      <c r="AKY36" s="44"/>
      <c r="AKZ36" s="44"/>
      <c r="ALA36" s="44"/>
      <c r="ALB36" s="44"/>
      <c r="ALC36" s="44"/>
      <c r="ALD36" s="44"/>
      <c r="ALE36" s="44"/>
      <c r="ALF36" s="44"/>
      <c r="ALG36" s="44"/>
      <c r="ALH36" s="44"/>
      <c r="ALI36" s="44"/>
      <c r="ALJ36" s="44"/>
      <c r="ALK36" s="44"/>
      <c r="ALL36" s="44"/>
      <c r="ALM36" s="44"/>
      <c r="ALN36" s="44"/>
      <c r="ALO36" s="44"/>
      <c r="ALP36" s="44"/>
      <c r="ALQ36" s="44"/>
      <c r="ALR36" s="44"/>
      <c r="ALS36" s="44"/>
      <c r="ALT36" s="44"/>
      <c r="ALU36" s="44"/>
      <c r="ALV36" s="44"/>
      <c r="ALW36" s="44"/>
      <c r="ALX36" s="44"/>
      <c r="ALY36" s="44"/>
      <c r="ALZ36" s="44"/>
      <c r="AMA36" s="44"/>
      <c r="AMB36" s="44"/>
      <c r="AMC36" s="44"/>
      <c r="AMD36" s="44"/>
      <c r="AME36" s="44"/>
      <c r="AMF36" s="44"/>
      <c r="AMG36" s="44"/>
      <c r="AMH36" s="44"/>
      <c r="AMI36" s="44"/>
      <c r="AMJ36" s="44"/>
      <c r="AMK36" s="44"/>
      <c r="AML36" s="44"/>
      <c r="AMM36" s="44"/>
      <c r="AMN36" s="44"/>
      <c r="AMO36" s="44"/>
      <c r="AMP36" s="44"/>
      <c r="AMQ36" s="44"/>
      <c r="AMR36" s="44"/>
      <c r="AMS36" s="44"/>
      <c r="AMT36" s="44"/>
      <c r="AMU36" s="44"/>
      <c r="AMV36" s="44"/>
      <c r="AMW36" s="44"/>
      <c r="AMX36" s="44"/>
      <c r="AMY36" s="44"/>
      <c r="AMZ36" s="44"/>
      <c r="ANA36" s="44"/>
      <c r="ANB36" s="44"/>
      <c r="ANC36" s="44"/>
      <c r="AND36" s="44"/>
      <c r="ANE36" s="44"/>
      <c r="ANF36" s="44"/>
      <c r="ANG36" s="44"/>
      <c r="ANH36" s="44"/>
      <c r="ANI36" s="44"/>
      <c r="ANJ36" s="44"/>
      <c r="ANK36" s="44"/>
      <c r="ANL36" s="44"/>
      <c r="ANM36" s="44"/>
      <c r="ANN36" s="44"/>
      <c r="ANO36" s="44"/>
      <c r="ANP36" s="44"/>
      <c r="ANQ36" s="44"/>
      <c r="ANR36" s="44"/>
      <c r="ANS36" s="44"/>
      <c r="ANT36" s="44"/>
      <c r="ANU36" s="44"/>
      <c r="ANV36" s="44"/>
      <c r="ANW36" s="44"/>
      <c r="ANX36" s="44"/>
      <c r="ANY36" s="44"/>
      <c r="ANZ36" s="44"/>
      <c r="AOA36" s="44"/>
      <c r="AOB36" s="44"/>
      <c r="AOC36" s="44"/>
      <c r="AOD36" s="44"/>
      <c r="AOE36" s="44"/>
      <c r="AOF36" s="44"/>
      <c r="AOG36" s="44"/>
      <c r="AOH36" s="44"/>
      <c r="AOI36" s="44"/>
      <c r="AOJ36" s="44"/>
      <c r="AOK36" s="44"/>
      <c r="AOL36" s="44"/>
      <c r="AOM36" s="44"/>
      <c r="AON36" s="44"/>
      <c r="AOO36" s="44"/>
      <c r="AOP36" s="44"/>
      <c r="AOQ36" s="44"/>
      <c r="AOR36" s="44"/>
      <c r="AOS36" s="44"/>
      <c r="AOT36" s="44"/>
      <c r="AOU36" s="44"/>
      <c r="AOV36" s="44"/>
      <c r="AOW36" s="44"/>
      <c r="AOX36" s="44"/>
      <c r="AOY36" s="44"/>
      <c r="AOZ36" s="44"/>
      <c r="APA36" s="44"/>
      <c r="APB36" s="44"/>
      <c r="APC36" s="44"/>
      <c r="APD36" s="44"/>
      <c r="APE36" s="44"/>
      <c r="APF36" s="44"/>
      <c r="APG36" s="44"/>
      <c r="APH36" s="44"/>
      <c r="API36" s="44"/>
      <c r="APJ36" s="44"/>
      <c r="APK36" s="44"/>
      <c r="APL36" s="44"/>
      <c r="APM36" s="44"/>
      <c r="APN36" s="44"/>
      <c r="APO36" s="44"/>
      <c r="APP36" s="44"/>
      <c r="APQ36" s="44"/>
      <c r="APR36" s="44"/>
      <c r="APS36" s="44"/>
      <c r="APT36" s="44"/>
      <c r="APU36" s="44"/>
      <c r="APV36" s="44"/>
      <c r="APW36" s="44"/>
      <c r="APX36" s="44"/>
      <c r="APY36" s="44"/>
      <c r="APZ36" s="44"/>
      <c r="AQA36" s="44"/>
      <c r="AQB36" s="44"/>
      <c r="AQC36" s="44"/>
      <c r="AQD36" s="44"/>
      <c r="AQE36" s="44"/>
      <c r="AQF36" s="44"/>
      <c r="AQG36" s="44"/>
      <c r="AQH36" s="44"/>
      <c r="AQI36" s="44"/>
      <c r="AQJ36" s="44"/>
      <c r="AQK36" s="44"/>
      <c r="AQL36" s="44"/>
      <c r="AQM36" s="44"/>
      <c r="AQN36" s="44"/>
      <c r="AQO36" s="44"/>
      <c r="AQP36" s="44"/>
      <c r="AQQ36" s="44"/>
      <c r="AQR36" s="44"/>
      <c r="AQS36" s="44"/>
      <c r="AQT36" s="44"/>
      <c r="AQU36" s="44"/>
      <c r="AQV36" s="44"/>
      <c r="AQW36" s="44"/>
      <c r="AQX36" s="44"/>
      <c r="AQY36" s="44"/>
      <c r="AQZ36" s="44"/>
      <c r="ARA36" s="44"/>
      <c r="ARB36" s="44"/>
      <c r="ARC36" s="44"/>
      <c r="ARD36" s="44"/>
      <c r="ARE36" s="44"/>
      <c r="ARF36" s="44"/>
      <c r="ARG36" s="44"/>
      <c r="ARH36" s="44"/>
      <c r="ARI36" s="44"/>
      <c r="ARJ36" s="44"/>
      <c r="ARK36" s="44"/>
      <c r="ARL36" s="44"/>
      <c r="ARM36" s="44"/>
      <c r="ARN36" s="44"/>
      <c r="ARO36" s="44"/>
      <c r="ARP36" s="44"/>
      <c r="ARQ36" s="44"/>
      <c r="ARR36" s="44"/>
      <c r="ARS36" s="44"/>
      <c r="ART36" s="44"/>
      <c r="ARU36" s="44"/>
      <c r="ARV36" s="44"/>
      <c r="ARW36" s="44"/>
      <c r="ARX36" s="44"/>
      <c r="ARY36" s="44"/>
      <c r="ARZ36" s="44"/>
      <c r="ASA36" s="44"/>
      <c r="ASB36" s="44"/>
      <c r="ASC36" s="44"/>
      <c r="ASD36" s="44"/>
      <c r="ASE36" s="44"/>
      <c r="ASF36" s="44"/>
      <c r="ASG36" s="44"/>
      <c r="ASH36" s="44"/>
      <c r="ASI36" s="44"/>
      <c r="ASJ36" s="44"/>
      <c r="ASK36" s="44"/>
      <c r="ASL36" s="44"/>
      <c r="ASM36" s="44"/>
      <c r="ASN36" s="44"/>
      <c r="ASO36" s="44"/>
      <c r="ASP36" s="44"/>
      <c r="ASQ36" s="44"/>
      <c r="ASR36" s="44"/>
      <c r="ASS36" s="44"/>
      <c r="AST36" s="44"/>
      <c r="ASU36" s="44"/>
      <c r="ASV36" s="44"/>
      <c r="ASW36" s="44"/>
      <c r="ASX36" s="44"/>
      <c r="ASY36" s="44"/>
      <c r="ASZ36" s="44"/>
      <c r="ATA36" s="44"/>
      <c r="ATB36" s="44"/>
      <c r="ATC36" s="44"/>
      <c r="ATD36" s="44"/>
      <c r="ATE36" s="44"/>
      <c r="ATF36" s="44"/>
      <c r="ATG36" s="44"/>
      <c r="ATH36" s="44"/>
      <c r="ATI36" s="44"/>
      <c r="ATJ36" s="44"/>
      <c r="ATK36" s="44"/>
      <c r="ATL36" s="44"/>
      <c r="ATM36" s="44"/>
      <c r="ATN36" s="44"/>
      <c r="ATO36" s="44"/>
      <c r="ATP36" s="44"/>
      <c r="ATQ36" s="44"/>
      <c r="ATR36" s="44"/>
      <c r="ATS36" s="44"/>
      <c r="ATT36" s="44"/>
      <c r="ATU36" s="44"/>
      <c r="ATV36" s="44"/>
      <c r="ATW36" s="44"/>
      <c r="ATX36" s="44"/>
      <c r="ATY36" s="44"/>
      <c r="ATZ36" s="44"/>
      <c r="AUA36" s="44"/>
      <c r="AUB36" s="44"/>
      <c r="AUC36" s="44"/>
      <c r="AUD36" s="44"/>
      <c r="AUE36" s="44"/>
      <c r="AUF36" s="44"/>
      <c r="AUG36" s="44"/>
      <c r="AUH36" s="44"/>
      <c r="AUI36" s="44"/>
      <c r="AUJ36" s="44"/>
      <c r="AUK36" s="44"/>
      <c r="AUL36" s="44"/>
      <c r="AUM36" s="44"/>
      <c r="AUN36" s="44"/>
      <c r="AUO36" s="44"/>
      <c r="AUP36" s="44"/>
      <c r="AUQ36" s="44"/>
      <c r="AUR36" s="44"/>
      <c r="AUS36" s="44"/>
      <c r="AUT36" s="44"/>
      <c r="AUU36" s="44"/>
      <c r="AUV36" s="44"/>
      <c r="AUW36" s="44"/>
      <c r="AUX36" s="44"/>
      <c r="AUY36" s="44"/>
      <c r="AUZ36" s="44"/>
      <c r="AVA36" s="44"/>
      <c r="AVB36" s="44"/>
      <c r="AVC36" s="44"/>
      <c r="AVD36" s="44"/>
      <c r="AVE36" s="44"/>
      <c r="AVF36" s="44"/>
      <c r="AVG36" s="44"/>
      <c r="AVH36" s="44"/>
      <c r="AVI36" s="44"/>
      <c r="AVJ36" s="44"/>
      <c r="AVK36" s="44"/>
      <c r="AVL36" s="44"/>
      <c r="AVM36" s="44"/>
      <c r="AVN36" s="44"/>
      <c r="AVO36" s="44"/>
      <c r="AVP36" s="44"/>
      <c r="AVQ36" s="44"/>
      <c r="AVR36" s="44"/>
      <c r="AVS36" s="44"/>
      <c r="AVT36" s="44"/>
      <c r="AVU36" s="44"/>
      <c r="AVV36" s="44"/>
      <c r="AVW36" s="44"/>
      <c r="AVX36" s="44"/>
      <c r="AVY36" s="44"/>
      <c r="AVZ36" s="44"/>
      <c r="AWA36" s="44"/>
      <c r="AWB36" s="44"/>
      <c r="AWC36" s="44"/>
      <c r="AWD36" s="44"/>
      <c r="AWE36" s="44"/>
      <c r="AWF36" s="44"/>
      <c r="AWG36" s="44"/>
      <c r="AWH36" s="44"/>
      <c r="AWI36" s="44"/>
      <c r="AWJ36" s="44"/>
      <c r="AWK36" s="44"/>
      <c r="AWL36" s="44"/>
      <c r="AWM36" s="44"/>
      <c r="AWN36" s="44"/>
      <c r="AWO36" s="44"/>
      <c r="AWP36" s="44"/>
      <c r="AWQ36" s="44"/>
      <c r="AWR36" s="44"/>
      <c r="AWS36" s="44"/>
      <c r="AWT36" s="44"/>
      <c r="AWU36" s="44"/>
      <c r="AWV36" s="44"/>
      <c r="AWW36" s="44"/>
      <c r="AWX36" s="44"/>
      <c r="AWY36" s="44"/>
      <c r="AWZ36" s="44"/>
      <c r="AXA36" s="44"/>
      <c r="AXB36" s="44"/>
      <c r="AXC36" s="44"/>
      <c r="AXD36" s="44"/>
      <c r="AXE36" s="44"/>
      <c r="AXF36" s="44"/>
      <c r="AXG36" s="44"/>
      <c r="AXH36" s="44"/>
      <c r="AXI36" s="44"/>
      <c r="AXJ36" s="44"/>
      <c r="AXK36" s="44"/>
      <c r="AXL36" s="44"/>
      <c r="AXM36" s="44"/>
      <c r="AXN36" s="44"/>
      <c r="AXO36" s="44"/>
      <c r="AXP36" s="44"/>
      <c r="AXQ36" s="44"/>
      <c r="AXR36" s="44"/>
      <c r="AXS36" s="44"/>
      <c r="AXT36" s="44"/>
      <c r="AXU36" s="44"/>
      <c r="AXV36" s="44"/>
      <c r="AXW36" s="44"/>
      <c r="AXX36" s="44"/>
      <c r="AXY36" s="44"/>
      <c r="AXZ36" s="44"/>
      <c r="AYA36" s="44"/>
      <c r="AYB36" s="44"/>
      <c r="AYC36" s="44"/>
      <c r="AYD36" s="44"/>
      <c r="AYE36" s="44"/>
      <c r="AYF36" s="44"/>
      <c r="AYG36" s="44"/>
      <c r="AYH36" s="44"/>
      <c r="AYI36" s="44"/>
      <c r="AYJ36" s="44"/>
      <c r="AYK36" s="44"/>
      <c r="AYL36" s="44"/>
      <c r="AYM36" s="44"/>
      <c r="AYN36" s="44"/>
      <c r="AYO36" s="44"/>
      <c r="AYP36" s="44"/>
      <c r="AYQ36" s="44"/>
      <c r="AYR36" s="44"/>
      <c r="AYS36" s="44"/>
      <c r="AYT36" s="44"/>
      <c r="AYU36" s="44"/>
      <c r="AYV36" s="44"/>
      <c r="AYW36" s="44"/>
      <c r="AYX36" s="44"/>
      <c r="AYY36" s="44"/>
      <c r="AYZ36" s="44"/>
      <c r="AZA36" s="44"/>
      <c r="AZB36" s="44"/>
      <c r="AZC36" s="44"/>
      <c r="AZD36" s="44"/>
      <c r="AZE36" s="44"/>
      <c r="AZF36" s="44"/>
      <c r="AZG36" s="44"/>
      <c r="AZH36" s="44"/>
      <c r="AZI36" s="44"/>
      <c r="AZJ36" s="44"/>
      <c r="AZK36" s="44"/>
      <c r="AZL36" s="44"/>
      <c r="AZM36" s="44"/>
      <c r="AZN36" s="44"/>
      <c r="AZO36" s="44"/>
      <c r="AZP36" s="44"/>
      <c r="AZQ36" s="44"/>
      <c r="AZR36" s="44"/>
      <c r="AZS36" s="44"/>
      <c r="AZT36" s="44"/>
      <c r="AZU36" s="44"/>
      <c r="AZV36" s="44"/>
      <c r="AZW36" s="44"/>
      <c r="AZX36" s="44"/>
      <c r="AZY36" s="44"/>
      <c r="AZZ36" s="44"/>
      <c r="BAA36" s="44"/>
      <c r="BAB36" s="44"/>
      <c r="BAC36" s="44"/>
      <c r="BAD36" s="44"/>
      <c r="BAE36" s="44"/>
      <c r="BAF36" s="44"/>
      <c r="BAG36" s="44"/>
      <c r="BAH36" s="44"/>
      <c r="BAI36" s="44"/>
      <c r="BAJ36" s="44"/>
      <c r="BAK36" s="44"/>
      <c r="BAL36" s="44"/>
      <c r="BAM36" s="44"/>
      <c r="BAN36" s="44"/>
      <c r="BAO36" s="44"/>
      <c r="BAP36" s="44"/>
      <c r="BAQ36" s="44"/>
      <c r="BAR36" s="44"/>
      <c r="BAS36" s="44"/>
      <c r="BAT36" s="44"/>
      <c r="BAU36" s="44"/>
      <c r="BAV36" s="44"/>
      <c r="BAW36" s="44"/>
      <c r="BAX36" s="44"/>
      <c r="BAY36" s="44"/>
      <c r="BAZ36" s="44"/>
      <c r="BBA36" s="44"/>
      <c r="BBB36" s="44"/>
      <c r="BBC36" s="44"/>
      <c r="BBD36" s="44"/>
      <c r="BBE36" s="44"/>
      <c r="BBF36" s="44"/>
      <c r="BBG36" s="44"/>
      <c r="BBH36" s="44"/>
      <c r="BBI36" s="44"/>
      <c r="BBJ36" s="44"/>
      <c r="BBK36" s="44"/>
      <c r="BBL36" s="44"/>
      <c r="BBM36" s="44"/>
      <c r="BBN36" s="44"/>
      <c r="BBO36" s="44"/>
      <c r="BBP36" s="44"/>
      <c r="BBQ36" s="44"/>
      <c r="BBR36" s="44"/>
      <c r="BBS36" s="44"/>
      <c r="BBT36" s="44"/>
      <c r="BBU36" s="44"/>
      <c r="BBV36" s="44"/>
      <c r="BBW36" s="44"/>
      <c r="BBX36" s="44"/>
      <c r="BBY36" s="44"/>
      <c r="BBZ36" s="44"/>
      <c r="BCA36" s="44"/>
      <c r="BCB36" s="44"/>
      <c r="BCC36" s="44"/>
      <c r="BCD36" s="44"/>
      <c r="BCE36" s="44"/>
      <c r="BCF36" s="44"/>
      <c r="BCG36" s="44"/>
      <c r="BCH36" s="44"/>
      <c r="BCI36" s="44"/>
      <c r="BCJ36" s="44"/>
      <c r="BCK36" s="44"/>
      <c r="BCL36" s="44"/>
      <c r="BCM36" s="44"/>
      <c r="BCN36" s="44"/>
      <c r="BCO36" s="44"/>
      <c r="BCP36" s="44"/>
      <c r="BCQ36" s="44"/>
      <c r="BCR36" s="44"/>
      <c r="BCS36" s="44"/>
      <c r="BCT36" s="44"/>
      <c r="BCU36" s="44"/>
      <c r="BCV36" s="44"/>
      <c r="BCW36" s="44"/>
      <c r="BCX36" s="44"/>
      <c r="BCY36" s="44"/>
      <c r="BCZ36" s="44"/>
      <c r="BDA36" s="44"/>
      <c r="BDB36" s="44"/>
      <c r="BDC36" s="44"/>
      <c r="BDD36" s="44"/>
      <c r="BDE36" s="44"/>
      <c r="BDF36" s="44"/>
      <c r="BDG36" s="44"/>
      <c r="BDH36" s="44"/>
      <c r="BDI36" s="44"/>
      <c r="BDJ36" s="44"/>
      <c r="BDK36" s="44"/>
      <c r="BDL36" s="44"/>
      <c r="BDM36" s="44"/>
      <c r="BDN36" s="44"/>
      <c r="BDO36" s="44"/>
      <c r="BDP36" s="44"/>
      <c r="BDQ36" s="44"/>
      <c r="BDR36" s="44"/>
      <c r="BDS36" s="44"/>
      <c r="BDT36" s="44"/>
      <c r="BDU36" s="44"/>
      <c r="BDV36" s="44"/>
      <c r="BDW36" s="44"/>
      <c r="BDX36" s="44"/>
      <c r="BDY36" s="44"/>
      <c r="BDZ36" s="44"/>
      <c r="BEA36" s="44"/>
      <c r="BEB36" s="44"/>
      <c r="BEC36" s="44"/>
      <c r="BED36" s="44"/>
      <c r="BEE36" s="44"/>
      <c r="BEF36" s="44"/>
      <c r="BEG36" s="44"/>
      <c r="BEH36" s="44"/>
      <c r="BEI36" s="44"/>
      <c r="BEJ36" s="44"/>
      <c r="BEK36" s="44"/>
      <c r="BEL36" s="44"/>
      <c r="BEM36" s="44"/>
      <c r="BEN36" s="44"/>
      <c r="BEO36" s="44"/>
      <c r="BEP36" s="44"/>
      <c r="BEQ36" s="44"/>
      <c r="BER36" s="44"/>
      <c r="BES36" s="44"/>
      <c r="BET36" s="44"/>
      <c r="BEU36" s="44"/>
      <c r="BEV36" s="44"/>
      <c r="BEW36" s="44"/>
      <c r="BEX36" s="44"/>
      <c r="BEY36" s="44"/>
      <c r="BEZ36" s="44"/>
      <c r="BFA36" s="44"/>
      <c r="BFB36" s="44"/>
      <c r="BFC36" s="44"/>
      <c r="BFD36" s="44"/>
      <c r="BFE36" s="44"/>
      <c r="BFF36" s="44"/>
      <c r="BFG36" s="44"/>
      <c r="BFH36" s="44"/>
      <c r="BFI36" s="44"/>
      <c r="BFJ36" s="44"/>
      <c r="BFK36" s="44"/>
      <c r="BFL36" s="44"/>
      <c r="BFM36" s="44"/>
      <c r="BFN36" s="44"/>
      <c r="BFO36" s="44"/>
      <c r="BFP36" s="44"/>
      <c r="BFQ36" s="44"/>
      <c r="BFR36" s="44"/>
      <c r="BFS36" s="44"/>
      <c r="BFT36" s="44"/>
      <c r="BFU36" s="44"/>
      <c r="BFV36" s="44"/>
      <c r="BFW36" s="44"/>
      <c r="BFX36" s="44"/>
      <c r="BFY36" s="44"/>
      <c r="BFZ36" s="44"/>
      <c r="BGA36" s="44"/>
      <c r="BGB36" s="44"/>
      <c r="BGC36" s="44"/>
      <c r="BGD36" s="44"/>
      <c r="BGE36" s="44"/>
      <c r="BGF36" s="44"/>
      <c r="BGG36" s="44"/>
      <c r="BGH36" s="44"/>
      <c r="BGI36" s="44"/>
      <c r="BGJ36" s="44"/>
      <c r="BGK36" s="44"/>
      <c r="BGL36" s="44"/>
      <c r="BGM36" s="44"/>
      <c r="BGN36" s="44"/>
      <c r="BGO36" s="44"/>
      <c r="BGP36" s="44"/>
      <c r="BGQ36" s="44"/>
      <c r="BGR36" s="44"/>
      <c r="BGS36" s="44"/>
      <c r="BGT36" s="44"/>
      <c r="BGU36" s="44"/>
      <c r="BGV36" s="44"/>
      <c r="BGW36" s="44"/>
      <c r="BGX36" s="44"/>
      <c r="BGY36" s="44"/>
      <c r="BGZ36" s="44"/>
      <c r="BHA36" s="44"/>
      <c r="BHB36" s="44"/>
      <c r="BHC36" s="44"/>
      <c r="BHD36" s="44"/>
      <c r="BHE36" s="44"/>
      <c r="BHF36" s="44"/>
      <c r="BHG36" s="44"/>
      <c r="BHH36" s="44"/>
      <c r="BHI36" s="44"/>
      <c r="BHJ36" s="44"/>
      <c r="BHK36" s="44"/>
      <c r="BHL36" s="44"/>
      <c r="BHM36" s="44"/>
      <c r="BHN36" s="44"/>
      <c r="BHO36" s="44"/>
      <c r="BHP36" s="44"/>
      <c r="BHQ36" s="44"/>
      <c r="BHR36" s="44"/>
      <c r="BHS36" s="44"/>
      <c r="BHT36" s="44"/>
      <c r="BHU36" s="44"/>
      <c r="BHV36" s="44"/>
      <c r="BHW36" s="44"/>
      <c r="BHX36" s="44"/>
      <c r="BHY36" s="44"/>
      <c r="BHZ36" s="44"/>
      <c r="BIA36" s="44"/>
      <c r="BIB36" s="44"/>
      <c r="BIC36" s="44"/>
      <c r="BID36" s="44"/>
      <c r="BIE36" s="44"/>
      <c r="BIF36" s="44"/>
      <c r="BIG36" s="44"/>
      <c r="BIH36" s="44"/>
      <c r="BII36" s="44"/>
      <c r="BIJ36" s="44"/>
      <c r="BIK36" s="44"/>
      <c r="BIL36" s="44"/>
      <c r="BIM36" s="44"/>
      <c r="BIN36" s="44"/>
      <c r="BIO36" s="44"/>
      <c r="BIP36" s="44"/>
      <c r="BIQ36" s="44"/>
      <c r="BIR36" s="44"/>
      <c r="BIS36" s="44"/>
      <c r="BIT36" s="44"/>
      <c r="BIU36" s="44"/>
      <c r="BIV36" s="44"/>
      <c r="BIW36" s="44"/>
      <c r="BIX36" s="44"/>
      <c r="BIY36" s="44"/>
      <c r="BIZ36" s="44"/>
      <c r="BJA36" s="44"/>
      <c r="BJB36" s="44"/>
      <c r="BJC36" s="44"/>
      <c r="BJD36" s="44"/>
      <c r="BJE36" s="44"/>
      <c r="BJF36" s="44"/>
      <c r="BJG36" s="44"/>
      <c r="BJH36" s="44"/>
      <c r="BJI36" s="44"/>
      <c r="BJJ36" s="44"/>
      <c r="BJK36" s="44"/>
      <c r="BJL36" s="44"/>
      <c r="BJM36" s="44"/>
      <c r="BJN36" s="44"/>
      <c r="BJO36" s="44"/>
      <c r="BJP36" s="44"/>
      <c r="BJQ36" s="44"/>
      <c r="BJR36" s="44"/>
      <c r="BJS36" s="44"/>
      <c r="BJT36" s="44"/>
      <c r="BJU36" s="44"/>
      <c r="BJV36" s="44"/>
      <c r="BJW36" s="44"/>
      <c r="BJX36" s="44"/>
      <c r="BJY36" s="44"/>
      <c r="BJZ36" s="44"/>
      <c r="BKA36" s="44"/>
      <c r="BKB36" s="44"/>
      <c r="BKC36" s="44"/>
      <c r="BKD36" s="44"/>
      <c r="BKE36" s="44"/>
      <c r="BKF36" s="44"/>
      <c r="BKG36" s="44"/>
      <c r="BKH36" s="44"/>
      <c r="BKI36" s="44"/>
      <c r="BKJ36" s="44"/>
      <c r="BKK36" s="44"/>
      <c r="BKL36" s="44"/>
      <c r="BKM36" s="44"/>
      <c r="BKN36" s="44"/>
      <c r="BKO36" s="44"/>
      <c r="BKP36" s="44"/>
      <c r="BKQ36" s="44"/>
      <c r="BKR36" s="44"/>
      <c r="BKS36" s="44"/>
      <c r="BKT36" s="44"/>
      <c r="BKU36" s="44"/>
      <c r="BKV36" s="44"/>
      <c r="BKW36" s="44"/>
      <c r="BKX36" s="44"/>
      <c r="BKY36" s="44"/>
      <c r="BKZ36" s="44"/>
      <c r="BLA36" s="44"/>
      <c r="BLB36" s="44"/>
      <c r="BLC36" s="44"/>
      <c r="BLD36" s="44"/>
      <c r="BLE36" s="44"/>
      <c r="BLF36" s="44"/>
      <c r="BLG36" s="44"/>
      <c r="BLH36" s="44"/>
      <c r="BLI36" s="44"/>
      <c r="BLJ36" s="44"/>
      <c r="BLK36" s="44"/>
      <c r="BLL36" s="44"/>
      <c r="BLM36" s="44"/>
      <c r="BLN36" s="44"/>
      <c r="BLO36" s="44"/>
      <c r="BLP36" s="44"/>
      <c r="BLQ36" s="44"/>
      <c r="BLR36" s="44"/>
      <c r="BLS36" s="44"/>
      <c r="BLT36" s="44"/>
      <c r="BLU36" s="44"/>
      <c r="BLV36" s="44"/>
      <c r="BLW36" s="44"/>
      <c r="BLX36" s="44"/>
      <c r="BLY36" s="44"/>
      <c r="BLZ36" s="44"/>
      <c r="BMA36" s="44"/>
      <c r="BMB36" s="44"/>
      <c r="BMC36" s="44"/>
      <c r="BMD36" s="44"/>
      <c r="BME36" s="44"/>
      <c r="BMF36" s="44"/>
      <c r="BMG36" s="44"/>
      <c r="BMH36" s="44"/>
      <c r="BMI36" s="44"/>
      <c r="BMJ36" s="44"/>
      <c r="BMK36" s="44"/>
      <c r="BML36" s="44"/>
      <c r="BMM36" s="44"/>
      <c r="BMN36" s="44"/>
      <c r="BMO36" s="44"/>
      <c r="BMP36" s="44"/>
      <c r="BMQ36" s="44"/>
      <c r="BMR36" s="44"/>
      <c r="BMS36" s="44"/>
      <c r="BMT36" s="44"/>
      <c r="BMU36" s="44"/>
      <c r="BMV36" s="44"/>
      <c r="BMW36" s="44"/>
      <c r="BMX36" s="44"/>
      <c r="BMY36" s="44"/>
      <c r="BMZ36" s="44"/>
      <c r="BNA36" s="44"/>
      <c r="BNB36" s="44"/>
      <c r="BNC36" s="44"/>
      <c r="BND36" s="44"/>
      <c r="BNE36" s="44"/>
      <c r="BNF36" s="44"/>
      <c r="BNG36" s="44"/>
      <c r="BNH36" s="44"/>
      <c r="BNI36" s="44"/>
      <c r="BNJ36" s="44"/>
      <c r="BNK36" s="44"/>
      <c r="BNL36" s="44"/>
      <c r="BNM36" s="44"/>
      <c r="BNN36" s="44"/>
      <c r="BNO36" s="44"/>
      <c r="BNP36" s="44"/>
      <c r="BNQ36" s="44"/>
      <c r="BNR36" s="44"/>
      <c r="BNS36" s="44"/>
      <c r="BNT36" s="44"/>
      <c r="BNU36" s="44"/>
      <c r="BNV36" s="44"/>
      <c r="BNW36" s="44"/>
      <c r="BNX36" s="44"/>
      <c r="BNY36" s="44"/>
      <c r="BNZ36" s="44"/>
      <c r="BOA36" s="44"/>
      <c r="BOB36" s="44"/>
      <c r="BOC36" s="44"/>
      <c r="BOD36" s="44"/>
      <c r="BOE36" s="44"/>
      <c r="BOF36" s="44"/>
      <c r="BOG36" s="44"/>
      <c r="BOH36" s="44"/>
      <c r="BOI36" s="44"/>
      <c r="BOJ36" s="44"/>
      <c r="BOK36" s="44"/>
      <c r="BOL36" s="44"/>
      <c r="BOM36" s="44"/>
      <c r="BON36" s="44"/>
      <c r="BOO36" s="44"/>
      <c r="BOP36" s="44"/>
      <c r="BOQ36" s="44"/>
      <c r="BOR36" s="44"/>
      <c r="BOS36" s="44"/>
      <c r="BOT36" s="44"/>
      <c r="BOU36" s="44"/>
      <c r="BOV36" s="44"/>
      <c r="BOW36" s="44"/>
      <c r="BOX36" s="44"/>
      <c r="BOY36" s="44"/>
      <c r="BOZ36" s="44"/>
      <c r="BPA36" s="44"/>
      <c r="BPB36" s="44"/>
      <c r="BPC36" s="44"/>
      <c r="BPD36" s="44"/>
      <c r="BPE36" s="44"/>
      <c r="BPF36" s="44"/>
      <c r="BPG36" s="44"/>
      <c r="BPH36" s="44"/>
      <c r="BPI36" s="44"/>
      <c r="BPJ36" s="44"/>
      <c r="BPK36" s="44"/>
      <c r="BPL36" s="44"/>
      <c r="BPM36" s="44"/>
      <c r="BPN36" s="44"/>
      <c r="BPO36" s="44"/>
      <c r="BPP36" s="44"/>
      <c r="BPQ36" s="44"/>
      <c r="BPR36" s="44"/>
      <c r="BPS36" s="44"/>
      <c r="BPT36" s="44"/>
      <c r="BPU36" s="44"/>
      <c r="BPV36" s="44"/>
      <c r="BPW36" s="44"/>
      <c r="BPX36" s="44"/>
      <c r="BPY36" s="44"/>
      <c r="BPZ36" s="44"/>
      <c r="BQA36" s="44"/>
      <c r="BQB36" s="44"/>
      <c r="BQC36" s="44"/>
      <c r="BQD36" s="44"/>
      <c r="BQE36" s="44"/>
      <c r="BQF36" s="44"/>
      <c r="BQG36" s="44"/>
      <c r="BQH36" s="44"/>
      <c r="BQI36" s="44"/>
      <c r="BQJ36" s="44"/>
      <c r="BQK36" s="44"/>
      <c r="BQL36" s="44"/>
      <c r="BQM36" s="44"/>
      <c r="BQN36" s="44"/>
      <c r="BQO36" s="44"/>
      <c r="BQP36" s="44"/>
      <c r="BQQ36" s="44"/>
      <c r="BQR36" s="44"/>
      <c r="BQS36" s="44"/>
      <c r="BQT36" s="44"/>
      <c r="BQU36" s="44"/>
      <c r="BQV36" s="44"/>
      <c r="BQW36" s="44"/>
      <c r="BQX36" s="44"/>
      <c r="BQY36" s="44"/>
      <c r="BQZ36" s="44"/>
      <c r="BRA36" s="44"/>
      <c r="BRB36" s="44"/>
      <c r="BRC36" s="44"/>
      <c r="BRD36" s="44"/>
      <c r="BRE36" s="44"/>
      <c r="BRF36" s="44"/>
      <c r="BRG36" s="44"/>
      <c r="BRH36" s="44"/>
      <c r="BRI36" s="44"/>
      <c r="BRJ36" s="44"/>
      <c r="BRK36" s="44"/>
      <c r="BRL36" s="44"/>
      <c r="BRM36" s="44"/>
      <c r="BRN36" s="44"/>
      <c r="BRO36" s="44"/>
      <c r="BRP36" s="44"/>
      <c r="BRQ36" s="44"/>
      <c r="BRR36" s="44"/>
      <c r="BRS36" s="44"/>
      <c r="BRT36" s="44"/>
      <c r="BRU36" s="44"/>
      <c r="BRV36" s="44"/>
      <c r="BRW36" s="44"/>
      <c r="BRX36" s="44"/>
      <c r="BRY36" s="44"/>
      <c r="BRZ36" s="44"/>
      <c r="BSA36" s="44"/>
      <c r="BSB36" s="44"/>
      <c r="BSC36" s="44"/>
      <c r="BSD36" s="44"/>
      <c r="BSE36" s="44"/>
      <c r="BSF36" s="44"/>
      <c r="BSG36" s="44"/>
      <c r="BSH36" s="44"/>
      <c r="BSI36" s="44"/>
      <c r="BSJ36" s="44"/>
      <c r="BSK36" s="44"/>
      <c r="BSL36" s="44"/>
      <c r="BSM36" s="44"/>
      <c r="BSN36" s="44"/>
      <c r="BSO36" s="44"/>
      <c r="BSP36" s="44"/>
      <c r="BSQ36" s="44"/>
      <c r="BSR36" s="44"/>
      <c r="BSS36" s="44"/>
      <c r="BST36" s="44"/>
      <c r="BSU36" s="44"/>
      <c r="BSV36" s="44"/>
      <c r="BSW36" s="44"/>
      <c r="BSX36" s="44"/>
      <c r="BSY36" s="44"/>
      <c r="BSZ36" s="44"/>
      <c r="BTA36" s="44"/>
      <c r="BTB36" s="44"/>
      <c r="BTC36" s="44"/>
      <c r="BTD36" s="44"/>
      <c r="BTE36" s="44"/>
      <c r="BTF36" s="44"/>
      <c r="BTG36" s="44"/>
      <c r="BTH36" s="44"/>
      <c r="BTI36" s="44"/>
      <c r="BTJ36" s="44"/>
      <c r="BTK36" s="44"/>
      <c r="BTL36" s="44"/>
      <c r="BTM36" s="44"/>
      <c r="BTN36" s="44"/>
      <c r="BTO36" s="44"/>
      <c r="BTP36" s="44"/>
      <c r="BTQ36" s="44"/>
      <c r="BTR36" s="44"/>
      <c r="BTS36" s="44"/>
      <c r="BTT36" s="44"/>
      <c r="BTU36" s="44"/>
      <c r="BTV36" s="44"/>
      <c r="BTW36" s="44"/>
      <c r="BTX36" s="44"/>
      <c r="BTY36" s="44"/>
      <c r="BTZ36" s="44"/>
      <c r="BUA36" s="44"/>
      <c r="BUB36" s="44"/>
      <c r="BUC36" s="44"/>
      <c r="BUD36" s="44"/>
      <c r="BUE36" s="44"/>
      <c r="BUF36" s="44"/>
      <c r="BUG36" s="44"/>
      <c r="BUH36" s="44"/>
      <c r="BUI36" s="44"/>
      <c r="BUJ36" s="44"/>
      <c r="BUK36" s="44"/>
      <c r="BUL36" s="44"/>
      <c r="BUM36" s="44"/>
      <c r="BUN36" s="44"/>
      <c r="BUO36" s="44"/>
      <c r="BUP36" s="44"/>
      <c r="BUQ36" s="44"/>
      <c r="BUR36" s="44"/>
      <c r="BUS36" s="44"/>
      <c r="BUT36" s="44"/>
      <c r="BUU36" s="44"/>
      <c r="BUV36" s="44"/>
      <c r="BUW36" s="44"/>
      <c r="BUX36" s="44"/>
      <c r="BUY36" s="44"/>
      <c r="BUZ36" s="44"/>
      <c r="BVA36" s="44"/>
      <c r="BVB36" s="44"/>
      <c r="BVC36" s="44"/>
      <c r="BVD36" s="44"/>
      <c r="BVE36" s="44"/>
      <c r="BVF36" s="44"/>
      <c r="BVG36" s="44"/>
      <c r="BVH36" s="44"/>
      <c r="BVI36" s="44"/>
      <c r="BVJ36" s="44"/>
      <c r="BVK36" s="44"/>
      <c r="BVL36" s="44"/>
      <c r="BVM36" s="44"/>
      <c r="BVN36" s="44"/>
      <c r="BVO36" s="44"/>
      <c r="BVP36" s="44"/>
      <c r="BVQ36" s="44"/>
      <c r="BVR36" s="44"/>
      <c r="BVS36" s="44"/>
      <c r="BVT36" s="44"/>
      <c r="BVU36" s="44"/>
      <c r="BVV36" s="44"/>
      <c r="BVW36" s="44"/>
      <c r="BVX36" s="44"/>
      <c r="BVY36" s="44"/>
      <c r="BVZ36" s="44"/>
      <c r="BWA36" s="44"/>
      <c r="BWB36" s="44"/>
      <c r="BWC36" s="44"/>
      <c r="BWD36" s="44"/>
      <c r="BWE36" s="44"/>
      <c r="BWF36" s="44"/>
      <c r="BWG36" s="44"/>
      <c r="BWH36" s="44"/>
      <c r="BWI36" s="44"/>
      <c r="BWJ36" s="44"/>
      <c r="BWK36" s="44"/>
      <c r="BWL36" s="44"/>
      <c r="BWM36" s="44"/>
      <c r="BWN36" s="44"/>
      <c r="BWO36" s="44"/>
      <c r="BWP36" s="44"/>
      <c r="BWQ36" s="44"/>
      <c r="BWR36" s="44"/>
      <c r="BWS36" s="44"/>
      <c r="BWT36" s="44"/>
      <c r="BWU36" s="44"/>
      <c r="BWV36" s="44"/>
      <c r="BWW36" s="44"/>
      <c r="BWX36" s="44"/>
      <c r="BWY36" s="44"/>
      <c r="BWZ36" s="44"/>
      <c r="BXA36" s="44"/>
      <c r="BXB36" s="44"/>
      <c r="BXC36" s="44"/>
      <c r="BXD36" s="44"/>
      <c r="BXE36" s="44"/>
      <c r="BXF36" s="44"/>
      <c r="BXG36" s="44"/>
      <c r="BXH36" s="44"/>
      <c r="BXI36" s="44"/>
      <c r="BXJ36" s="44"/>
      <c r="BXK36" s="44"/>
      <c r="BXL36" s="44"/>
      <c r="BXM36" s="44"/>
      <c r="BXN36" s="44"/>
      <c r="BXO36" s="44"/>
      <c r="BXP36" s="44"/>
      <c r="BXQ36" s="44"/>
      <c r="BXR36" s="44"/>
      <c r="BXS36" s="44"/>
      <c r="BXT36" s="44"/>
      <c r="BXU36" s="44"/>
      <c r="BXV36" s="44"/>
      <c r="BXW36" s="44"/>
      <c r="BXX36" s="44"/>
      <c r="BXY36" s="44"/>
      <c r="BXZ36" s="44"/>
      <c r="BYA36" s="44"/>
      <c r="BYB36" s="44"/>
      <c r="BYC36" s="44"/>
      <c r="BYD36" s="44"/>
      <c r="BYE36" s="44"/>
      <c r="BYF36" s="44"/>
      <c r="BYG36" s="44"/>
      <c r="BYH36" s="44"/>
      <c r="BYI36" s="44"/>
      <c r="BYJ36" s="44"/>
      <c r="BYK36" s="44"/>
      <c r="BYL36" s="44"/>
      <c r="BYM36" s="44"/>
      <c r="BYN36" s="44"/>
      <c r="BYO36" s="44"/>
      <c r="BYP36" s="44"/>
      <c r="BYQ36" s="44"/>
      <c r="BYR36" s="44"/>
      <c r="BYS36" s="44"/>
      <c r="BYT36" s="44"/>
      <c r="BYU36" s="44"/>
      <c r="BYV36" s="44"/>
      <c r="BYW36" s="44"/>
      <c r="BYX36" s="44"/>
      <c r="BYY36" s="44"/>
      <c r="BYZ36" s="44"/>
      <c r="BZA36" s="44"/>
      <c r="BZB36" s="44"/>
      <c r="BZC36" s="44"/>
      <c r="BZD36" s="44"/>
      <c r="BZE36" s="44"/>
      <c r="BZF36" s="44"/>
      <c r="BZG36" s="44"/>
      <c r="BZH36" s="44"/>
      <c r="BZI36" s="44"/>
      <c r="BZJ36" s="44"/>
      <c r="BZK36" s="44"/>
      <c r="BZL36" s="44"/>
      <c r="BZM36" s="44"/>
      <c r="BZN36" s="44"/>
      <c r="BZO36" s="44"/>
      <c r="BZP36" s="44"/>
      <c r="BZQ36" s="44"/>
      <c r="BZR36" s="44"/>
      <c r="BZS36" s="44"/>
      <c r="BZT36" s="44"/>
      <c r="BZU36" s="44"/>
      <c r="BZV36" s="44"/>
      <c r="BZW36" s="44"/>
      <c r="BZX36" s="44"/>
      <c r="BZY36" s="44"/>
      <c r="BZZ36" s="44"/>
      <c r="CAA36" s="44"/>
      <c r="CAB36" s="44"/>
      <c r="CAC36" s="44"/>
      <c r="CAD36" s="44"/>
      <c r="CAE36" s="44"/>
      <c r="CAF36" s="44"/>
      <c r="CAG36" s="44"/>
      <c r="CAH36" s="44"/>
      <c r="CAI36" s="44"/>
      <c r="CAJ36" s="44"/>
      <c r="CAK36" s="44"/>
      <c r="CAL36" s="44"/>
      <c r="CAM36" s="44"/>
      <c r="CAN36" s="44"/>
      <c r="CAO36" s="44"/>
      <c r="CAP36" s="44"/>
      <c r="CAQ36" s="44"/>
      <c r="CAR36" s="44"/>
      <c r="CAS36" s="44"/>
      <c r="CAT36" s="44"/>
      <c r="CAU36" s="44"/>
      <c r="CAV36" s="44"/>
      <c r="CAW36" s="44"/>
      <c r="CAX36" s="44"/>
      <c r="CAY36" s="44"/>
      <c r="CAZ36" s="44"/>
      <c r="CBA36" s="44"/>
      <c r="CBB36" s="44"/>
      <c r="CBC36" s="44"/>
      <c r="CBD36" s="44"/>
      <c r="CBE36" s="44"/>
      <c r="CBF36" s="44"/>
      <c r="CBG36" s="44"/>
      <c r="CBH36" s="44"/>
      <c r="CBI36" s="44"/>
      <c r="CBJ36" s="44"/>
      <c r="CBK36" s="44"/>
      <c r="CBL36" s="44"/>
      <c r="CBM36" s="44"/>
      <c r="CBN36" s="44"/>
      <c r="CBO36" s="44"/>
      <c r="CBP36" s="44"/>
      <c r="CBQ36" s="44"/>
      <c r="CBR36" s="44"/>
      <c r="CBS36" s="44"/>
      <c r="CBT36" s="44"/>
      <c r="CBU36" s="44"/>
      <c r="CBV36" s="44"/>
      <c r="CBW36" s="44"/>
      <c r="CBX36" s="44"/>
      <c r="CBY36" s="44"/>
      <c r="CBZ36" s="44"/>
      <c r="CCA36" s="44"/>
      <c r="CCB36" s="44"/>
      <c r="CCC36" s="44"/>
      <c r="CCD36" s="44"/>
      <c r="CCE36" s="44"/>
      <c r="CCF36" s="44"/>
      <c r="CCG36" s="44"/>
      <c r="CCH36" s="44"/>
      <c r="CCI36" s="44"/>
      <c r="CCJ36" s="44"/>
      <c r="CCK36" s="44"/>
      <c r="CCL36" s="44"/>
      <c r="CCM36" s="44"/>
      <c r="CCN36" s="44"/>
      <c r="CCO36" s="44"/>
      <c r="CCP36" s="44"/>
      <c r="CCQ36" s="44"/>
      <c r="CCR36" s="44"/>
      <c r="CCS36" s="44"/>
      <c r="CCT36" s="44"/>
      <c r="CCU36" s="44"/>
      <c r="CCV36" s="44"/>
      <c r="CCW36" s="44"/>
      <c r="CCX36" s="44"/>
      <c r="CCY36" s="44"/>
      <c r="CCZ36" s="44"/>
      <c r="CDA36" s="44"/>
      <c r="CDB36" s="44"/>
      <c r="CDC36" s="44"/>
      <c r="CDD36" s="44"/>
      <c r="CDE36" s="44"/>
      <c r="CDF36" s="44"/>
      <c r="CDG36" s="44"/>
      <c r="CDH36" s="44"/>
      <c r="CDI36" s="44"/>
      <c r="CDJ36" s="44"/>
      <c r="CDK36" s="44"/>
      <c r="CDL36" s="44"/>
      <c r="CDM36" s="44"/>
      <c r="CDN36" s="44"/>
      <c r="CDO36" s="44"/>
      <c r="CDP36" s="44"/>
      <c r="CDQ36" s="44"/>
      <c r="CDR36" s="44"/>
      <c r="CDS36" s="44"/>
      <c r="CDT36" s="44"/>
      <c r="CDU36" s="44"/>
      <c r="CDV36" s="44"/>
      <c r="CDW36" s="44"/>
      <c r="CDX36" s="44"/>
      <c r="CDY36" s="44"/>
      <c r="CDZ36" s="44"/>
      <c r="CEA36" s="44"/>
      <c r="CEB36" s="44"/>
      <c r="CEC36" s="44"/>
      <c r="CED36" s="44"/>
      <c r="CEE36" s="44"/>
      <c r="CEF36" s="44"/>
      <c r="CEG36" s="44"/>
      <c r="CEH36" s="44"/>
      <c r="CEI36" s="44"/>
      <c r="CEJ36" s="44"/>
      <c r="CEK36" s="44"/>
      <c r="CEL36" s="44"/>
      <c r="CEM36" s="44"/>
      <c r="CEN36" s="44"/>
      <c r="CEO36" s="44"/>
      <c r="CEP36" s="44"/>
      <c r="CEQ36" s="44"/>
      <c r="CER36" s="44"/>
      <c r="CES36" s="44"/>
      <c r="CET36" s="44"/>
      <c r="CEU36" s="44"/>
      <c r="CEV36" s="44"/>
      <c r="CEW36" s="44"/>
      <c r="CEX36" s="44"/>
      <c r="CEY36" s="44"/>
      <c r="CEZ36" s="44"/>
      <c r="CFA36" s="44"/>
      <c r="CFB36" s="44"/>
      <c r="CFC36" s="44"/>
      <c r="CFD36" s="44"/>
      <c r="CFE36" s="44"/>
      <c r="CFF36" s="44"/>
      <c r="CFG36" s="44"/>
      <c r="CFH36" s="44"/>
      <c r="CFI36" s="44"/>
      <c r="CFJ36" s="44"/>
      <c r="CFK36" s="44"/>
      <c r="CFL36" s="44"/>
      <c r="CFM36" s="44"/>
      <c r="CFN36" s="44"/>
      <c r="CFO36" s="44"/>
      <c r="CFP36" s="44"/>
      <c r="CFQ36" s="44"/>
      <c r="CFR36" s="44"/>
      <c r="CFS36" s="44"/>
      <c r="CFT36" s="44"/>
      <c r="CFU36" s="44"/>
      <c r="CFV36" s="44"/>
      <c r="CFW36" s="44"/>
      <c r="CFX36" s="44"/>
      <c r="CFY36" s="44"/>
      <c r="CFZ36" s="44"/>
      <c r="CGA36" s="44"/>
      <c r="CGB36" s="44"/>
      <c r="CGC36" s="44"/>
      <c r="CGD36" s="44"/>
      <c r="CGE36" s="44"/>
      <c r="CGF36" s="44"/>
      <c r="CGG36" s="44"/>
      <c r="CGH36" s="44"/>
      <c r="CGI36" s="44"/>
      <c r="CGJ36" s="44"/>
      <c r="CGK36" s="44"/>
      <c r="CGL36" s="44"/>
      <c r="CGM36" s="44"/>
      <c r="CGN36" s="44"/>
      <c r="CGO36" s="44"/>
      <c r="CGP36" s="44"/>
      <c r="CGQ36" s="44"/>
      <c r="CGR36" s="44"/>
      <c r="CGS36" s="44"/>
      <c r="CGT36" s="44"/>
      <c r="CGU36" s="44"/>
      <c r="CGV36" s="44"/>
      <c r="CGW36" s="44"/>
      <c r="CGX36" s="44"/>
      <c r="CGY36" s="44"/>
      <c r="CGZ36" s="44"/>
      <c r="CHA36" s="44"/>
      <c r="CHB36" s="44"/>
      <c r="CHC36" s="44"/>
      <c r="CHD36" s="44"/>
      <c r="CHE36" s="44"/>
      <c r="CHF36" s="44"/>
      <c r="CHG36" s="44"/>
      <c r="CHH36" s="44"/>
      <c r="CHI36" s="44"/>
      <c r="CHJ36" s="44"/>
      <c r="CHK36" s="44"/>
      <c r="CHL36" s="44"/>
      <c r="CHM36" s="44"/>
      <c r="CHN36" s="44"/>
      <c r="CHO36" s="44"/>
      <c r="CHP36" s="44"/>
      <c r="CHQ36" s="44"/>
      <c r="CHR36" s="44"/>
      <c r="CHS36" s="44"/>
      <c r="CHT36" s="44"/>
      <c r="CHU36" s="44"/>
      <c r="CHV36" s="44"/>
      <c r="CHW36" s="44"/>
      <c r="CHX36" s="44"/>
      <c r="CHY36" s="44"/>
      <c r="CHZ36" s="44"/>
      <c r="CIA36" s="44"/>
      <c r="CIB36" s="44"/>
      <c r="CIC36" s="44"/>
      <c r="CID36" s="44"/>
      <c r="CIE36" s="44"/>
      <c r="CIF36" s="44"/>
      <c r="CIG36" s="44"/>
      <c r="CIH36" s="44"/>
      <c r="CII36" s="44"/>
      <c r="CIJ36" s="44"/>
      <c r="CIK36" s="44"/>
      <c r="CIL36" s="44"/>
      <c r="CIM36" s="44"/>
      <c r="CIN36" s="44"/>
      <c r="CIO36" s="44"/>
      <c r="CIP36" s="44"/>
      <c r="CIQ36" s="44"/>
      <c r="CIR36" s="44"/>
      <c r="CIS36" s="44"/>
      <c r="CIT36" s="44"/>
      <c r="CIU36" s="44"/>
      <c r="CIV36" s="44"/>
      <c r="CIW36" s="44"/>
      <c r="CIX36" s="44"/>
      <c r="CIY36" s="44"/>
      <c r="CIZ36" s="44"/>
      <c r="CJA36" s="44"/>
      <c r="CJB36" s="44"/>
      <c r="CJC36" s="44"/>
      <c r="CJD36" s="44"/>
      <c r="CJE36" s="44"/>
      <c r="CJF36" s="44"/>
      <c r="CJG36" s="44"/>
      <c r="CJH36" s="44"/>
      <c r="CJI36" s="44"/>
      <c r="CJJ36" s="44"/>
      <c r="CJK36" s="44"/>
      <c r="CJL36" s="44"/>
      <c r="CJM36" s="44"/>
      <c r="CJN36" s="44"/>
      <c r="CJO36" s="44"/>
      <c r="CJP36" s="44"/>
      <c r="CJQ36" s="44"/>
      <c r="CJR36" s="44"/>
      <c r="CJS36" s="44"/>
      <c r="CJT36" s="44"/>
      <c r="CJU36" s="44"/>
      <c r="CJV36" s="44"/>
      <c r="CJW36" s="44"/>
      <c r="CJX36" s="44"/>
      <c r="CJY36" s="44"/>
      <c r="CJZ36" s="44"/>
      <c r="CKA36" s="44"/>
      <c r="CKB36" s="44"/>
      <c r="CKC36" s="44"/>
      <c r="CKD36" s="44"/>
      <c r="CKE36" s="44"/>
      <c r="CKF36" s="44"/>
      <c r="CKG36" s="44"/>
      <c r="CKH36" s="44"/>
      <c r="CKI36" s="44"/>
      <c r="CKJ36" s="44"/>
      <c r="CKK36" s="44"/>
      <c r="CKL36" s="44"/>
      <c r="CKM36" s="44"/>
      <c r="CKN36" s="44"/>
      <c r="CKO36" s="44"/>
      <c r="CKP36" s="44"/>
      <c r="CKQ36" s="44"/>
      <c r="CKR36" s="44"/>
      <c r="CKS36" s="44"/>
      <c r="CKT36" s="44"/>
      <c r="CKU36" s="44"/>
      <c r="CKV36" s="44"/>
      <c r="CKW36" s="44"/>
      <c r="CKX36" s="44"/>
      <c r="CKY36" s="44"/>
      <c r="CKZ36" s="44"/>
      <c r="CLA36" s="44"/>
      <c r="CLB36" s="44"/>
      <c r="CLC36" s="44"/>
      <c r="CLD36" s="44"/>
      <c r="CLE36" s="44"/>
      <c r="CLF36" s="44"/>
      <c r="CLG36" s="44"/>
      <c r="CLH36" s="44"/>
      <c r="CLI36" s="44"/>
      <c r="CLJ36" s="44"/>
      <c r="CLK36" s="44"/>
      <c r="CLL36" s="44"/>
      <c r="CLM36" s="44"/>
      <c r="CLN36" s="44"/>
      <c r="CLO36" s="44"/>
      <c r="CLP36" s="44"/>
      <c r="CLQ36" s="44"/>
      <c r="CLR36" s="44"/>
      <c r="CLS36" s="44"/>
      <c r="CLT36" s="44"/>
      <c r="CLU36" s="44"/>
      <c r="CLV36" s="44"/>
      <c r="CLW36" s="44"/>
      <c r="CLX36" s="44"/>
      <c r="CLY36" s="44"/>
      <c r="CLZ36" s="44"/>
      <c r="CMA36" s="44"/>
      <c r="CMB36" s="44"/>
      <c r="CMC36" s="44"/>
      <c r="CMD36" s="44"/>
      <c r="CME36" s="44"/>
      <c r="CMF36" s="44"/>
      <c r="CMG36" s="44"/>
      <c r="CMH36" s="44"/>
      <c r="CMI36" s="44"/>
      <c r="CMJ36" s="44"/>
      <c r="CMK36" s="44"/>
      <c r="CML36" s="44"/>
      <c r="CMM36" s="44"/>
      <c r="CMN36" s="44"/>
      <c r="CMO36" s="44"/>
      <c r="CMP36" s="44"/>
      <c r="CMQ36" s="44"/>
      <c r="CMR36" s="44"/>
      <c r="CMS36" s="44"/>
      <c r="CMT36" s="44"/>
      <c r="CMU36" s="44"/>
      <c r="CMV36" s="44"/>
      <c r="CMW36" s="44"/>
      <c r="CMX36" s="44"/>
      <c r="CMY36" s="44"/>
      <c r="CMZ36" s="44"/>
      <c r="CNA36" s="44"/>
      <c r="CNB36" s="44"/>
      <c r="CNC36" s="44"/>
      <c r="CND36" s="44"/>
      <c r="CNE36" s="44"/>
      <c r="CNF36" s="44"/>
      <c r="CNG36" s="44"/>
      <c r="CNH36" s="44"/>
      <c r="CNI36" s="44"/>
      <c r="CNJ36" s="44"/>
      <c r="CNK36" s="44"/>
      <c r="CNL36" s="44"/>
      <c r="CNM36" s="44"/>
      <c r="CNN36" s="44"/>
      <c r="CNO36" s="44"/>
      <c r="CNP36" s="44"/>
      <c r="CNQ36" s="44"/>
      <c r="CNR36" s="44"/>
      <c r="CNS36" s="44"/>
      <c r="CNT36" s="44"/>
      <c r="CNU36" s="44"/>
      <c r="CNV36" s="44"/>
      <c r="CNW36" s="44"/>
      <c r="CNX36" s="44"/>
      <c r="CNY36" s="44"/>
      <c r="CNZ36" s="44"/>
      <c r="COA36" s="44"/>
      <c r="COB36" s="44"/>
      <c r="COC36" s="44"/>
      <c r="COD36" s="44"/>
      <c r="COE36" s="44"/>
      <c r="COF36" s="44"/>
      <c r="COG36" s="44"/>
      <c r="COH36" s="44"/>
      <c r="COI36" s="44"/>
      <c r="COJ36" s="44"/>
      <c r="COK36" s="44"/>
      <c r="COL36" s="44"/>
      <c r="COM36" s="44"/>
      <c r="CON36" s="44"/>
      <c r="COO36" s="44"/>
      <c r="COP36" s="44"/>
      <c r="COQ36" s="44"/>
      <c r="COR36" s="44"/>
      <c r="COS36" s="44"/>
      <c r="COT36" s="44"/>
      <c r="COU36" s="44"/>
      <c r="COV36" s="44"/>
      <c r="COW36" s="44"/>
      <c r="COX36" s="44"/>
      <c r="COY36" s="44"/>
      <c r="COZ36" s="44"/>
      <c r="CPA36" s="44"/>
      <c r="CPB36" s="44"/>
      <c r="CPC36" s="44"/>
      <c r="CPD36" s="44"/>
      <c r="CPE36" s="44"/>
      <c r="CPF36" s="44"/>
      <c r="CPG36" s="44"/>
      <c r="CPH36" s="44"/>
      <c r="CPI36" s="44"/>
      <c r="CPJ36" s="44"/>
      <c r="CPK36" s="44"/>
      <c r="CPL36" s="44"/>
      <c r="CPM36" s="44"/>
      <c r="CPN36" s="44"/>
      <c r="CPO36" s="44"/>
      <c r="CPP36" s="44"/>
      <c r="CPQ36" s="44"/>
      <c r="CPR36" s="44"/>
      <c r="CPS36" s="44"/>
      <c r="CPT36" s="44"/>
      <c r="CPU36" s="44"/>
      <c r="CPV36" s="44"/>
      <c r="CPW36" s="44"/>
      <c r="CPX36" s="44"/>
      <c r="CPY36" s="44"/>
      <c r="CPZ36" s="44"/>
      <c r="CQA36" s="44"/>
      <c r="CQB36" s="44"/>
      <c r="CQC36" s="44"/>
      <c r="CQD36" s="44"/>
      <c r="CQE36" s="44"/>
      <c r="CQF36" s="44"/>
      <c r="CQG36" s="44"/>
      <c r="CQH36" s="44"/>
      <c r="CQI36" s="44"/>
      <c r="CQJ36" s="44"/>
      <c r="CQK36" s="44"/>
      <c r="CQL36" s="44"/>
      <c r="CQM36" s="44"/>
      <c r="CQN36" s="44"/>
      <c r="CQO36" s="44"/>
      <c r="CQP36" s="44"/>
      <c r="CQQ36" s="44"/>
      <c r="CQR36" s="44"/>
      <c r="CQS36" s="44"/>
      <c r="CQT36" s="44"/>
      <c r="CQU36" s="44"/>
      <c r="CQV36" s="44"/>
      <c r="CQW36" s="44"/>
      <c r="CQX36" s="44"/>
      <c r="CQY36" s="44"/>
      <c r="CQZ36" s="44"/>
      <c r="CRA36" s="44"/>
      <c r="CRB36" s="44"/>
      <c r="CRC36" s="44"/>
      <c r="CRD36" s="44"/>
      <c r="CRE36" s="44"/>
      <c r="CRF36" s="44"/>
      <c r="CRG36" s="44"/>
      <c r="CRH36" s="44"/>
      <c r="CRI36" s="44"/>
      <c r="CRJ36" s="44"/>
      <c r="CRK36" s="44"/>
      <c r="CRL36" s="44"/>
      <c r="CRM36" s="44"/>
      <c r="CRN36" s="44"/>
      <c r="CRO36" s="44"/>
      <c r="CRP36" s="44"/>
      <c r="CRQ36" s="44"/>
      <c r="CRR36" s="44"/>
      <c r="CRS36" s="44"/>
      <c r="CRT36" s="44"/>
      <c r="CRU36" s="44"/>
      <c r="CRV36" s="44"/>
      <c r="CRW36" s="44"/>
      <c r="CRX36" s="44"/>
      <c r="CRY36" s="44"/>
      <c r="CRZ36" s="44"/>
      <c r="CSA36" s="44"/>
      <c r="CSB36" s="44"/>
      <c r="CSC36" s="44"/>
      <c r="CSD36" s="44"/>
      <c r="CSE36" s="44"/>
      <c r="CSF36" s="44"/>
      <c r="CSG36" s="44"/>
      <c r="CSH36" s="44"/>
      <c r="CSI36" s="44"/>
      <c r="CSJ36" s="44"/>
      <c r="CSK36" s="44"/>
      <c r="CSL36" s="44"/>
      <c r="CSM36" s="44"/>
      <c r="CSN36" s="44"/>
      <c r="CSO36" s="44"/>
      <c r="CSP36" s="44"/>
      <c r="CSQ36" s="44"/>
      <c r="CSR36" s="44"/>
      <c r="CSS36" s="44"/>
      <c r="CST36" s="44"/>
      <c r="CSU36" s="44"/>
      <c r="CSV36" s="44"/>
      <c r="CSW36" s="44"/>
      <c r="CSX36" s="44"/>
      <c r="CSY36" s="44"/>
      <c r="CSZ36" s="44"/>
      <c r="CTA36" s="44"/>
      <c r="CTB36" s="44"/>
      <c r="CTC36" s="44"/>
      <c r="CTD36" s="44"/>
      <c r="CTE36" s="44"/>
      <c r="CTF36" s="44"/>
      <c r="CTG36" s="44"/>
      <c r="CTH36" s="44"/>
      <c r="CTI36" s="44"/>
      <c r="CTJ36" s="44"/>
      <c r="CTK36" s="44"/>
      <c r="CTL36" s="44"/>
      <c r="CTM36" s="44"/>
      <c r="CTN36" s="44"/>
      <c r="CTO36" s="44"/>
      <c r="CTP36" s="44"/>
      <c r="CTQ36" s="44"/>
      <c r="CTR36" s="44"/>
      <c r="CTS36" s="44"/>
      <c r="CTT36" s="44"/>
      <c r="CTU36" s="44"/>
      <c r="CTV36" s="44"/>
      <c r="CTW36" s="44"/>
      <c r="CTX36" s="44"/>
      <c r="CTY36" s="44"/>
      <c r="CTZ36" s="44"/>
      <c r="CUA36" s="44"/>
      <c r="CUB36" s="44"/>
      <c r="CUC36" s="44"/>
      <c r="CUD36" s="44"/>
      <c r="CUE36" s="44"/>
      <c r="CUF36" s="44"/>
      <c r="CUG36" s="44"/>
      <c r="CUH36" s="44"/>
      <c r="CUI36" s="44"/>
      <c r="CUJ36" s="44"/>
      <c r="CUK36" s="44"/>
      <c r="CUL36" s="44"/>
      <c r="CUM36" s="44"/>
      <c r="CUN36" s="44"/>
      <c r="CUO36" s="44"/>
      <c r="CUP36" s="44"/>
      <c r="CUQ36" s="44"/>
      <c r="CUR36" s="44"/>
      <c r="CUS36" s="44"/>
      <c r="CUT36" s="44"/>
      <c r="CUU36" s="44"/>
      <c r="CUV36" s="44"/>
      <c r="CUW36" s="44"/>
      <c r="CUX36" s="44"/>
      <c r="CUY36" s="44"/>
      <c r="CUZ36" s="44"/>
      <c r="CVA36" s="44"/>
      <c r="CVB36" s="44"/>
      <c r="CVC36" s="44"/>
      <c r="CVD36" s="44"/>
      <c r="CVE36" s="44"/>
      <c r="CVF36" s="44"/>
      <c r="CVG36" s="44"/>
      <c r="CVH36" s="44"/>
      <c r="CVI36" s="44"/>
      <c r="CVJ36" s="44"/>
      <c r="CVK36" s="44"/>
      <c r="CVL36" s="44"/>
      <c r="CVM36" s="44"/>
      <c r="CVN36" s="44"/>
      <c r="CVO36" s="44"/>
      <c r="CVP36" s="44"/>
      <c r="CVQ36" s="44"/>
      <c r="CVR36" s="44"/>
      <c r="CVS36" s="44"/>
      <c r="CVT36" s="44"/>
      <c r="CVU36" s="44"/>
      <c r="CVV36" s="44"/>
      <c r="CVW36" s="44"/>
      <c r="CVX36" s="44"/>
      <c r="CVY36" s="44"/>
      <c r="CVZ36" s="44"/>
      <c r="CWA36" s="44"/>
      <c r="CWB36" s="44"/>
      <c r="CWC36" s="44"/>
      <c r="CWD36" s="44"/>
      <c r="CWE36" s="44"/>
      <c r="CWF36" s="44"/>
      <c r="CWG36" s="44"/>
      <c r="CWH36" s="44"/>
      <c r="CWI36" s="44"/>
      <c r="CWJ36" s="44"/>
      <c r="CWK36" s="44"/>
      <c r="CWL36" s="44"/>
      <c r="CWM36" s="44"/>
      <c r="CWN36" s="44"/>
      <c r="CWO36" s="44"/>
      <c r="CWP36" s="44"/>
      <c r="CWQ36" s="44"/>
      <c r="CWR36" s="44"/>
      <c r="CWS36" s="44"/>
      <c r="CWT36" s="44"/>
      <c r="CWU36" s="44"/>
      <c r="CWV36" s="44"/>
      <c r="CWW36" s="44"/>
      <c r="CWX36" s="44"/>
      <c r="CWY36" s="44"/>
      <c r="CWZ36" s="44"/>
      <c r="CXA36" s="44"/>
      <c r="CXB36" s="44"/>
      <c r="CXC36" s="44"/>
      <c r="CXD36" s="44"/>
      <c r="CXE36" s="44"/>
      <c r="CXF36" s="44"/>
      <c r="CXG36" s="44"/>
      <c r="CXH36" s="44"/>
      <c r="CXI36" s="44"/>
      <c r="CXJ36" s="44"/>
      <c r="CXK36" s="44"/>
      <c r="CXL36" s="44"/>
      <c r="CXM36" s="44"/>
      <c r="CXN36" s="44"/>
      <c r="CXO36" s="44"/>
      <c r="CXP36" s="44"/>
      <c r="CXQ36" s="44"/>
      <c r="CXR36" s="44"/>
      <c r="CXS36" s="44"/>
      <c r="CXT36" s="44"/>
      <c r="CXU36" s="44"/>
      <c r="CXV36" s="44"/>
      <c r="CXW36" s="44"/>
      <c r="CXX36" s="44"/>
      <c r="CXY36" s="44"/>
      <c r="CXZ36" s="44"/>
      <c r="CYA36" s="44"/>
      <c r="CYB36" s="44"/>
      <c r="CYC36" s="44"/>
      <c r="CYD36" s="44"/>
      <c r="CYE36" s="44"/>
      <c r="CYF36" s="44"/>
      <c r="CYG36" s="44"/>
      <c r="CYH36" s="44"/>
      <c r="CYI36" s="44"/>
      <c r="CYJ36" s="44"/>
      <c r="CYK36" s="44"/>
      <c r="CYL36" s="44"/>
      <c r="CYM36" s="44"/>
      <c r="CYN36" s="44"/>
      <c r="CYO36" s="44"/>
      <c r="CYP36" s="44"/>
      <c r="CYQ36" s="44"/>
      <c r="CYR36" s="44"/>
      <c r="CYS36" s="44"/>
      <c r="CYT36" s="44"/>
      <c r="CYU36" s="44"/>
      <c r="CYV36" s="44"/>
      <c r="CYW36" s="44"/>
      <c r="CYX36" s="44"/>
      <c r="CYY36" s="44"/>
      <c r="CYZ36" s="44"/>
      <c r="CZA36" s="44"/>
      <c r="CZB36" s="44"/>
      <c r="CZC36" s="44"/>
      <c r="CZD36" s="44"/>
      <c r="CZE36" s="44"/>
      <c r="CZF36" s="44"/>
      <c r="CZG36" s="44"/>
      <c r="CZH36" s="44"/>
      <c r="CZI36" s="44"/>
      <c r="CZJ36" s="44"/>
      <c r="CZK36" s="44"/>
      <c r="CZL36" s="44"/>
      <c r="CZM36" s="44"/>
      <c r="CZN36" s="44"/>
      <c r="CZO36" s="44"/>
      <c r="CZP36" s="44"/>
      <c r="CZQ36" s="44"/>
      <c r="CZR36" s="44"/>
      <c r="CZS36" s="44"/>
      <c r="CZT36" s="44"/>
      <c r="CZU36" s="44"/>
      <c r="CZV36" s="44"/>
      <c r="CZW36" s="44"/>
      <c r="CZX36" s="44"/>
      <c r="CZY36" s="44"/>
      <c r="CZZ36" s="44"/>
      <c r="DAA36" s="44"/>
      <c r="DAB36" s="44"/>
      <c r="DAC36" s="44"/>
      <c r="DAD36" s="44"/>
      <c r="DAE36" s="44"/>
      <c r="DAF36" s="44"/>
      <c r="DAG36" s="44"/>
      <c r="DAH36" s="44"/>
      <c r="DAI36" s="44"/>
      <c r="DAJ36" s="44"/>
      <c r="DAK36" s="44"/>
      <c r="DAL36" s="44"/>
      <c r="DAM36" s="44"/>
      <c r="DAN36" s="44"/>
      <c r="DAO36" s="44"/>
      <c r="DAP36" s="44"/>
      <c r="DAQ36" s="44"/>
      <c r="DAR36" s="44"/>
      <c r="DAS36" s="44"/>
      <c r="DAT36" s="44"/>
      <c r="DAU36" s="44"/>
      <c r="DAV36" s="44"/>
      <c r="DAW36" s="44"/>
      <c r="DAX36" s="44"/>
      <c r="DAY36" s="44"/>
      <c r="DAZ36" s="44"/>
      <c r="DBA36" s="44"/>
      <c r="DBB36" s="44"/>
      <c r="DBC36" s="44"/>
      <c r="DBD36" s="44"/>
      <c r="DBE36" s="44"/>
      <c r="DBF36" s="44"/>
      <c r="DBG36" s="44"/>
      <c r="DBH36" s="44"/>
      <c r="DBI36" s="44"/>
      <c r="DBJ36" s="44"/>
      <c r="DBK36" s="44"/>
      <c r="DBL36" s="44"/>
      <c r="DBM36" s="44"/>
      <c r="DBN36" s="44"/>
      <c r="DBO36" s="44"/>
      <c r="DBP36" s="44"/>
      <c r="DBQ36" s="44"/>
      <c r="DBR36" s="44"/>
      <c r="DBS36" s="44"/>
      <c r="DBT36" s="44"/>
      <c r="DBU36" s="44"/>
      <c r="DBV36" s="44"/>
      <c r="DBW36" s="44"/>
      <c r="DBX36" s="44"/>
      <c r="DBY36" s="44"/>
      <c r="DBZ36" s="44"/>
      <c r="DCA36" s="44"/>
      <c r="DCB36" s="44"/>
      <c r="DCC36" s="44"/>
      <c r="DCD36" s="44"/>
      <c r="DCE36" s="44"/>
      <c r="DCF36" s="44"/>
      <c r="DCG36" s="44"/>
      <c r="DCH36" s="44"/>
      <c r="DCI36" s="44"/>
      <c r="DCJ36" s="44"/>
      <c r="DCK36" s="44"/>
      <c r="DCL36" s="44"/>
      <c r="DCM36" s="44"/>
      <c r="DCN36" s="44"/>
      <c r="DCO36" s="44"/>
      <c r="DCP36" s="44"/>
      <c r="DCQ36" s="44"/>
      <c r="DCR36" s="44"/>
      <c r="DCS36" s="44"/>
      <c r="DCT36" s="44"/>
      <c r="DCU36" s="44"/>
      <c r="DCV36" s="44"/>
      <c r="DCW36" s="44"/>
      <c r="DCX36" s="44"/>
      <c r="DCY36" s="44"/>
      <c r="DCZ36" s="44"/>
      <c r="DDA36" s="44"/>
      <c r="DDB36" s="44"/>
      <c r="DDC36" s="44"/>
      <c r="DDD36" s="44"/>
      <c r="DDE36" s="44"/>
      <c r="DDF36" s="44"/>
      <c r="DDG36" s="44"/>
      <c r="DDH36" s="44"/>
      <c r="DDI36" s="44"/>
      <c r="DDJ36" s="44"/>
      <c r="DDK36" s="44"/>
      <c r="DDL36" s="44"/>
      <c r="DDM36" s="44"/>
      <c r="DDN36" s="44"/>
      <c r="DDO36" s="44"/>
      <c r="DDP36" s="44"/>
      <c r="DDQ36" s="44"/>
      <c r="DDR36" s="44"/>
      <c r="DDS36" s="44"/>
      <c r="DDT36" s="44"/>
      <c r="DDU36" s="44"/>
      <c r="DDV36" s="44"/>
      <c r="DDW36" s="44"/>
      <c r="DDX36" s="44"/>
      <c r="DDY36" s="44"/>
      <c r="DDZ36" s="44"/>
      <c r="DEA36" s="44"/>
      <c r="DEB36" s="44"/>
      <c r="DEC36" s="44"/>
      <c r="DED36" s="44"/>
      <c r="DEE36" s="44"/>
      <c r="DEF36" s="44"/>
      <c r="DEG36" s="44"/>
      <c r="DEH36" s="44"/>
      <c r="DEI36" s="44"/>
      <c r="DEJ36" s="44"/>
      <c r="DEK36" s="44"/>
      <c r="DEL36" s="44"/>
      <c r="DEM36" s="44"/>
      <c r="DEN36" s="44"/>
      <c r="DEO36" s="44"/>
      <c r="DEP36" s="44"/>
      <c r="DEQ36" s="44"/>
      <c r="DER36" s="44"/>
      <c r="DES36" s="44"/>
      <c r="DET36" s="44"/>
      <c r="DEU36" s="44"/>
      <c r="DEV36" s="44"/>
      <c r="DEW36" s="44"/>
      <c r="DEX36" s="44"/>
      <c r="DEY36" s="44"/>
      <c r="DEZ36" s="44"/>
      <c r="DFA36" s="44"/>
      <c r="DFB36" s="44"/>
      <c r="DFC36" s="44"/>
      <c r="DFD36" s="44"/>
      <c r="DFE36" s="44"/>
      <c r="DFF36" s="44"/>
      <c r="DFG36" s="44"/>
      <c r="DFH36" s="44"/>
      <c r="DFI36" s="44"/>
      <c r="DFJ36" s="44"/>
      <c r="DFK36" s="44"/>
      <c r="DFL36" s="44"/>
      <c r="DFM36" s="44"/>
      <c r="DFN36" s="44"/>
      <c r="DFO36" s="44"/>
      <c r="DFP36" s="44"/>
      <c r="DFQ36" s="44"/>
      <c r="DFR36" s="44"/>
      <c r="DFS36" s="44"/>
      <c r="DFT36" s="44"/>
      <c r="DFU36" s="44"/>
      <c r="DFV36" s="44"/>
      <c r="DFW36" s="44"/>
      <c r="DFX36" s="44"/>
      <c r="DFY36" s="44"/>
      <c r="DFZ36" s="44"/>
      <c r="DGA36" s="44"/>
      <c r="DGB36" s="44"/>
      <c r="DGC36" s="44"/>
      <c r="DGD36" s="44"/>
      <c r="DGE36" s="44"/>
      <c r="DGF36" s="44"/>
      <c r="DGG36" s="44"/>
      <c r="DGH36" s="44"/>
      <c r="DGI36" s="44"/>
      <c r="DGJ36" s="44"/>
      <c r="DGK36" s="44"/>
      <c r="DGL36" s="44"/>
      <c r="DGM36" s="44"/>
      <c r="DGN36" s="44"/>
      <c r="DGO36" s="44"/>
      <c r="DGP36" s="44"/>
      <c r="DGQ36" s="44"/>
      <c r="DGR36" s="44"/>
      <c r="DGS36" s="44"/>
      <c r="DGT36" s="44"/>
      <c r="DGU36" s="44"/>
      <c r="DGV36" s="44"/>
      <c r="DGW36" s="44"/>
      <c r="DGX36" s="44"/>
      <c r="DGY36" s="44"/>
      <c r="DGZ36" s="44"/>
      <c r="DHA36" s="44"/>
      <c r="DHB36" s="44"/>
      <c r="DHC36" s="44"/>
      <c r="DHD36" s="44"/>
      <c r="DHE36" s="44"/>
      <c r="DHF36" s="44"/>
      <c r="DHG36" s="44"/>
      <c r="DHH36" s="44"/>
      <c r="DHI36" s="44"/>
      <c r="DHJ36" s="44"/>
      <c r="DHK36" s="44"/>
      <c r="DHL36" s="44"/>
      <c r="DHM36" s="44"/>
      <c r="DHN36" s="44"/>
      <c r="DHO36" s="44"/>
      <c r="DHP36" s="44"/>
      <c r="DHQ36" s="44"/>
      <c r="DHR36" s="44"/>
      <c r="DHS36" s="44"/>
      <c r="DHT36" s="44"/>
      <c r="DHU36" s="44"/>
      <c r="DHV36" s="44"/>
      <c r="DHW36" s="44"/>
      <c r="DHX36" s="44"/>
      <c r="DHY36" s="44"/>
      <c r="DHZ36" s="44"/>
      <c r="DIA36" s="44"/>
      <c r="DIB36" s="44"/>
      <c r="DIC36" s="44"/>
      <c r="DID36" s="44"/>
      <c r="DIE36" s="44"/>
      <c r="DIF36" s="44"/>
      <c r="DIG36" s="44"/>
      <c r="DIH36" s="44"/>
      <c r="DII36" s="44"/>
      <c r="DIJ36" s="44"/>
      <c r="DIK36" s="44"/>
      <c r="DIL36" s="44"/>
      <c r="DIM36" s="44"/>
      <c r="DIN36" s="44"/>
      <c r="DIO36" s="44"/>
      <c r="DIP36" s="44"/>
      <c r="DIQ36" s="44"/>
      <c r="DIR36" s="44"/>
      <c r="DIS36" s="44"/>
      <c r="DIT36" s="44"/>
      <c r="DIU36" s="44"/>
      <c r="DIV36" s="44"/>
      <c r="DIW36" s="44"/>
      <c r="DIX36" s="44"/>
      <c r="DIY36" s="44"/>
      <c r="DIZ36" s="44"/>
      <c r="DJA36" s="44"/>
      <c r="DJB36" s="44"/>
      <c r="DJC36" s="44"/>
      <c r="DJD36" s="44"/>
      <c r="DJE36" s="44"/>
      <c r="DJF36" s="44"/>
      <c r="DJG36" s="44"/>
      <c r="DJH36" s="44"/>
      <c r="DJI36" s="44"/>
      <c r="DJJ36" s="44"/>
      <c r="DJK36" s="44"/>
      <c r="DJL36" s="44"/>
      <c r="DJM36" s="44"/>
      <c r="DJN36" s="44"/>
      <c r="DJO36" s="44"/>
      <c r="DJP36" s="44"/>
      <c r="DJQ36" s="44"/>
      <c r="DJR36" s="44"/>
      <c r="DJS36" s="44"/>
      <c r="DJT36" s="44"/>
      <c r="DJU36" s="44"/>
      <c r="DJV36" s="44"/>
      <c r="DJW36" s="44"/>
      <c r="DJX36" s="44"/>
      <c r="DJY36" s="44"/>
      <c r="DJZ36" s="44"/>
      <c r="DKA36" s="44"/>
      <c r="DKB36" s="44"/>
      <c r="DKC36" s="44"/>
      <c r="DKD36" s="44"/>
      <c r="DKE36" s="44"/>
      <c r="DKF36" s="44"/>
      <c r="DKG36" s="44"/>
      <c r="DKH36" s="44"/>
      <c r="DKI36" s="44"/>
      <c r="DKJ36" s="44"/>
      <c r="DKK36" s="44"/>
      <c r="DKL36" s="44"/>
      <c r="DKM36" s="44"/>
      <c r="DKN36" s="44"/>
      <c r="DKO36" s="44"/>
      <c r="DKP36" s="44"/>
      <c r="DKQ36" s="44"/>
      <c r="DKR36" s="44"/>
      <c r="DKS36" s="44"/>
      <c r="DKT36" s="44"/>
      <c r="DKU36" s="44"/>
      <c r="DKV36" s="44"/>
      <c r="DKW36" s="44"/>
      <c r="DKX36" s="44"/>
      <c r="DKY36" s="44"/>
      <c r="DKZ36" s="44"/>
      <c r="DLA36" s="44"/>
      <c r="DLB36" s="44"/>
      <c r="DLC36" s="44"/>
      <c r="DLD36" s="44"/>
      <c r="DLE36" s="44"/>
      <c r="DLF36" s="44"/>
      <c r="DLG36" s="44"/>
      <c r="DLH36" s="44"/>
      <c r="DLI36" s="44"/>
      <c r="DLJ36" s="44"/>
      <c r="DLK36" s="44"/>
      <c r="DLL36" s="44"/>
      <c r="DLM36" s="44"/>
      <c r="DLN36" s="44"/>
      <c r="DLO36" s="44"/>
      <c r="DLP36" s="44"/>
      <c r="DLQ36" s="44"/>
      <c r="DLR36" s="44"/>
      <c r="DLS36" s="44"/>
      <c r="DLT36" s="44"/>
      <c r="DLU36" s="44"/>
      <c r="DLV36" s="44"/>
      <c r="DLW36" s="44"/>
      <c r="DLX36" s="44"/>
      <c r="DLY36" s="44"/>
      <c r="DLZ36" s="44"/>
      <c r="DMA36" s="44"/>
      <c r="DMB36" s="44"/>
      <c r="DMC36" s="44"/>
      <c r="DMD36" s="44"/>
      <c r="DME36" s="44"/>
      <c r="DMF36" s="44"/>
      <c r="DMG36" s="44"/>
      <c r="DMH36" s="44"/>
      <c r="DMI36" s="44"/>
      <c r="DMJ36" s="44"/>
      <c r="DMK36" s="44"/>
      <c r="DML36" s="44"/>
      <c r="DMM36" s="44"/>
      <c r="DMN36" s="44"/>
      <c r="DMO36" s="44"/>
      <c r="DMP36" s="44"/>
      <c r="DMQ36" s="44"/>
      <c r="DMR36" s="44"/>
      <c r="DMS36" s="44"/>
      <c r="DMT36" s="44"/>
      <c r="DMU36" s="44"/>
      <c r="DMV36" s="44"/>
      <c r="DMW36" s="44"/>
      <c r="DMX36" s="44"/>
      <c r="DMY36" s="44"/>
      <c r="DMZ36" s="44"/>
      <c r="DNA36" s="44"/>
      <c r="DNB36" s="44"/>
      <c r="DNC36" s="44"/>
      <c r="DND36" s="44"/>
      <c r="DNE36" s="44"/>
      <c r="DNF36" s="44"/>
      <c r="DNG36" s="44"/>
      <c r="DNH36" s="44"/>
      <c r="DNI36" s="44"/>
      <c r="DNJ36" s="44"/>
      <c r="DNK36" s="44"/>
      <c r="DNL36" s="44"/>
      <c r="DNM36" s="44"/>
      <c r="DNN36" s="44"/>
      <c r="DNO36" s="44"/>
      <c r="DNP36" s="44"/>
      <c r="DNQ36" s="44"/>
      <c r="DNR36" s="44"/>
      <c r="DNS36" s="44"/>
      <c r="DNT36" s="44"/>
      <c r="DNU36" s="44"/>
      <c r="DNV36" s="44"/>
      <c r="DNW36" s="44"/>
      <c r="DNX36" s="44"/>
      <c r="DNY36" s="44"/>
      <c r="DNZ36" s="44"/>
      <c r="DOA36" s="44"/>
      <c r="DOB36" s="44"/>
      <c r="DOC36" s="44"/>
      <c r="DOD36" s="44"/>
      <c r="DOE36" s="44"/>
      <c r="DOF36" s="44"/>
      <c r="DOG36" s="44"/>
      <c r="DOH36" s="44"/>
      <c r="DOI36" s="44"/>
      <c r="DOJ36" s="44"/>
      <c r="DOK36" s="44"/>
      <c r="DOL36" s="44"/>
      <c r="DOM36" s="44"/>
      <c r="DON36" s="44"/>
      <c r="DOO36" s="44"/>
      <c r="DOP36" s="44"/>
      <c r="DOQ36" s="44"/>
      <c r="DOR36" s="44"/>
      <c r="DOS36" s="44"/>
      <c r="DOT36" s="44"/>
      <c r="DOU36" s="44"/>
      <c r="DOV36" s="44"/>
      <c r="DOW36" s="44"/>
      <c r="DOX36" s="44"/>
      <c r="DOY36" s="44"/>
      <c r="DOZ36" s="44"/>
      <c r="DPA36" s="44"/>
      <c r="DPB36" s="44"/>
      <c r="DPC36" s="44"/>
      <c r="DPD36" s="44"/>
      <c r="DPE36" s="44"/>
      <c r="DPF36" s="44"/>
      <c r="DPG36" s="44"/>
      <c r="DPH36" s="44"/>
      <c r="DPI36" s="44"/>
      <c r="DPJ36" s="44"/>
      <c r="DPK36" s="44"/>
      <c r="DPL36" s="44"/>
      <c r="DPM36" s="44"/>
      <c r="DPN36" s="44"/>
      <c r="DPO36" s="44"/>
      <c r="DPP36" s="44"/>
      <c r="DPQ36" s="44"/>
      <c r="DPR36" s="44"/>
      <c r="DPS36" s="44"/>
      <c r="DPT36" s="44"/>
      <c r="DPU36" s="44"/>
      <c r="DPV36" s="44"/>
      <c r="DPW36" s="44"/>
      <c r="DPX36" s="44"/>
      <c r="DPY36" s="44"/>
      <c r="DPZ36" s="44"/>
      <c r="DQA36" s="44"/>
      <c r="DQB36" s="44"/>
      <c r="DQC36" s="44"/>
      <c r="DQD36" s="44"/>
      <c r="DQE36" s="44"/>
      <c r="DQF36" s="44"/>
      <c r="DQG36" s="44"/>
      <c r="DQH36" s="44"/>
      <c r="DQI36" s="44"/>
      <c r="DQJ36" s="44"/>
      <c r="DQK36" s="44"/>
      <c r="DQL36" s="44"/>
      <c r="DQM36" s="44"/>
      <c r="DQN36" s="44"/>
      <c r="DQO36" s="44"/>
      <c r="DQP36" s="44"/>
      <c r="DQQ36" s="44"/>
      <c r="DQR36" s="44"/>
      <c r="DQS36" s="44"/>
      <c r="DQT36" s="44"/>
      <c r="DQU36" s="44"/>
      <c r="DQV36" s="44"/>
      <c r="DQW36" s="44"/>
      <c r="DQX36" s="44"/>
      <c r="DQY36" s="44"/>
      <c r="DQZ36" s="44"/>
      <c r="DRA36" s="44"/>
      <c r="DRB36" s="44"/>
      <c r="DRC36" s="44"/>
      <c r="DRD36" s="44"/>
      <c r="DRE36" s="44"/>
      <c r="DRF36" s="44"/>
      <c r="DRG36" s="44"/>
      <c r="DRH36" s="44"/>
      <c r="DRI36" s="44"/>
      <c r="DRJ36" s="44"/>
      <c r="DRK36" s="44"/>
      <c r="DRL36" s="44"/>
      <c r="DRM36" s="44"/>
      <c r="DRN36" s="44"/>
      <c r="DRO36" s="44"/>
      <c r="DRP36" s="44"/>
      <c r="DRQ36" s="44"/>
      <c r="DRR36" s="44"/>
      <c r="DRS36" s="44"/>
      <c r="DRT36" s="44"/>
      <c r="DRU36" s="44"/>
      <c r="DRV36" s="44"/>
      <c r="DRW36" s="44"/>
      <c r="DRX36" s="44"/>
      <c r="DRY36" s="44"/>
      <c r="DRZ36" s="44"/>
      <c r="DSA36" s="44"/>
      <c r="DSB36" s="44"/>
      <c r="DSC36" s="44"/>
      <c r="DSD36" s="44"/>
      <c r="DSE36" s="44"/>
      <c r="DSF36" s="44"/>
      <c r="DSG36" s="44"/>
      <c r="DSH36" s="44"/>
      <c r="DSI36" s="44"/>
      <c r="DSJ36" s="44"/>
      <c r="DSK36" s="44"/>
      <c r="DSL36" s="44"/>
      <c r="DSM36" s="44"/>
      <c r="DSN36" s="44"/>
      <c r="DSO36" s="44"/>
      <c r="DSP36" s="44"/>
      <c r="DSQ36" s="44"/>
      <c r="DSR36" s="44"/>
      <c r="DSS36" s="44"/>
      <c r="DST36" s="44"/>
      <c r="DSU36" s="44"/>
      <c r="DSV36" s="44"/>
      <c r="DSW36" s="44"/>
      <c r="DSX36" s="44"/>
      <c r="DSY36" s="44"/>
      <c r="DSZ36" s="44"/>
      <c r="DTA36" s="44"/>
      <c r="DTB36" s="44"/>
      <c r="DTC36" s="44"/>
      <c r="DTD36" s="44"/>
      <c r="DTE36" s="44"/>
      <c r="DTF36" s="44"/>
      <c r="DTG36" s="44"/>
      <c r="DTH36" s="44"/>
      <c r="DTI36" s="44"/>
      <c r="DTJ36" s="44"/>
      <c r="DTK36" s="44"/>
      <c r="DTL36" s="44"/>
      <c r="DTM36" s="44"/>
      <c r="DTN36" s="44"/>
      <c r="DTO36" s="44"/>
      <c r="DTP36" s="44"/>
      <c r="DTQ36" s="44"/>
      <c r="DTR36" s="44"/>
      <c r="DTS36" s="44"/>
      <c r="DTT36" s="44"/>
      <c r="DTU36" s="44"/>
      <c r="DTV36" s="44"/>
      <c r="DTW36" s="44"/>
      <c r="DTX36" s="44"/>
      <c r="DTY36" s="44"/>
      <c r="DTZ36" s="44"/>
      <c r="DUA36" s="44"/>
      <c r="DUB36" s="44"/>
      <c r="DUC36" s="44"/>
      <c r="DUD36" s="44"/>
      <c r="DUE36" s="44"/>
      <c r="DUF36" s="44"/>
      <c r="DUG36" s="44"/>
      <c r="DUH36" s="44"/>
      <c r="DUI36" s="44"/>
      <c r="DUJ36" s="44"/>
      <c r="DUK36" s="44"/>
      <c r="DUL36" s="44"/>
      <c r="DUM36" s="44"/>
      <c r="DUN36" s="44"/>
      <c r="DUO36" s="44"/>
      <c r="DUP36" s="44"/>
      <c r="DUQ36" s="44"/>
      <c r="DUR36" s="44"/>
      <c r="DUS36" s="44"/>
      <c r="DUT36" s="44"/>
      <c r="DUU36" s="44"/>
      <c r="DUV36" s="44"/>
      <c r="DUW36" s="44"/>
      <c r="DUX36" s="44"/>
      <c r="DUY36" s="44"/>
      <c r="DUZ36" s="44"/>
      <c r="DVA36" s="44"/>
      <c r="DVB36" s="44"/>
      <c r="DVC36" s="44"/>
      <c r="DVD36" s="44"/>
      <c r="DVE36" s="44"/>
      <c r="DVF36" s="44"/>
      <c r="DVG36" s="44"/>
      <c r="DVH36" s="44"/>
      <c r="DVI36" s="44"/>
      <c r="DVJ36" s="44"/>
      <c r="DVK36" s="44"/>
      <c r="DVL36" s="44"/>
      <c r="DVM36" s="44"/>
      <c r="DVN36" s="44"/>
      <c r="DVO36" s="44"/>
      <c r="DVP36" s="44"/>
      <c r="DVQ36" s="44"/>
      <c r="DVR36" s="44"/>
      <c r="DVS36" s="44"/>
      <c r="DVT36" s="44"/>
      <c r="DVU36" s="44"/>
      <c r="DVV36" s="44"/>
      <c r="DVW36" s="44"/>
      <c r="DVX36" s="44"/>
      <c r="DVY36" s="44"/>
      <c r="DVZ36" s="44"/>
      <c r="DWA36" s="44"/>
      <c r="DWB36" s="44"/>
      <c r="DWC36" s="44"/>
      <c r="DWD36" s="44"/>
      <c r="DWE36" s="44"/>
      <c r="DWF36" s="44"/>
      <c r="DWG36" s="44"/>
      <c r="DWH36" s="44"/>
      <c r="DWI36" s="44"/>
      <c r="DWJ36" s="44"/>
      <c r="DWK36" s="44"/>
      <c r="DWL36" s="44"/>
      <c r="DWM36" s="44"/>
      <c r="DWN36" s="44"/>
      <c r="DWO36" s="44"/>
      <c r="DWP36" s="44"/>
      <c r="DWQ36" s="44"/>
      <c r="DWR36" s="44"/>
      <c r="DWS36" s="44"/>
      <c r="DWT36" s="44"/>
      <c r="DWU36" s="44"/>
      <c r="DWV36" s="44"/>
      <c r="DWW36" s="44"/>
      <c r="DWX36" s="44"/>
      <c r="DWY36" s="44"/>
      <c r="DWZ36" s="44"/>
      <c r="DXA36" s="44"/>
      <c r="DXB36" s="44"/>
      <c r="DXC36" s="44"/>
      <c r="DXD36" s="44"/>
      <c r="DXE36" s="44"/>
      <c r="DXF36" s="44"/>
      <c r="DXG36" s="44"/>
      <c r="DXH36" s="44"/>
      <c r="DXI36" s="44"/>
      <c r="DXJ36" s="44"/>
      <c r="DXK36" s="44"/>
      <c r="DXL36" s="44"/>
      <c r="DXM36" s="44"/>
      <c r="DXN36" s="44"/>
      <c r="DXO36" s="44"/>
      <c r="DXP36" s="44"/>
      <c r="DXQ36" s="44"/>
      <c r="DXR36" s="44"/>
      <c r="DXS36" s="44"/>
      <c r="DXT36" s="44"/>
      <c r="DXU36" s="44"/>
      <c r="DXV36" s="44"/>
      <c r="DXW36" s="44"/>
      <c r="DXX36" s="44"/>
      <c r="DXY36" s="44"/>
      <c r="DXZ36" s="44"/>
      <c r="DYA36" s="44"/>
      <c r="DYB36" s="44"/>
      <c r="DYC36" s="44"/>
      <c r="DYD36" s="44"/>
      <c r="DYE36" s="44"/>
      <c r="DYF36" s="44"/>
      <c r="DYG36" s="44"/>
      <c r="DYH36" s="44"/>
      <c r="DYI36" s="44"/>
      <c r="DYJ36" s="44"/>
      <c r="DYK36" s="44"/>
      <c r="DYL36" s="44"/>
      <c r="DYM36" s="44"/>
      <c r="DYN36" s="44"/>
      <c r="DYO36" s="44"/>
      <c r="DYP36" s="44"/>
      <c r="DYQ36" s="44"/>
      <c r="DYR36" s="44"/>
      <c r="DYS36" s="44"/>
      <c r="DYT36" s="44"/>
      <c r="DYU36" s="44"/>
      <c r="DYV36" s="44"/>
      <c r="DYW36" s="44"/>
      <c r="DYX36" s="44"/>
      <c r="DYY36" s="44"/>
      <c r="DYZ36" s="44"/>
      <c r="DZA36" s="44"/>
      <c r="DZB36" s="44"/>
      <c r="DZC36" s="44"/>
      <c r="DZD36" s="44"/>
      <c r="DZE36" s="44"/>
      <c r="DZF36" s="44"/>
      <c r="DZG36" s="44"/>
      <c r="DZH36" s="44"/>
      <c r="DZI36" s="44"/>
      <c r="DZJ36" s="44"/>
      <c r="DZK36" s="44"/>
      <c r="DZL36" s="44"/>
      <c r="DZM36" s="44"/>
      <c r="DZN36" s="44"/>
      <c r="DZO36" s="44"/>
      <c r="DZP36" s="44"/>
      <c r="DZQ36" s="44"/>
      <c r="DZR36" s="44"/>
      <c r="DZS36" s="44"/>
      <c r="DZT36" s="44"/>
      <c r="DZU36" s="44"/>
      <c r="DZV36" s="44"/>
      <c r="DZW36" s="44"/>
      <c r="DZX36" s="44"/>
      <c r="DZY36" s="44"/>
      <c r="DZZ36" s="44"/>
      <c r="EAA36" s="44"/>
      <c r="EAB36" s="44"/>
      <c r="EAC36" s="44"/>
      <c r="EAD36" s="44"/>
      <c r="EAE36" s="44"/>
      <c r="EAF36" s="44"/>
      <c r="EAG36" s="44"/>
      <c r="EAH36" s="44"/>
      <c r="EAI36" s="44"/>
      <c r="EAJ36" s="44"/>
      <c r="EAK36" s="44"/>
      <c r="EAL36" s="44"/>
      <c r="EAM36" s="44"/>
      <c r="EAN36" s="44"/>
      <c r="EAO36" s="44"/>
      <c r="EAP36" s="44"/>
      <c r="EAQ36" s="44"/>
      <c r="EAR36" s="44"/>
      <c r="EAS36" s="44"/>
      <c r="EAT36" s="44"/>
      <c r="EAU36" s="44"/>
      <c r="EAV36" s="44"/>
      <c r="EAW36" s="44"/>
      <c r="EAX36" s="44"/>
      <c r="EAY36" s="44"/>
      <c r="EAZ36" s="44"/>
      <c r="EBA36" s="44"/>
      <c r="EBB36" s="44"/>
      <c r="EBC36" s="44"/>
      <c r="EBD36" s="44"/>
      <c r="EBE36" s="44"/>
      <c r="EBF36" s="44"/>
      <c r="EBG36" s="44"/>
      <c r="EBH36" s="44"/>
      <c r="EBI36" s="44"/>
      <c r="EBJ36" s="44"/>
      <c r="EBK36" s="44"/>
      <c r="EBL36" s="44"/>
      <c r="EBM36" s="44"/>
      <c r="EBN36" s="44"/>
      <c r="EBO36" s="44"/>
      <c r="EBP36" s="44"/>
      <c r="EBQ36" s="44"/>
      <c r="EBR36" s="44"/>
      <c r="EBS36" s="44"/>
      <c r="EBT36" s="44"/>
      <c r="EBU36" s="44"/>
      <c r="EBV36" s="44"/>
      <c r="EBW36" s="44"/>
      <c r="EBX36" s="44"/>
      <c r="EBY36" s="44"/>
      <c r="EBZ36" s="44"/>
      <c r="ECA36" s="44"/>
      <c r="ECB36" s="44"/>
      <c r="ECC36" s="44"/>
      <c r="ECD36" s="44"/>
      <c r="ECE36" s="44"/>
      <c r="ECF36" s="44"/>
      <c r="ECG36" s="44"/>
      <c r="ECH36" s="44"/>
      <c r="ECI36" s="44"/>
      <c r="ECJ36" s="44"/>
      <c r="ECK36" s="44"/>
      <c r="ECL36" s="44"/>
      <c r="ECM36" s="44"/>
      <c r="ECN36" s="44"/>
      <c r="ECO36" s="44"/>
      <c r="ECP36" s="44"/>
      <c r="ECQ36" s="44"/>
      <c r="ECR36" s="44"/>
      <c r="ECS36" s="44"/>
      <c r="ECT36" s="44"/>
      <c r="ECU36" s="44"/>
      <c r="ECV36" s="44"/>
      <c r="ECW36" s="44"/>
      <c r="ECX36" s="44"/>
      <c r="ECY36" s="44"/>
      <c r="ECZ36" s="44"/>
      <c r="EDA36" s="44"/>
      <c r="EDB36" s="44"/>
      <c r="EDC36" s="44"/>
      <c r="EDD36" s="44"/>
      <c r="EDE36" s="44"/>
      <c r="EDF36" s="44"/>
      <c r="EDG36" s="44"/>
      <c r="EDH36" s="44"/>
      <c r="EDI36" s="44"/>
      <c r="EDJ36" s="44"/>
      <c r="EDK36" s="44"/>
      <c r="EDL36" s="44"/>
      <c r="EDM36" s="44"/>
      <c r="EDN36" s="44"/>
      <c r="EDO36" s="44"/>
      <c r="EDP36" s="44"/>
      <c r="EDQ36" s="44"/>
      <c r="EDR36" s="44"/>
      <c r="EDS36" s="44"/>
      <c r="EDT36" s="44"/>
      <c r="EDU36" s="44"/>
      <c r="EDV36" s="44"/>
      <c r="EDW36" s="44"/>
      <c r="EDX36" s="44"/>
      <c r="EDY36" s="44"/>
      <c r="EDZ36" s="44"/>
      <c r="EEA36" s="44"/>
      <c r="EEB36" s="44"/>
      <c r="EEC36" s="44"/>
      <c r="EED36" s="44"/>
      <c r="EEE36" s="44"/>
      <c r="EEF36" s="44"/>
      <c r="EEG36" s="44"/>
      <c r="EEH36" s="44"/>
      <c r="EEI36" s="44"/>
      <c r="EEJ36" s="44"/>
      <c r="EEK36" s="44"/>
      <c r="EEL36" s="44"/>
      <c r="EEM36" s="44"/>
      <c r="EEN36" s="44"/>
      <c r="EEO36" s="44"/>
      <c r="EEP36" s="44"/>
      <c r="EEQ36" s="44"/>
      <c r="EER36" s="44"/>
      <c r="EES36" s="44"/>
      <c r="EET36" s="44"/>
      <c r="EEU36" s="44"/>
      <c r="EEV36" s="44"/>
      <c r="EEW36" s="44"/>
      <c r="EEX36" s="44"/>
      <c r="EEY36" s="44"/>
      <c r="EEZ36" s="44"/>
      <c r="EFA36" s="44"/>
      <c r="EFB36" s="44"/>
      <c r="EFC36" s="44"/>
      <c r="EFD36" s="44"/>
      <c r="EFE36" s="44"/>
      <c r="EFF36" s="44"/>
      <c r="EFG36" s="44"/>
      <c r="EFH36" s="44"/>
      <c r="EFI36" s="44"/>
      <c r="EFJ36" s="44"/>
      <c r="EFK36" s="44"/>
      <c r="EFL36" s="44"/>
      <c r="EFM36" s="44"/>
      <c r="EFN36" s="44"/>
      <c r="EFO36" s="44"/>
      <c r="EFP36" s="44"/>
      <c r="EFQ36" s="44"/>
      <c r="EFR36" s="44"/>
      <c r="EFS36" s="44"/>
      <c r="EFT36" s="44"/>
      <c r="EFU36" s="44"/>
      <c r="EFV36" s="44"/>
      <c r="EFW36" s="44"/>
      <c r="EFX36" s="44"/>
      <c r="EFY36" s="44"/>
      <c r="EFZ36" s="44"/>
      <c r="EGA36" s="44"/>
      <c r="EGB36" s="44"/>
      <c r="EGC36" s="44"/>
      <c r="EGD36" s="44"/>
      <c r="EGE36" s="44"/>
      <c r="EGF36" s="44"/>
      <c r="EGG36" s="44"/>
      <c r="EGH36" s="44"/>
      <c r="EGI36" s="44"/>
      <c r="EGJ36" s="44"/>
      <c r="EGK36" s="44"/>
      <c r="EGL36" s="44"/>
      <c r="EGM36" s="44"/>
      <c r="EGN36" s="44"/>
      <c r="EGO36" s="44"/>
      <c r="EGP36" s="44"/>
      <c r="EGQ36" s="44"/>
      <c r="EGR36" s="44"/>
      <c r="EGS36" s="44"/>
      <c r="EGT36" s="44"/>
      <c r="EGU36" s="44"/>
      <c r="EGV36" s="44"/>
      <c r="EGW36" s="44"/>
      <c r="EGX36" s="44"/>
      <c r="EGY36" s="44"/>
      <c r="EGZ36" s="44"/>
      <c r="EHA36" s="44"/>
      <c r="EHB36" s="44"/>
      <c r="EHC36" s="44"/>
      <c r="EHD36" s="44"/>
      <c r="EHE36" s="44"/>
      <c r="EHF36" s="44"/>
      <c r="EHG36" s="44"/>
      <c r="EHH36" s="44"/>
      <c r="EHI36" s="44"/>
      <c r="EHJ36" s="44"/>
      <c r="EHK36" s="44"/>
      <c r="EHL36" s="44"/>
      <c r="EHM36" s="44"/>
      <c r="EHN36" s="44"/>
      <c r="EHO36" s="44"/>
      <c r="EHP36" s="44"/>
      <c r="EHQ36" s="44"/>
      <c r="EHR36" s="44"/>
      <c r="EHS36" s="44"/>
      <c r="EHT36" s="44"/>
      <c r="EHU36" s="44"/>
      <c r="EHV36" s="44"/>
      <c r="EHW36" s="44"/>
      <c r="EHX36" s="44"/>
      <c r="EHY36" s="44"/>
      <c r="EHZ36" s="44"/>
      <c r="EIA36" s="44"/>
      <c r="EIB36" s="44"/>
      <c r="EIC36" s="44"/>
      <c r="EID36" s="44"/>
      <c r="EIE36" s="44"/>
      <c r="EIF36" s="44"/>
      <c r="EIG36" s="44"/>
      <c r="EIH36" s="44"/>
      <c r="EII36" s="44"/>
      <c r="EIJ36" s="44"/>
      <c r="EIK36" s="44"/>
      <c r="EIL36" s="44"/>
      <c r="EIM36" s="44"/>
      <c r="EIN36" s="44"/>
      <c r="EIO36" s="44"/>
      <c r="EIP36" s="44"/>
      <c r="EIQ36" s="44"/>
      <c r="EIR36" s="44"/>
      <c r="EIS36" s="44"/>
      <c r="EIT36" s="44"/>
      <c r="EIU36" s="44"/>
      <c r="EIV36" s="44"/>
      <c r="EIW36" s="44"/>
      <c r="EIX36" s="44"/>
      <c r="EIY36" s="44"/>
      <c r="EIZ36" s="44"/>
      <c r="EJA36" s="44"/>
      <c r="EJB36" s="44"/>
      <c r="EJC36" s="44"/>
      <c r="EJD36" s="44"/>
      <c r="EJE36" s="44"/>
      <c r="EJF36" s="44"/>
      <c r="EJG36" s="44"/>
      <c r="EJH36" s="44"/>
      <c r="EJI36" s="44"/>
      <c r="EJJ36" s="44"/>
      <c r="EJK36" s="44"/>
      <c r="EJL36" s="44"/>
      <c r="EJM36" s="44"/>
      <c r="EJN36" s="44"/>
      <c r="EJO36" s="44"/>
      <c r="EJP36" s="44"/>
      <c r="EJQ36" s="44"/>
      <c r="EJR36" s="44"/>
      <c r="EJS36" s="44"/>
      <c r="EJT36" s="44"/>
      <c r="EJU36" s="44"/>
      <c r="EJV36" s="44"/>
      <c r="EJW36" s="44"/>
      <c r="EJX36" s="44"/>
      <c r="EJY36" s="44"/>
      <c r="EJZ36" s="44"/>
      <c r="EKA36" s="44"/>
      <c r="EKB36" s="44"/>
      <c r="EKC36" s="44"/>
      <c r="EKD36" s="44"/>
      <c r="EKE36" s="44"/>
      <c r="EKF36" s="44"/>
      <c r="EKG36" s="44"/>
      <c r="EKH36" s="44"/>
      <c r="EKI36" s="44"/>
      <c r="EKJ36" s="44"/>
      <c r="EKK36" s="44"/>
      <c r="EKL36" s="44"/>
      <c r="EKM36" s="44"/>
      <c r="EKN36" s="44"/>
      <c r="EKO36" s="44"/>
      <c r="EKP36" s="44"/>
      <c r="EKQ36" s="44"/>
      <c r="EKR36" s="44"/>
      <c r="EKS36" s="44"/>
      <c r="EKT36" s="44"/>
      <c r="EKU36" s="44"/>
      <c r="EKV36" s="44"/>
      <c r="EKW36" s="44"/>
      <c r="EKX36" s="44"/>
      <c r="EKY36" s="44"/>
      <c r="EKZ36" s="44"/>
      <c r="ELA36" s="44"/>
      <c r="ELB36" s="44"/>
      <c r="ELC36" s="44"/>
      <c r="ELD36" s="44"/>
      <c r="ELE36" s="44"/>
      <c r="ELF36" s="44"/>
      <c r="ELG36" s="44"/>
      <c r="ELH36" s="44"/>
      <c r="ELI36" s="44"/>
      <c r="ELJ36" s="44"/>
      <c r="ELK36" s="44"/>
      <c r="ELL36" s="44"/>
      <c r="ELM36" s="44"/>
      <c r="ELN36" s="44"/>
      <c r="ELO36" s="44"/>
      <c r="ELP36" s="44"/>
      <c r="ELQ36" s="44"/>
      <c r="ELR36" s="44"/>
      <c r="ELS36" s="44"/>
      <c r="ELT36" s="44"/>
      <c r="ELU36" s="44"/>
      <c r="ELV36" s="44"/>
      <c r="ELW36" s="44"/>
      <c r="ELX36" s="44"/>
      <c r="ELY36" s="44"/>
      <c r="ELZ36" s="44"/>
      <c r="EMA36" s="44"/>
      <c r="EMB36" s="44"/>
      <c r="EMC36" s="44"/>
      <c r="EMD36" s="44"/>
      <c r="EME36" s="44"/>
      <c r="EMF36" s="44"/>
      <c r="EMG36" s="44"/>
      <c r="EMH36" s="44"/>
      <c r="EMI36" s="44"/>
      <c r="EMJ36" s="44"/>
      <c r="EMK36" s="44"/>
      <c r="EML36" s="44"/>
      <c r="EMM36" s="44"/>
      <c r="EMN36" s="44"/>
      <c r="EMO36" s="44"/>
      <c r="EMP36" s="44"/>
      <c r="EMQ36" s="44"/>
      <c r="EMR36" s="44"/>
      <c r="EMS36" s="44"/>
      <c r="EMT36" s="44"/>
      <c r="EMU36" s="44"/>
      <c r="EMV36" s="44"/>
      <c r="EMW36" s="44"/>
      <c r="EMX36" s="44"/>
      <c r="EMY36" s="44"/>
      <c r="EMZ36" s="44"/>
      <c r="ENA36" s="44"/>
      <c r="ENB36" s="44"/>
      <c r="ENC36" s="44"/>
      <c r="END36" s="44"/>
      <c r="ENE36" s="44"/>
      <c r="ENF36" s="44"/>
      <c r="ENG36" s="44"/>
      <c r="ENH36" s="44"/>
      <c r="ENI36" s="44"/>
      <c r="ENJ36" s="44"/>
      <c r="ENK36" s="44"/>
      <c r="ENL36" s="44"/>
      <c r="ENM36" s="44"/>
      <c r="ENN36" s="44"/>
      <c r="ENO36" s="44"/>
      <c r="ENP36" s="44"/>
      <c r="ENQ36" s="44"/>
      <c r="ENR36" s="44"/>
      <c r="ENS36" s="44"/>
      <c r="ENT36" s="44"/>
      <c r="ENU36" s="44"/>
      <c r="ENV36" s="44"/>
      <c r="ENW36" s="44"/>
      <c r="ENX36" s="44"/>
      <c r="ENY36" s="44"/>
      <c r="ENZ36" s="44"/>
      <c r="EOA36" s="44"/>
      <c r="EOB36" s="44"/>
      <c r="EOC36" s="44"/>
      <c r="EOD36" s="44"/>
      <c r="EOE36" s="44"/>
      <c r="EOF36" s="44"/>
      <c r="EOG36" s="44"/>
      <c r="EOH36" s="44"/>
      <c r="EOI36" s="44"/>
      <c r="EOJ36" s="44"/>
      <c r="EOK36" s="44"/>
      <c r="EOL36" s="44"/>
      <c r="EOM36" s="44"/>
      <c r="EON36" s="44"/>
      <c r="EOO36" s="44"/>
      <c r="EOP36" s="44"/>
      <c r="EOQ36" s="44"/>
      <c r="EOR36" s="44"/>
      <c r="EOS36" s="44"/>
      <c r="EOT36" s="44"/>
      <c r="EOU36" s="44"/>
      <c r="EOV36" s="44"/>
      <c r="EOW36" s="44"/>
      <c r="EOX36" s="44"/>
      <c r="EOY36" s="44"/>
      <c r="EOZ36" s="44"/>
      <c r="EPA36" s="44"/>
      <c r="EPB36" s="44"/>
      <c r="EPC36" s="44"/>
      <c r="EPD36" s="44"/>
      <c r="EPE36" s="44"/>
      <c r="EPF36" s="44"/>
      <c r="EPG36" s="44"/>
      <c r="EPH36" s="44"/>
      <c r="EPI36" s="44"/>
      <c r="EPJ36" s="44"/>
      <c r="EPK36" s="44"/>
      <c r="EPL36" s="44"/>
      <c r="EPM36" s="44"/>
      <c r="EPN36" s="44"/>
      <c r="EPO36" s="44"/>
      <c r="EPP36" s="44"/>
      <c r="EPQ36" s="44"/>
      <c r="EPR36" s="44"/>
      <c r="EPS36" s="44"/>
      <c r="EPT36" s="44"/>
      <c r="EPU36" s="44"/>
      <c r="EPV36" s="44"/>
      <c r="EPW36" s="44"/>
      <c r="EPX36" s="44"/>
      <c r="EPY36" s="44"/>
      <c r="EPZ36" s="44"/>
      <c r="EQA36" s="44"/>
      <c r="EQB36" s="44"/>
      <c r="EQC36" s="44"/>
      <c r="EQD36" s="44"/>
      <c r="EQE36" s="44"/>
      <c r="EQF36" s="44"/>
      <c r="EQG36" s="44"/>
      <c r="EQH36" s="44"/>
      <c r="EQI36" s="44"/>
      <c r="EQJ36" s="44"/>
      <c r="EQK36" s="44"/>
      <c r="EQL36" s="44"/>
      <c r="EQM36" s="44"/>
      <c r="EQN36" s="44"/>
      <c r="EQO36" s="44"/>
      <c r="EQP36" s="44"/>
      <c r="EQQ36" s="44"/>
      <c r="EQR36" s="44"/>
      <c r="EQS36" s="44"/>
      <c r="EQT36" s="44"/>
      <c r="EQU36" s="44"/>
      <c r="EQV36" s="44"/>
      <c r="EQW36" s="44"/>
      <c r="EQX36" s="44"/>
      <c r="EQY36" s="44"/>
      <c r="EQZ36" s="44"/>
      <c r="ERA36" s="44"/>
      <c r="ERB36" s="44"/>
      <c r="ERC36" s="44"/>
      <c r="ERD36" s="44"/>
      <c r="ERE36" s="44"/>
      <c r="ERF36" s="44"/>
      <c r="ERG36" s="44"/>
      <c r="ERH36" s="44"/>
      <c r="ERI36" s="44"/>
      <c r="ERJ36" s="44"/>
      <c r="ERK36" s="44"/>
      <c r="ERL36" s="44"/>
      <c r="ERM36" s="44"/>
      <c r="ERN36" s="44"/>
      <c r="ERO36" s="44"/>
      <c r="ERP36" s="44"/>
      <c r="ERQ36" s="44"/>
      <c r="ERR36" s="44"/>
      <c r="ERS36" s="44"/>
      <c r="ERT36" s="44"/>
      <c r="ERU36" s="44"/>
      <c r="ERV36" s="44"/>
      <c r="ERW36" s="44"/>
      <c r="ERX36" s="44"/>
      <c r="ERY36" s="44"/>
      <c r="ERZ36" s="44"/>
      <c r="ESA36" s="44"/>
      <c r="ESB36" s="44"/>
      <c r="ESC36" s="44"/>
      <c r="ESD36" s="44"/>
      <c r="ESE36" s="44"/>
      <c r="ESF36" s="44"/>
      <c r="ESG36" s="44"/>
      <c r="ESH36" s="44"/>
      <c r="ESI36" s="44"/>
      <c r="ESJ36" s="44"/>
      <c r="ESK36" s="44"/>
      <c r="ESL36" s="44"/>
      <c r="ESM36" s="44"/>
      <c r="ESN36" s="44"/>
      <c r="ESO36" s="44"/>
      <c r="ESP36" s="44"/>
      <c r="ESQ36" s="44"/>
      <c r="ESR36" s="44"/>
      <c r="ESS36" s="44"/>
      <c r="EST36" s="44"/>
      <c r="ESU36" s="44"/>
      <c r="ESV36" s="44"/>
      <c r="ESW36" s="44"/>
      <c r="ESX36" s="44"/>
      <c r="ESY36" s="44"/>
      <c r="ESZ36" s="44"/>
      <c r="ETA36" s="44"/>
      <c r="ETB36" s="44"/>
      <c r="ETC36" s="44"/>
      <c r="ETD36" s="44"/>
      <c r="ETE36" s="44"/>
      <c r="ETF36" s="44"/>
      <c r="ETG36" s="44"/>
      <c r="ETH36" s="44"/>
      <c r="ETI36" s="44"/>
      <c r="ETJ36" s="44"/>
      <c r="ETK36" s="44"/>
      <c r="ETL36" s="44"/>
      <c r="ETM36" s="44"/>
      <c r="ETN36" s="44"/>
      <c r="ETO36" s="44"/>
      <c r="ETP36" s="44"/>
      <c r="ETQ36" s="44"/>
      <c r="ETR36" s="44"/>
      <c r="ETS36" s="44"/>
      <c r="ETT36" s="44"/>
      <c r="ETU36" s="44"/>
      <c r="ETV36" s="44"/>
      <c r="ETW36" s="44"/>
      <c r="ETX36" s="44"/>
      <c r="ETY36" s="44"/>
      <c r="ETZ36" s="44"/>
      <c r="EUA36" s="44"/>
      <c r="EUB36" s="44"/>
      <c r="EUC36" s="44"/>
      <c r="EUD36" s="44"/>
      <c r="EUE36" s="44"/>
      <c r="EUF36" s="44"/>
      <c r="EUG36" s="44"/>
      <c r="EUH36" s="44"/>
      <c r="EUI36" s="44"/>
      <c r="EUJ36" s="44"/>
      <c r="EUK36" s="44"/>
      <c r="EUL36" s="44"/>
      <c r="EUM36" s="44"/>
      <c r="EUN36" s="44"/>
      <c r="EUO36" s="44"/>
      <c r="EUP36" s="44"/>
      <c r="EUQ36" s="44"/>
      <c r="EUR36" s="44"/>
      <c r="EUS36" s="44"/>
      <c r="EUT36" s="44"/>
      <c r="EUU36" s="44"/>
      <c r="EUV36" s="44"/>
      <c r="EUW36" s="44"/>
      <c r="EUX36" s="44"/>
      <c r="EUY36" s="44"/>
      <c r="EUZ36" s="44"/>
      <c r="EVA36" s="44"/>
      <c r="EVB36" s="44"/>
      <c r="EVC36" s="44"/>
      <c r="EVD36" s="44"/>
      <c r="EVE36" s="44"/>
      <c r="EVF36" s="44"/>
      <c r="EVG36" s="44"/>
      <c r="EVH36" s="44"/>
      <c r="EVI36" s="44"/>
      <c r="EVJ36" s="44"/>
      <c r="EVK36" s="44"/>
      <c r="EVL36" s="44"/>
      <c r="EVM36" s="44"/>
      <c r="EVN36" s="44"/>
      <c r="EVO36" s="44"/>
      <c r="EVP36" s="44"/>
      <c r="EVQ36" s="44"/>
      <c r="EVR36" s="44"/>
      <c r="EVS36" s="44"/>
      <c r="EVT36" s="44"/>
      <c r="EVU36" s="44"/>
      <c r="EVV36" s="44"/>
      <c r="EVW36" s="44"/>
      <c r="EVX36" s="44"/>
      <c r="EVY36" s="44"/>
      <c r="EVZ36" s="44"/>
      <c r="EWA36" s="44"/>
      <c r="EWB36" s="44"/>
      <c r="EWC36" s="44"/>
      <c r="EWD36" s="44"/>
      <c r="EWE36" s="44"/>
      <c r="EWF36" s="44"/>
      <c r="EWG36" s="44"/>
      <c r="EWH36" s="44"/>
      <c r="EWI36" s="44"/>
      <c r="EWJ36" s="44"/>
      <c r="EWK36" s="44"/>
      <c r="EWL36" s="44"/>
      <c r="EWM36" s="44"/>
      <c r="EWN36" s="44"/>
      <c r="EWO36" s="44"/>
      <c r="EWP36" s="44"/>
      <c r="EWQ36" s="44"/>
      <c r="EWR36" s="44"/>
      <c r="EWS36" s="44"/>
      <c r="EWT36" s="44"/>
      <c r="EWU36" s="44"/>
      <c r="EWV36" s="44"/>
      <c r="EWW36" s="44"/>
      <c r="EWX36" s="44"/>
      <c r="EWY36" s="44"/>
      <c r="EWZ36" s="44"/>
      <c r="EXA36" s="44"/>
      <c r="EXB36" s="44"/>
      <c r="EXC36" s="44"/>
      <c r="EXD36" s="44"/>
      <c r="EXE36" s="44"/>
      <c r="EXF36" s="44"/>
      <c r="EXG36" s="44"/>
      <c r="EXH36" s="44"/>
      <c r="EXI36" s="44"/>
      <c r="EXJ36" s="44"/>
      <c r="EXK36" s="44"/>
      <c r="EXL36" s="44"/>
      <c r="EXM36" s="44"/>
      <c r="EXN36" s="44"/>
      <c r="EXO36" s="44"/>
      <c r="EXP36" s="44"/>
      <c r="EXQ36" s="44"/>
      <c r="EXR36" s="44"/>
      <c r="EXS36" s="44"/>
      <c r="EXT36" s="44"/>
      <c r="EXU36" s="44"/>
      <c r="EXV36" s="44"/>
      <c r="EXW36" s="44"/>
      <c r="EXX36" s="44"/>
      <c r="EXY36" s="44"/>
      <c r="EXZ36" s="44"/>
      <c r="EYA36" s="44"/>
      <c r="EYB36" s="44"/>
      <c r="EYC36" s="44"/>
      <c r="EYD36" s="44"/>
      <c r="EYE36" s="44"/>
      <c r="EYF36" s="44"/>
      <c r="EYG36" s="44"/>
      <c r="EYH36" s="44"/>
      <c r="EYI36" s="44"/>
      <c r="EYJ36" s="44"/>
      <c r="EYK36" s="44"/>
      <c r="EYL36" s="44"/>
      <c r="EYM36" s="44"/>
      <c r="EYN36" s="44"/>
      <c r="EYO36" s="44"/>
      <c r="EYP36" s="44"/>
      <c r="EYQ36" s="44"/>
      <c r="EYR36" s="44"/>
      <c r="EYS36" s="44"/>
      <c r="EYT36" s="44"/>
      <c r="EYU36" s="44"/>
      <c r="EYV36" s="44"/>
      <c r="EYW36" s="44"/>
      <c r="EYX36" s="44"/>
      <c r="EYY36" s="44"/>
      <c r="EYZ36" s="44"/>
      <c r="EZA36" s="44"/>
      <c r="EZB36" s="44"/>
      <c r="EZC36" s="44"/>
      <c r="EZD36" s="44"/>
      <c r="EZE36" s="44"/>
      <c r="EZF36" s="44"/>
      <c r="EZG36" s="44"/>
      <c r="EZH36" s="44"/>
      <c r="EZI36" s="44"/>
      <c r="EZJ36" s="44"/>
      <c r="EZK36" s="44"/>
      <c r="EZL36" s="44"/>
      <c r="EZM36" s="44"/>
      <c r="EZN36" s="44"/>
      <c r="EZO36" s="44"/>
      <c r="EZP36" s="44"/>
      <c r="EZQ36" s="44"/>
      <c r="EZR36" s="44"/>
      <c r="EZS36" s="44"/>
      <c r="EZT36" s="44"/>
      <c r="EZU36" s="44"/>
      <c r="EZV36" s="44"/>
      <c r="EZW36" s="44"/>
      <c r="EZX36" s="44"/>
      <c r="EZY36" s="44"/>
      <c r="EZZ36" s="44"/>
      <c r="FAA36" s="44"/>
      <c r="FAB36" s="44"/>
      <c r="FAC36" s="44"/>
      <c r="FAD36" s="44"/>
      <c r="FAE36" s="44"/>
      <c r="FAF36" s="44"/>
      <c r="FAG36" s="44"/>
      <c r="FAH36" s="44"/>
      <c r="FAI36" s="44"/>
      <c r="FAJ36" s="44"/>
      <c r="FAK36" s="44"/>
      <c r="FAL36" s="44"/>
      <c r="FAM36" s="44"/>
      <c r="FAN36" s="44"/>
      <c r="FAO36" s="44"/>
      <c r="FAP36" s="44"/>
      <c r="FAQ36" s="44"/>
      <c r="FAR36" s="44"/>
      <c r="FAS36" s="44"/>
      <c r="FAT36" s="44"/>
      <c r="FAU36" s="44"/>
      <c r="FAV36" s="44"/>
      <c r="FAW36" s="44"/>
      <c r="FAX36" s="44"/>
      <c r="FAY36" s="44"/>
      <c r="FAZ36" s="44"/>
      <c r="FBA36" s="44"/>
      <c r="FBB36" s="44"/>
      <c r="FBC36" s="44"/>
      <c r="FBD36" s="44"/>
      <c r="FBE36" s="44"/>
      <c r="FBF36" s="44"/>
      <c r="FBG36" s="44"/>
      <c r="FBH36" s="44"/>
      <c r="FBI36" s="44"/>
      <c r="FBJ36" s="44"/>
      <c r="FBK36" s="44"/>
      <c r="FBL36" s="44"/>
      <c r="FBM36" s="44"/>
      <c r="FBN36" s="44"/>
      <c r="FBO36" s="44"/>
      <c r="FBP36" s="44"/>
      <c r="FBQ36" s="44"/>
      <c r="FBR36" s="44"/>
      <c r="FBS36" s="44"/>
      <c r="FBT36" s="44"/>
      <c r="FBU36" s="44"/>
      <c r="FBV36" s="44"/>
      <c r="FBW36" s="44"/>
      <c r="FBX36" s="44"/>
      <c r="FBY36" s="44"/>
      <c r="FBZ36" s="44"/>
      <c r="FCA36" s="44"/>
      <c r="FCB36" s="44"/>
      <c r="FCC36" s="44"/>
      <c r="FCD36" s="44"/>
      <c r="FCE36" s="44"/>
      <c r="FCF36" s="44"/>
      <c r="FCG36" s="44"/>
      <c r="FCH36" s="44"/>
      <c r="FCI36" s="44"/>
      <c r="FCJ36" s="44"/>
      <c r="FCK36" s="44"/>
      <c r="FCL36" s="44"/>
      <c r="FCM36" s="44"/>
      <c r="FCN36" s="44"/>
      <c r="FCO36" s="44"/>
      <c r="FCP36" s="44"/>
      <c r="FCQ36" s="44"/>
      <c r="FCR36" s="44"/>
      <c r="FCS36" s="44"/>
      <c r="FCT36" s="44"/>
      <c r="FCU36" s="44"/>
      <c r="FCV36" s="44"/>
      <c r="FCW36" s="44"/>
      <c r="FCX36" s="44"/>
      <c r="FCY36" s="44"/>
      <c r="FCZ36" s="44"/>
      <c r="FDA36" s="44"/>
      <c r="FDB36" s="44"/>
      <c r="FDC36" s="44"/>
      <c r="FDD36" s="44"/>
      <c r="FDE36" s="44"/>
      <c r="FDF36" s="44"/>
      <c r="FDG36" s="44"/>
      <c r="FDH36" s="44"/>
      <c r="FDI36" s="44"/>
      <c r="FDJ36" s="44"/>
      <c r="FDK36" s="44"/>
      <c r="FDL36" s="44"/>
      <c r="FDM36" s="44"/>
      <c r="FDN36" s="44"/>
      <c r="FDO36" s="44"/>
      <c r="FDP36" s="44"/>
      <c r="FDQ36" s="44"/>
      <c r="FDR36" s="44"/>
      <c r="FDS36" s="44"/>
      <c r="FDT36" s="44"/>
      <c r="FDU36" s="44"/>
      <c r="FDV36" s="44"/>
      <c r="FDW36" s="44"/>
      <c r="FDX36" s="44"/>
      <c r="FDY36" s="44"/>
      <c r="FDZ36" s="44"/>
      <c r="FEA36" s="44"/>
      <c r="FEB36" s="44"/>
      <c r="FEC36" s="44"/>
      <c r="FED36" s="44"/>
      <c r="FEE36" s="44"/>
      <c r="FEF36" s="44"/>
      <c r="FEG36" s="44"/>
      <c r="FEH36" s="44"/>
      <c r="FEI36" s="44"/>
      <c r="FEJ36" s="44"/>
      <c r="FEK36" s="44"/>
      <c r="FEL36" s="44"/>
      <c r="FEM36" s="44"/>
      <c r="FEN36" s="44"/>
      <c r="FEO36" s="44"/>
      <c r="FEP36" s="44"/>
      <c r="FEQ36" s="44"/>
      <c r="FER36" s="44"/>
      <c r="FES36" s="44"/>
      <c r="FET36" s="44"/>
      <c r="FEU36" s="44"/>
      <c r="FEV36" s="44"/>
      <c r="FEW36" s="44"/>
      <c r="FEX36" s="44"/>
      <c r="FEY36" s="44"/>
      <c r="FEZ36" s="44"/>
      <c r="FFA36" s="44"/>
      <c r="FFB36" s="44"/>
      <c r="FFC36" s="44"/>
      <c r="FFD36" s="44"/>
      <c r="FFE36" s="44"/>
      <c r="FFF36" s="44"/>
      <c r="FFG36" s="44"/>
      <c r="FFH36" s="44"/>
      <c r="FFI36" s="44"/>
      <c r="FFJ36" s="44"/>
      <c r="FFK36" s="44"/>
      <c r="FFL36" s="44"/>
      <c r="FFM36" s="44"/>
      <c r="FFN36" s="44"/>
      <c r="FFO36" s="44"/>
      <c r="FFP36" s="44"/>
      <c r="FFQ36" s="44"/>
      <c r="FFR36" s="44"/>
      <c r="FFS36" s="44"/>
      <c r="FFT36" s="44"/>
      <c r="FFU36" s="44"/>
      <c r="FFV36" s="44"/>
      <c r="FFW36" s="44"/>
      <c r="FFX36" s="44"/>
      <c r="FFY36" s="44"/>
      <c r="FFZ36" s="44"/>
      <c r="FGA36" s="44"/>
      <c r="FGB36" s="44"/>
      <c r="FGC36" s="44"/>
      <c r="FGD36" s="44"/>
      <c r="FGE36" s="44"/>
      <c r="FGF36" s="44"/>
      <c r="FGG36" s="44"/>
      <c r="FGH36" s="44"/>
      <c r="FGI36" s="44"/>
      <c r="FGJ36" s="44"/>
      <c r="FGK36" s="44"/>
      <c r="FGL36" s="44"/>
      <c r="FGM36" s="44"/>
      <c r="FGN36" s="44"/>
      <c r="FGO36" s="44"/>
      <c r="FGP36" s="44"/>
      <c r="FGQ36" s="44"/>
      <c r="FGR36" s="44"/>
      <c r="FGS36" s="44"/>
      <c r="FGT36" s="44"/>
      <c r="FGU36" s="44"/>
      <c r="FGV36" s="44"/>
      <c r="FGW36" s="44"/>
      <c r="FGX36" s="44"/>
      <c r="FGY36" s="44"/>
      <c r="FGZ36" s="44"/>
      <c r="FHA36" s="44"/>
      <c r="FHB36" s="44"/>
      <c r="FHC36" s="44"/>
      <c r="FHD36" s="44"/>
      <c r="FHE36" s="44"/>
      <c r="FHF36" s="44"/>
      <c r="FHG36" s="44"/>
      <c r="FHH36" s="44"/>
      <c r="FHI36" s="44"/>
      <c r="FHJ36" s="44"/>
      <c r="FHK36" s="44"/>
      <c r="FHL36" s="44"/>
      <c r="FHM36" s="44"/>
      <c r="FHN36" s="44"/>
      <c r="FHO36" s="44"/>
      <c r="FHP36" s="44"/>
      <c r="FHQ36" s="44"/>
      <c r="FHR36" s="44"/>
      <c r="FHS36" s="44"/>
      <c r="FHT36" s="44"/>
      <c r="FHU36" s="44"/>
      <c r="FHV36" s="44"/>
      <c r="FHW36" s="44"/>
      <c r="FHX36" s="44"/>
      <c r="FHY36" s="44"/>
      <c r="FHZ36" s="44"/>
      <c r="FIA36" s="44"/>
      <c r="FIB36" s="44"/>
      <c r="FIC36" s="44"/>
      <c r="FID36" s="44"/>
      <c r="FIE36" s="44"/>
      <c r="FIF36" s="44"/>
      <c r="FIG36" s="44"/>
      <c r="FIH36" s="44"/>
      <c r="FII36" s="44"/>
      <c r="FIJ36" s="44"/>
      <c r="FIK36" s="44"/>
      <c r="FIL36" s="44"/>
      <c r="FIM36" s="44"/>
      <c r="FIN36" s="44"/>
      <c r="FIO36" s="44"/>
      <c r="FIP36" s="44"/>
      <c r="FIQ36" s="44"/>
      <c r="FIR36" s="44"/>
      <c r="FIS36" s="44"/>
      <c r="FIT36" s="44"/>
      <c r="FIU36" s="44"/>
      <c r="FIV36" s="44"/>
      <c r="FIW36" s="44"/>
      <c r="FIX36" s="44"/>
      <c r="FIY36" s="44"/>
      <c r="FIZ36" s="44"/>
      <c r="FJA36" s="44"/>
      <c r="FJB36" s="44"/>
      <c r="FJC36" s="44"/>
      <c r="FJD36" s="44"/>
      <c r="FJE36" s="44"/>
      <c r="FJF36" s="44"/>
      <c r="FJG36" s="44"/>
      <c r="FJH36" s="44"/>
      <c r="FJI36" s="44"/>
      <c r="FJJ36" s="44"/>
      <c r="FJK36" s="44"/>
      <c r="FJL36" s="44"/>
      <c r="FJM36" s="44"/>
      <c r="FJN36" s="44"/>
      <c r="FJO36" s="44"/>
      <c r="FJP36" s="44"/>
      <c r="FJQ36" s="44"/>
      <c r="FJR36" s="44"/>
      <c r="FJS36" s="44"/>
      <c r="FJT36" s="44"/>
      <c r="FJU36" s="44"/>
      <c r="FJV36" s="44"/>
      <c r="FJW36" s="44"/>
      <c r="FJX36" s="44"/>
      <c r="FJY36" s="44"/>
      <c r="FJZ36" s="44"/>
      <c r="FKA36" s="44"/>
      <c r="FKB36" s="44"/>
      <c r="FKC36" s="44"/>
      <c r="FKD36" s="44"/>
      <c r="FKE36" s="44"/>
      <c r="FKF36" s="44"/>
      <c r="FKG36" s="44"/>
      <c r="FKH36" s="44"/>
      <c r="FKI36" s="44"/>
      <c r="FKJ36" s="44"/>
      <c r="FKK36" s="44"/>
      <c r="FKL36" s="44"/>
      <c r="FKM36" s="44"/>
      <c r="FKN36" s="44"/>
      <c r="FKO36" s="44"/>
      <c r="FKP36" s="44"/>
      <c r="FKQ36" s="44"/>
      <c r="FKR36" s="44"/>
      <c r="FKS36" s="44"/>
      <c r="FKT36" s="44"/>
      <c r="FKU36" s="44"/>
      <c r="FKV36" s="44"/>
      <c r="FKW36" s="44"/>
      <c r="FKX36" s="44"/>
      <c r="FKY36" s="44"/>
      <c r="FKZ36" s="44"/>
      <c r="FLA36" s="44"/>
      <c r="FLB36" s="44"/>
      <c r="FLC36" s="44"/>
      <c r="FLD36" s="44"/>
      <c r="FLE36" s="44"/>
      <c r="FLF36" s="44"/>
      <c r="FLG36" s="44"/>
      <c r="FLH36" s="44"/>
      <c r="FLI36" s="44"/>
      <c r="FLJ36" s="44"/>
      <c r="FLK36" s="44"/>
      <c r="FLL36" s="44"/>
      <c r="FLM36" s="44"/>
      <c r="FLN36" s="44"/>
      <c r="FLO36" s="44"/>
      <c r="FLP36" s="44"/>
      <c r="FLQ36" s="44"/>
      <c r="FLR36" s="44"/>
      <c r="FLS36" s="44"/>
      <c r="FLT36" s="44"/>
      <c r="FLU36" s="44"/>
      <c r="FLV36" s="44"/>
      <c r="FLW36" s="44"/>
      <c r="FLX36" s="44"/>
      <c r="FLY36" s="44"/>
      <c r="FLZ36" s="44"/>
      <c r="FMA36" s="44"/>
      <c r="FMB36" s="44"/>
      <c r="FMC36" s="44"/>
      <c r="FMD36" s="44"/>
      <c r="FME36" s="44"/>
      <c r="FMF36" s="44"/>
      <c r="FMG36" s="44"/>
      <c r="FMH36" s="44"/>
      <c r="FMI36" s="44"/>
      <c r="FMJ36" s="44"/>
      <c r="FMK36" s="44"/>
      <c r="FML36" s="44"/>
      <c r="FMM36" s="44"/>
      <c r="FMN36" s="44"/>
      <c r="FMO36" s="44"/>
      <c r="FMP36" s="44"/>
      <c r="FMQ36" s="44"/>
      <c r="FMR36" s="44"/>
      <c r="FMS36" s="44"/>
      <c r="FMT36" s="44"/>
      <c r="FMU36" s="44"/>
      <c r="FMV36" s="44"/>
      <c r="FMW36" s="44"/>
      <c r="FMX36" s="44"/>
      <c r="FMY36" s="44"/>
      <c r="FMZ36" s="44"/>
      <c r="FNA36" s="44"/>
      <c r="FNB36" s="44"/>
      <c r="FNC36" s="44"/>
      <c r="FND36" s="44"/>
      <c r="FNE36" s="44"/>
      <c r="FNF36" s="44"/>
      <c r="FNG36" s="44"/>
      <c r="FNH36" s="44"/>
      <c r="FNI36" s="44"/>
      <c r="FNJ36" s="44"/>
      <c r="FNK36" s="44"/>
      <c r="FNL36" s="44"/>
      <c r="FNM36" s="44"/>
      <c r="FNN36" s="44"/>
      <c r="FNO36" s="44"/>
      <c r="FNP36" s="44"/>
      <c r="FNQ36" s="44"/>
      <c r="FNR36" s="44"/>
      <c r="FNS36" s="44"/>
      <c r="FNT36" s="44"/>
      <c r="FNU36" s="44"/>
      <c r="FNV36" s="44"/>
      <c r="FNW36" s="44"/>
      <c r="FNX36" s="44"/>
      <c r="FNY36" s="44"/>
      <c r="FNZ36" s="44"/>
      <c r="FOA36" s="44"/>
      <c r="FOB36" s="44"/>
      <c r="FOC36" s="44"/>
      <c r="FOD36" s="44"/>
      <c r="FOE36" s="44"/>
      <c r="FOF36" s="44"/>
      <c r="FOG36" s="44"/>
      <c r="FOH36" s="44"/>
      <c r="FOI36" s="44"/>
      <c r="FOJ36" s="44"/>
      <c r="FOK36" s="44"/>
      <c r="FOL36" s="44"/>
      <c r="FOM36" s="44"/>
      <c r="FON36" s="44"/>
      <c r="FOO36" s="44"/>
      <c r="FOP36" s="44"/>
      <c r="FOQ36" s="44"/>
      <c r="FOR36" s="44"/>
      <c r="FOS36" s="44"/>
      <c r="FOT36" s="44"/>
      <c r="FOU36" s="44"/>
      <c r="FOV36" s="44"/>
      <c r="FOW36" s="44"/>
      <c r="FOX36" s="44"/>
      <c r="FOY36" s="44"/>
      <c r="FOZ36" s="44"/>
      <c r="FPA36" s="44"/>
      <c r="FPB36" s="44"/>
      <c r="FPC36" s="44"/>
      <c r="FPD36" s="44"/>
      <c r="FPE36" s="44"/>
      <c r="FPF36" s="44"/>
      <c r="FPG36" s="44"/>
      <c r="FPH36" s="44"/>
      <c r="FPI36" s="44"/>
      <c r="FPJ36" s="44"/>
      <c r="FPK36" s="44"/>
      <c r="FPL36" s="44"/>
      <c r="FPM36" s="44"/>
      <c r="FPN36" s="44"/>
      <c r="FPO36" s="44"/>
      <c r="FPP36" s="44"/>
      <c r="FPQ36" s="44"/>
      <c r="FPR36" s="44"/>
      <c r="FPS36" s="44"/>
      <c r="FPT36" s="44"/>
      <c r="FPU36" s="44"/>
      <c r="FPV36" s="44"/>
      <c r="FPW36" s="44"/>
      <c r="FPX36" s="44"/>
      <c r="FPY36" s="44"/>
      <c r="FPZ36" s="44"/>
      <c r="FQA36" s="44"/>
      <c r="FQB36" s="44"/>
      <c r="FQC36" s="44"/>
      <c r="FQD36" s="44"/>
      <c r="FQE36" s="44"/>
      <c r="FQF36" s="44"/>
      <c r="FQG36" s="44"/>
      <c r="FQH36" s="44"/>
      <c r="FQI36" s="44"/>
      <c r="FQJ36" s="44"/>
      <c r="FQK36" s="44"/>
      <c r="FQL36" s="44"/>
      <c r="FQM36" s="44"/>
      <c r="FQN36" s="44"/>
      <c r="FQO36" s="44"/>
      <c r="FQP36" s="44"/>
      <c r="FQQ36" s="44"/>
      <c r="FQR36" s="44"/>
      <c r="FQS36" s="44"/>
      <c r="FQT36" s="44"/>
      <c r="FQU36" s="44"/>
      <c r="FQV36" s="44"/>
      <c r="FQW36" s="44"/>
      <c r="FQX36" s="44"/>
      <c r="FQY36" s="44"/>
      <c r="FQZ36" s="44"/>
      <c r="FRA36" s="44"/>
      <c r="FRB36" s="44"/>
      <c r="FRC36" s="44"/>
      <c r="FRD36" s="44"/>
      <c r="FRE36" s="44"/>
      <c r="FRF36" s="44"/>
      <c r="FRG36" s="44"/>
      <c r="FRH36" s="44"/>
      <c r="FRI36" s="44"/>
      <c r="FRJ36" s="44"/>
      <c r="FRK36" s="44"/>
      <c r="FRL36" s="44"/>
      <c r="FRM36" s="44"/>
      <c r="FRN36" s="44"/>
      <c r="FRO36" s="44"/>
      <c r="FRP36" s="44"/>
      <c r="FRQ36" s="44"/>
      <c r="FRR36" s="44"/>
      <c r="FRS36" s="44"/>
      <c r="FRT36" s="44"/>
      <c r="FRU36" s="44"/>
      <c r="FRV36" s="44"/>
      <c r="FRW36" s="44"/>
      <c r="FRX36" s="44"/>
      <c r="FRY36" s="44"/>
      <c r="FRZ36" s="44"/>
      <c r="FSA36" s="44"/>
      <c r="FSB36" s="44"/>
      <c r="FSC36" s="44"/>
      <c r="FSD36" s="44"/>
      <c r="FSE36" s="44"/>
      <c r="FSF36" s="44"/>
      <c r="FSG36" s="44"/>
      <c r="FSH36" s="44"/>
      <c r="FSI36" s="44"/>
      <c r="FSJ36" s="44"/>
      <c r="FSK36" s="44"/>
      <c r="FSL36" s="44"/>
      <c r="FSM36" s="44"/>
      <c r="FSN36" s="44"/>
      <c r="FSO36" s="44"/>
      <c r="FSP36" s="44"/>
      <c r="FSQ36" s="44"/>
      <c r="FSR36" s="44"/>
      <c r="FSS36" s="44"/>
      <c r="FST36" s="44"/>
      <c r="FSU36" s="44"/>
      <c r="FSV36" s="44"/>
      <c r="FSW36" s="44"/>
      <c r="FSX36" s="44"/>
      <c r="FSY36" s="44"/>
      <c r="FSZ36" s="44"/>
      <c r="FTA36" s="44"/>
      <c r="FTB36" s="44"/>
      <c r="FTC36" s="44"/>
      <c r="FTD36" s="44"/>
      <c r="FTE36" s="44"/>
      <c r="FTF36" s="44"/>
      <c r="FTG36" s="44"/>
      <c r="FTH36" s="44"/>
      <c r="FTI36" s="44"/>
      <c r="FTJ36" s="44"/>
      <c r="FTK36" s="44"/>
      <c r="FTL36" s="44"/>
      <c r="FTM36" s="44"/>
      <c r="FTN36" s="44"/>
      <c r="FTO36" s="44"/>
      <c r="FTP36" s="44"/>
      <c r="FTQ36" s="44"/>
      <c r="FTR36" s="44"/>
      <c r="FTS36" s="44"/>
      <c r="FTT36" s="44"/>
      <c r="FTU36" s="44"/>
      <c r="FTV36" s="44"/>
      <c r="FTW36" s="44"/>
      <c r="FTX36" s="44"/>
      <c r="FTY36" s="44"/>
      <c r="FTZ36" s="44"/>
      <c r="FUA36" s="44"/>
      <c r="FUB36" s="44"/>
      <c r="FUC36" s="44"/>
      <c r="FUD36" s="44"/>
      <c r="FUE36" s="44"/>
      <c r="FUF36" s="44"/>
      <c r="FUG36" s="44"/>
      <c r="FUH36" s="44"/>
      <c r="FUI36" s="44"/>
      <c r="FUJ36" s="44"/>
      <c r="FUK36" s="44"/>
      <c r="FUL36" s="44"/>
      <c r="FUM36" s="44"/>
      <c r="FUN36" s="44"/>
      <c r="FUO36" s="44"/>
      <c r="FUP36" s="44"/>
      <c r="FUQ36" s="44"/>
      <c r="FUR36" s="44"/>
      <c r="FUS36" s="44"/>
      <c r="FUT36" s="44"/>
      <c r="FUU36" s="44"/>
      <c r="FUV36" s="44"/>
      <c r="FUW36" s="44"/>
      <c r="FUX36" s="44"/>
      <c r="FUY36" s="44"/>
      <c r="FUZ36" s="44"/>
      <c r="FVA36" s="44"/>
      <c r="FVB36" s="44"/>
      <c r="FVC36" s="44"/>
      <c r="FVD36" s="44"/>
      <c r="FVE36" s="44"/>
      <c r="FVF36" s="44"/>
      <c r="FVG36" s="44"/>
      <c r="FVH36" s="44"/>
      <c r="FVI36" s="44"/>
      <c r="FVJ36" s="44"/>
      <c r="FVK36" s="44"/>
      <c r="FVL36" s="44"/>
      <c r="FVM36" s="44"/>
      <c r="FVN36" s="44"/>
      <c r="FVO36" s="44"/>
      <c r="FVP36" s="44"/>
      <c r="FVQ36" s="44"/>
      <c r="FVR36" s="44"/>
      <c r="FVS36" s="44"/>
      <c r="FVT36" s="44"/>
      <c r="FVU36" s="44"/>
      <c r="FVV36" s="44"/>
      <c r="FVW36" s="44"/>
      <c r="FVX36" s="44"/>
      <c r="FVY36" s="44"/>
      <c r="FVZ36" s="44"/>
      <c r="FWA36" s="44"/>
      <c r="FWB36" s="44"/>
      <c r="FWC36" s="44"/>
      <c r="FWD36" s="44"/>
      <c r="FWE36" s="44"/>
      <c r="FWF36" s="44"/>
      <c r="FWG36" s="44"/>
      <c r="FWH36" s="44"/>
      <c r="FWI36" s="44"/>
      <c r="FWJ36" s="44"/>
      <c r="FWK36" s="44"/>
      <c r="FWL36" s="44"/>
      <c r="FWM36" s="44"/>
      <c r="FWN36" s="44"/>
      <c r="FWO36" s="44"/>
      <c r="FWP36" s="44"/>
      <c r="FWQ36" s="44"/>
      <c r="FWR36" s="44"/>
      <c r="FWS36" s="44"/>
      <c r="FWT36" s="44"/>
      <c r="FWU36" s="44"/>
      <c r="FWV36" s="44"/>
      <c r="FWW36" s="44"/>
      <c r="FWX36" s="44"/>
      <c r="FWY36" s="44"/>
      <c r="FWZ36" s="44"/>
      <c r="FXA36" s="44"/>
      <c r="FXB36" s="44"/>
      <c r="FXC36" s="44"/>
      <c r="FXD36" s="44"/>
      <c r="FXE36" s="44"/>
      <c r="FXF36" s="44"/>
      <c r="FXG36" s="44"/>
      <c r="FXH36" s="44"/>
      <c r="FXI36" s="44"/>
      <c r="FXJ36" s="44"/>
      <c r="FXK36" s="44"/>
      <c r="FXL36" s="44"/>
      <c r="FXM36" s="44"/>
      <c r="FXN36" s="44"/>
      <c r="FXO36" s="44"/>
      <c r="FXP36" s="44"/>
      <c r="FXQ36" s="44"/>
      <c r="FXR36" s="44"/>
      <c r="FXS36" s="44"/>
      <c r="FXT36" s="44"/>
      <c r="FXU36" s="44"/>
      <c r="FXV36" s="44"/>
      <c r="FXW36" s="44"/>
      <c r="FXX36" s="44"/>
      <c r="FXY36" s="44"/>
      <c r="FXZ36" s="44"/>
      <c r="FYA36" s="44"/>
      <c r="FYB36" s="44"/>
      <c r="FYC36" s="44"/>
      <c r="FYD36" s="44"/>
      <c r="FYE36" s="44"/>
      <c r="FYF36" s="44"/>
      <c r="FYG36" s="44"/>
      <c r="FYH36" s="44"/>
      <c r="FYI36" s="44"/>
      <c r="FYJ36" s="44"/>
      <c r="FYK36" s="44"/>
      <c r="FYL36" s="44"/>
      <c r="FYM36" s="44"/>
      <c r="FYN36" s="44"/>
      <c r="FYO36" s="44"/>
      <c r="FYP36" s="44"/>
      <c r="FYQ36" s="44"/>
      <c r="FYR36" s="44"/>
      <c r="FYS36" s="44"/>
      <c r="FYT36" s="44"/>
      <c r="FYU36" s="44"/>
      <c r="FYV36" s="44"/>
      <c r="FYW36" s="44"/>
      <c r="FYX36" s="44"/>
      <c r="FYY36" s="44"/>
      <c r="FYZ36" s="44"/>
      <c r="FZA36" s="44"/>
      <c r="FZB36" s="44"/>
      <c r="FZC36" s="44"/>
      <c r="FZD36" s="44"/>
      <c r="FZE36" s="44"/>
      <c r="FZF36" s="44"/>
      <c r="FZG36" s="44"/>
      <c r="FZH36" s="44"/>
      <c r="FZI36" s="44"/>
      <c r="FZJ36" s="44"/>
      <c r="FZK36" s="44"/>
      <c r="FZL36" s="44"/>
      <c r="FZM36" s="44"/>
      <c r="FZN36" s="44"/>
      <c r="FZO36" s="44"/>
      <c r="FZP36" s="44"/>
      <c r="FZQ36" s="44"/>
      <c r="FZR36" s="44"/>
      <c r="FZS36" s="44"/>
      <c r="FZT36" s="44"/>
      <c r="FZU36" s="44"/>
      <c r="FZV36" s="44"/>
      <c r="FZW36" s="44"/>
      <c r="FZX36" s="44"/>
      <c r="FZY36" s="44"/>
      <c r="FZZ36" s="44"/>
      <c r="GAA36" s="44"/>
      <c r="GAB36" s="44"/>
      <c r="GAC36" s="44"/>
      <c r="GAD36" s="44"/>
      <c r="GAE36" s="44"/>
      <c r="GAF36" s="44"/>
      <c r="GAG36" s="44"/>
      <c r="GAH36" s="44"/>
      <c r="GAI36" s="44"/>
      <c r="GAJ36" s="44"/>
      <c r="GAK36" s="44"/>
      <c r="GAL36" s="44"/>
      <c r="GAM36" s="44"/>
      <c r="GAN36" s="44"/>
      <c r="GAO36" s="44"/>
      <c r="GAP36" s="44"/>
      <c r="GAQ36" s="44"/>
      <c r="GAR36" s="44"/>
      <c r="GAS36" s="44"/>
      <c r="GAT36" s="44"/>
      <c r="GAU36" s="44"/>
      <c r="GAV36" s="44"/>
      <c r="GAW36" s="44"/>
      <c r="GAX36" s="44"/>
      <c r="GAY36" s="44"/>
      <c r="GAZ36" s="44"/>
      <c r="GBA36" s="44"/>
      <c r="GBB36" s="44"/>
      <c r="GBC36" s="44"/>
      <c r="GBD36" s="44"/>
      <c r="GBE36" s="44"/>
      <c r="GBF36" s="44"/>
      <c r="GBG36" s="44"/>
      <c r="GBH36" s="44"/>
      <c r="GBI36" s="44"/>
      <c r="GBJ36" s="44"/>
      <c r="GBK36" s="44"/>
      <c r="GBL36" s="44"/>
      <c r="GBM36" s="44"/>
      <c r="GBN36" s="44"/>
      <c r="GBO36" s="44"/>
      <c r="GBP36" s="44"/>
      <c r="GBQ36" s="44"/>
      <c r="GBR36" s="44"/>
      <c r="GBS36" s="44"/>
      <c r="GBT36" s="44"/>
      <c r="GBU36" s="44"/>
      <c r="GBV36" s="44"/>
      <c r="GBW36" s="44"/>
      <c r="GBX36" s="44"/>
      <c r="GBY36" s="44"/>
      <c r="GBZ36" s="44"/>
      <c r="GCA36" s="44"/>
      <c r="GCB36" s="44"/>
      <c r="GCC36" s="44"/>
      <c r="GCD36" s="44"/>
      <c r="GCE36" s="44"/>
      <c r="GCF36" s="44"/>
      <c r="GCG36" s="44"/>
      <c r="GCH36" s="44"/>
      <c r="GCI36" s="44"/>
      <c r="GCJ36" s="44"/>
      <c r="GCK36" s="44"/>
      <c r="GCL36" s="44"/>
      <c r="GCM36" s="44"/>
      <c r="GCN36" s="44"/>
      <c r="GCO36" s="44"/>
      <c r="GCP36" s="44"/>
      <c r="GCQ36" s="44"/>
      <c r="GCR36" s="44"/>
      <c r="GCS36" s="44"/>
      <c r="GCT36" s="44"/>
      <c r="GCU36" s="44"/>
      <c r="GCV36" s="44"/>
      <c r="GCW36" s="44"/>
      <c r="GCX36" s="44"/>
      <c r="GCY36" s="44"/>
      <c r="GCZ36" s="44"/>
      <c r="GDA36" s="44"/>
      <c r="GDB36" s="44"/>
      <c r="GDC36" s="44"/>
      <c r="GDD36" s="44"/>
      <c r="GDE36" s="44"/>
      <c r="GDF36" s="44"/>
      <c r="GDG36" s="44"/>
      <c r="GDH36" s="44"/>
      <c r="GDI36" s="44"/>
      <c r="GDJ36" s="44"/>
      <c r="GDK36" s="44"/>
      <c r="GDL36" s="44"/>
      <c r="GDM36" s="44"/>
      <c r="GDN36" s="44"/>
      <c r="GDO36" s="44"/>
      <c r="GDP36" s="44"/>
      <c r="GDQ36" s="44"/>
      <c r="GDR36" s="44"/>
      <c r="GDS36" s="44"/>
      <c r="GDT36" s="44"/>
      <c r="GDU36" s="44"/>
      <c r="GDV36" s="44"/>
      <c r="GDW36" s="44"/>
      <c r="GDX36" s="44"/>
      <c r="GDY36" s="44"/>
      <c r="GDZ36" s="44"/>
      <c r="GEA36" s="44"/>
      <c r="GEB36" s="44"/>
      <c r="GEC36" s="44"/>
      <c r="GED36" s="44"/>
      <c r="GEE36" s="44"/>
      <c r="GEF36" s="44"/>
      <c r="GEG36" s="44"/>
      <c r="GEH36" s="44"/>
      <c r="GEI36" s="44"/>
      <c r="GEJ36" s="44"/>
      <c r="GEK36" s="44"/>
      <c r="GEL36" s="44"/>
      <c r="GEM36" s="44"/>
      <c r="GEN36" s="44"/>
      <c r="GEO36" s="44"/>
      <c r="GEP36" s="44"/>
      <c r="GEQ36" s="44"/>
      <c r="GER36" s="44"/>
      <c r="GES36" s="44"/>
      <c r="GET36" s="44"/>
      <c r="GEU36" s="44"/>
      <c r="GEV36" s="44"/>
      <c r="GEW36" s="44"/>
      <c r="GEX36" s="44"/>
      <c r="GEY36" s="44"/>
      <c r="GEZ36" s="44"/>
      <c r="GFA36" s="44"/>
      <c r="GFB36" s="44"/>
      <c r="GFC36" s="44"/>
      <c r="GFD36" s="44"/>
      <c r="GFE36" s="44"/>
      <c r="GFF36" s="44"/>
      <c r="GFG36" s="44"/>
      <c r="GFH36" s="44"/>
      <c r="GFI36" s="44"/>
      <c r="GFJ36" s="44"/>
      <c r="GFK36" s="44"/>
      <c r="GFL36" s="44"/>
      <c r="GFM36" s="44"/>
      <c r="GFN36" s="44"/>
      <c r="GFO36" s="44"/>
      <c r="GFP36" s="44"/>
      <c r="GFQ36" s="44"/>
      <c r="GFR36" s="44"/>
      <c r="GFS36" s="44"/>
      <c r="GFT36" s="44"/>
      <c r="GFU36" s="44"/>
      <c r="GFV36" s="44"/>
      <c r="GFW36" s="44"/>
      <c r="GFX36" s="44"/>
      <c r="GFY36" s="44"/>
      <c r="GFZ36" s="44"/>
      <c r="GGA36" s="44"/>
      <c r="GGB36" s="44"/>
      <c r="GGC36" s="44"/>
      <c r="GGD36" s="44"/>
      <c r="GGE36" s="44"/>
      <c r="GGF36" s="44"/>
      <c r="GGG36" s="44"/>
      <c r="GGH36" s="44"/>
      <c r="GGI36" s="44"/>
      <c r="GGJ36" s="44"/>
      <c r="GGK36" s="44"/>
      <c r="GGL36" s="44"/>
      <c r="GGM36" s="44"/>
      <c r="GGN36" s="44"/>
      <c r="GGO36" s="44"/>
      <c r="GGP36" s="44"/>
      <c r="GGQ36" s="44"/>
      <c r="GGR36" s="44"/>
      <c r="GGS36" s="44"/>
      <c r="GGT36" s="44"/>
      <c r="GGU36" s="44"/>
      <c r="GGV36" s="44"/>
      <c r="GGW36" s="44"/>
      <c r="GGX36" s="44"/>
      <c r="GGY36" s="44"/>
      <c r="GGZ36" s="44"/>
      <c r="GHA36" s="44"/>
      <c r="GHB36" s="44"/>
      <c r="GHC36" s="44"/>
      <c r="GHD36" s="44"/>
      <c r="GHE36" s="44"/>
      <c r="GHF36" s="44"/>
      <c r="GHG36" s="44"/>
      <c r="GHH36" s="44"/>
      <c r="GHI36" s="44"/>
      <c r="GHJ36" s="44"/>
      <c r="GHK36" s="44"/>
      <c r="GHL36" s="44"/>
      <c r="GHM36" s="44"/>
      <c r="GHN36" s="44"/>
      <c r="GHO36" s="44"/>
      <c r="GHP36" s="44"/>
      <c r="GHQ36" s="44"/>
      <c r="GHR36" s="44"/>
      <c r="GHS36" s="44"/>
      <c r="GHT36" s="44"/>
      <c r="GHU36" s="44"/>
      <c r="GHV36" s="44"/>
      <c r="GHW36" s="44"/>
      <c r="GHX36" s="44"/>
      <c r="GHY36" s="44"/>
      <c r="GHZ36" s="44"/>
      <c r="GIA36" s="44"/>
      <c r="GIB36" s="44"/>
      <c r="GIC36" s="44"/>
      <c r="GID36" s="44"/>
      <c r="GIE36" s="44"/>
      <c r="GIF36" s="44"/>
      <c r="GIG36" s="44"/>
      <c r="GIH36" s="44"/>
      <c r="GII36" s="44"/>
      <c r="GIJ36" s="44"/>
      <c r="GIK36" s="44"/>
      <c r="GIL36" s="44"/>
      <c r="GIM36" s="44"/>
      <c r="GIN36" s="44"/>
      <c r="GIO36" s="44"/>
      <c r="GIP36" s="44"/>
      <c r="GIQ36" s="44"/>
      <c r="GIR36" s="44"/>
      <c r="GIS36" s="44"/>
      <c r="GIT36" s="44"/>
      <c r="GIU36" s="44"/>
      <c r="GIV36" s="44"/>
      <c r="GIW36" s="44"/>
      <c r="GIX36" s="44"/>
      <c r="GIY36" s="44"/>
      <c r="GIZ36" s="44"/>
      <c r="GJA36" s="44"/>
      <c r="GJB36" s="44"/>
      <c r="GJC36" s="44"/>
      <c r="GJD36" s="44"/>
      <c r="GJE36" s="44"/>
      <c r="GJF36" s="44"/>
      <c r="GJG36" s="44"/>
      <c r="GJH36" s="44"/>
      <c r="GJI36" s="44"/>
      <c r="GJJ36" s="44"/>
      <c r="GJK36" s="44"/>
      <c r="GJL36" s="44"/>
      <c r="GJM36" s="44"/>
      <c r="GJN36" s="44"/>
      <c r="GJO36" s="44"/>
      <c r="GJP36" s="44"/>
      <c r="GJQ36" s="44"/>
      <c r="GJR36" s="44"/>
      <c r="GJS36" s="44"/>
      <c r="GJT36" s="44"/>
      <c r="GJU36" s="44"/>
      <c r="GJV36" s="44"/>
      <c r="GJW36" s="44"/>
      <c r="GJX36" s="44"/>
      <c r="GJY36" s="44"/>
      <c r="GJZ36" s="44"/>
      <c r="GKA36" s="44"/>
      <c r="GKB36" s="44"/>
      <c r="GKC36" s="44"/>
      <c r="GKD36" s="44"/>
      <c r="GKE36" s="44"/>
      <c r="GKF36" s="44"/>
      <c r="GKG36" s="44"/>
      <c r="GKH36" s="44"/>
      <c r="GKI36" s="44"/>
      <c r="GKJ36" s="44"/>
      <c r="GKK36" s="44"/>
      <c r="GKL36" s="44"/>
      <c r="GKM36" s="44"/>
      <c r="GKN36" s="44"/>
      <c r="GKO36" s="44"/>
      <c r="GKP36" s="44"/>
      <c r="GKQ36" s="44"/>
      <c r="GKR36" s="44"/>
      <c r="GKS36" s="44"/>
      <c r="GKT36" s="44"/>
      <c r="GKU36" s="44"/>
      <c r="GKV36" s="44"/>
      <c r="GKW36" s="44"/>
      <c r="GKX36" s="44"/>
      <c r="GKY36" s="44"/>
      <c r="GKZ36" s="44"/>
      <c r="GLA36" s="44"/>
      <c r="GLB36" s="44"/>
      <c r="GLC36" s="44"/>
      <c r="GLD36" s="44"/>
      <c r="GLE36" s="44"/>
      <c r="GLF36" s="44"/>
      <c r="GLG36" s="44"/>
      <c r="GLH36" s="44"/>
      <c r="GLI36" s="44"/>
      <c r="GLJ36" s="44"/>
      <c r="GLK36" s="44"/>
      <c r="GLL36" s="44"/>
      <c r="GLM36" s="44"/>
      <c r="GLN36" s="44"/>
      <c r="GLO36" s="44"/>
      <c r="GLP36" s="44"/>
      <c r="GLQ36" s="44"/>
      <c r="GLR36" s="44"/>
      <c r="GLS36" s="44"/>
      <c r="GLT36" s="44"/>
      <c r="GLU36" s="44"/>
      <c r="GLV36" s="44"/>
      <c r="GLW36" s="44"/>
      <c r="GLX36" s="44"/>
      <c r="GLY36" s="44"/>
      <c r="GLZ36" s="44"/>
      <c r="GMA36" s="44"/>
      <c r="GMB36" s="44"/>
      <c r="GMC36" s="44"/>
      <c r="GMD36" s="44"/>
      <c r="GME36" s="44"/>
      <c r="GMF36" s="44"/>
      <c r="GMG36" s="44"/>
      <c r="GMH36" s="44"/>
      <c r="GMI36" s="44"/>
      <c r="GMJ36" s="44"/>
      <c r="GMK36" s="44"/>
      <c r="GML36" s="44"/>
      <c r="GMM36" s="44"/>
      <c r="GMN36" s="44"/>
      <c r="GMO36" s="44"/>
      <c r="GMP36" s="44"/>
      <c r="GMQ36" s="44"/>
      <c r="GMR36" s="44"/>
      <c r="GMS36" s="44"/>
      <c r="GMT36" s="44"/>
      <c r="GMU36" s="44"/>
      <c r="GMV36" s="44"/>
      <c r="GMW36" s="44"/>
      <c r="GMX36" s="44"/>
      <c r="GMY36" s="44"/>
      <c r="GMZ36" s="44"/>
      <c r="GNA36" s="44"/>
      <c r="GNB36" s="44"/>
      <c r="GNC36" s="44"/>
      <c r="GND36" s="44"/>
      <c r="GNE36" s="44"/>
      <c r="GNF36" s="44"/>
      <c r="GNG36" s="44"/>
      <c r="GNH36" s="44"/>
      <c r="GNI36" s="44"/>
      <c r="GNJ36" s="44"/>
      <c r="GNK36" s="44"/>
      <c r="GNL36" s="44"/>
      <c r="GNM36" s="44"/>
      <c r="GNN36" s="44"/>
      <c r="GNO36" s="44"/>
      <c r="GNP36" s="44"/>
      <c r="GNQ36" s="44"/>
      <c r="GNR36" s="44"/>
      <c r="GNS36" s="44"/>
      <c r="GNT36" s="44"/>
      <c r="GNU36" s="44"/>
      <c r="GNV36" s="44"/>
      <c r="GNW36" s="44"/>
      <c r="GNX36" s="44"/>
      <c r="GNY36" s="44"/>
      <c r="GNZ36" s="44"/>
      <c r="GOA36" s="44"/>
      <c r="GOB36" s="44"/>
      <c r="GOC36" s="44"/>
      <c r="GOD36" s="44"/>
      <c r="GOE36" s="44"/>
      <c r="GOF36" s="44"/>
      <c r="GOG36" s="44"/>
      <c r="GOH36" s="44"/>
      <c r="GOI36" s="44"/>
      <c r="GOJ36" s="44"/>
      <c r="GOK36" s="44"/>
      <c r="GOL36" s="44"/>
      <c r="GOM36" s="44"/>
      <c r="GON36" s="44"/>
      <c r="GOO36" s="44"/>
      <c r="GOP36" s="44"/>
      <c r="GOQ36" s="44"/>
      <c r="GOR36" s="44"/>
      <c r="GOS36" s="44"/>
      <c r="GOT36" s="44"/>
      <c r="GOU36" s="44"/>
      <c r="GOV36" s="44"/>
      <c r="GOW36" s="44"/>
      <c r="GOX36" s="44"/>
      <c r="GOY36" s="44"/>
      <c r="GOZ36" s="44"/>
      <c r="GPA36" s="44"/>
      <c r="GPB36" s="44"/>
      <c r="GPC36" s="44"/>
      <c r="GPD36" s="44"/>
      <c r="GPE36" s="44"/>
      <c r="GPF36" s="44"/>
      <c r="GPG36" s="44"/>
      <c r="GPH36" s="44"/>
      <c r="GPI36" s="44"/>
      <c r="GPJ36" s="44"/>
      <c r="GPK36" s="44"/>
      <c r="GPL36" s="44"/>
      <c r="GPM36" s="44"/>
      <c r="GPN36" s="44"/>
      <c r="GPO36" s="44"/>
      <c r="GPP36" s="44"/>
      <c r="GPQ36" s="44"/>
      <c r="GPR36" s="44"/>
      <c r="GPS36" s="44"/>
      <c r="GPT36" s="44"/>
      <c r="GPU36" s="44"/>
      <c r="GPV36" s="44"/>
      <c r="GPW36" s="44"/>
      <c r="GPX36" s="44"/>
      <c r="GPY36" s="44"/>
      <c r="GPZ36" s="44"/>
      <c r="GQA36" s="44"/>
      <c r="GQB36" s="44"/>
      <c r="GQC36" s="44"/>
      <c r="GQD36" s="44"/>
      <c r="GQE36" s="44"/>
      <c r="GQF36" s="44"/>
      <c r="GQG36" s="44"/>
      <c r="GQH36" s="44"/>
      <c r="GQI36" s="44"/>
      <c r="GQJ36" s="44"/>
      <c r="GQK36" s="44"/>
      <c r="GQL36" s="44"/>
      <c r="GQM36" s="44"/>
      <c r="GQN36" s="44"/>
      <c r="GQO36" s="44"/>
      <c r="GQP36" s="44"/>
      <c r="GQQ36" s="44"/>
      <c r="GQR36" s="44"/>
      <c r="GQS36" s="44"/>
      <c r="GQT36" s="44"/>
      <c r="GQU36" s="44"/>
      <c r="GQV36" s="44"/>
      <c r="GQW36" s="44"/>
      <c r="GQX36" s="44"/>
      <c r="GQY36" s="44"/>
      <c r="GQZ36" s="44"/>
      <c r="GRA36" s="44"/>
      <c r="GRB36" s="44"/>
      <c r="GRC36" s="44"/>
      <c r="GRD36" s="44"/>
      <c r="GRE36" s="44"/>
      <c r="GRF36" s="44"/>
      <c r="GRG36" s="44"/>
      <c r="GRH36" s="44"/>
      <c r="GRI36" s="44"/>
      <c r="GRJ36" s="44"/>
      <c r="GRK36" s="44"/>
      <c r="GRL36" s="44"/>
      <c r="GRM36" s="44"/>
      <c r="GRN36" s="44"/>
      <c r="GRO36" s="44"/>
      <c r="GRP36" s="44"/>
      <c r="GRQ36" s="44"/>
      <c r="GRR36" s="44"/>
      <c r="GRS36" s="44"/>
      <c r="GRT36" s="44"/>
      <c r="GRU36" s="44"/>
      <c r="GRV36" s="44"/>
      <c r="GRW36" s="44"/>
      <c r="GRX36" s="44"/>
      <c r="GRY36" s="44"/>
      <c r="GRZ36" s="44"/>
      <c r="GSA36" s="44"/>
      <c r="GSB36" s="44"/>
      <c r="GSC36" s="44"/>
      <c r="GSD36" s="44"/>
      <c r="GSE36" s="44"/>
      <c r="GSF36" s="44"/>
      <c r="GSG36" s="44"/>
      <c r="GSH36" s="44"/>
      <c r="GSI36" s="44"/>
      <c r="GSJ36" s="44"/>
      <c r="GSK36" s="44"/>
      <c r="GSL36" s="44"/>
      <c r="GSM36" s="44"/>
      <c r="GSN36" s="44"/>
      <c r="GSO36" s="44"/>
      <c r="GSP36" s="44"/>
      <c r="GSQ36" s="44"/>
      <c r="GSR36" s="44"/>
      <c r="GSS36" s="44"/>
      <c r="GST36" s="44"/>
      <c r="GSU36" s="44"/>
      <c r="GSV36" s="44"/>
      <c r="GSW36" s="44"/>
      <c r="GSX36" s="44"/>
      <c r="GSY36" s="44"/>
      <c r="GSZ36" s="44"/>
      <c r="GTA36" s="44"/>
      <c r="GTB36" s="44"/>
      <c r="GTC36" s="44"/>
      <c r="GTD36" s="44"/>
      <c r="GTE36" s="44"/>
      <c r="GTF36" s="44"/>
      <c r="GTG36" s="44"/>
      <c r="GTH36" s="44"/>
      <c r="GTI36" s="44"/>
      <c r="GTJ36" s="44"/>
      <c r="GTK36" s="44"/>
      <c r="GTL36" s="44"/>
      <c r="GTM36" s="44"/>
      <c r="GTN36" s="44"/>
      <c r="GTO36" s="44"/>
      <c r="GTP36" s="44"/>
      <c r="GTQ36" s="44"/>
      <c r="GTR36" s="44"/>
      <c r="GTS36" s="44"/>
      <c r="GTT36" s="44"/>
      <c r="GTU36" s="44"/>
      <c r="GTV36" s="44"/>
      <c r="GTW36" s="44"/>
      <c r="GTX36" s="44"/>
      <c r="GTY36" s="44"/>
      <c r="GTZ36" s="44"/>
      <c r="GUA36" s="44"/>
      <c r="GUB36" s="44"/>
      <c r="GUC36" s="44"/>
      <c r="GUD36" s="44"/>
      <c r="GUE36" s="44"/>
      <c r="GUF36" s="44"/>
      <c r="GUG36" s="44"/>
      <c r="GUH36" s="44"/>
      <c r="GUI36" s="44"/>
      <c r="GUJ36" s="44"/>
      <c r="GUK36" s="44"/>
      <c r="GUL36" s="44"/>
      <c r="GUM36" s="44"/>
      <c r="GUN36" s="44"/>
      <c r="GUO36" s="44"/>
      <c r="GUP36" s="44"/>
      <c r="GUQ36" s="44"/>
      <c r="GUR36" s="44"/>
      <c r="GUS36" s="44"/>
      <c r="GUT36" s="44"/>
      <c r="GUU36" s="44"/>
      <c r="GUV36" s="44"/>
      <c r="GUW36" s="44"/>
      <c r="GUX36" s="44"/>
      <c r="GUY36" s="44"/>
      <c r="GUZ36" s="44"/>
      <c r="GVA36" s="44"/>
      <c r="GVB36" s="44"/>
      <c r="GVC36" s="44"/>
      <c r="GVD36" s="44"/>
      <c r="GVE36" s="44"/>
      <c r="GVF36" s="44"/>
      <c r="GVG36" s="44"/>
      <c r="GVH36" s="44"/>
      <c r="GVI36" s="44"/>
      <c r="GVJ36" s="44"/>
      <c r="GVK36" s="44"/>
      <c r="GVL36" s="44"/>
      <c r="GVM36" s="44"/>
      <c r="GVN36" s="44"/>
      <c r="GVO36" s="44"/>
      <c r="GVP36" s="44"/>
      <c r="GVQ36" s="44"/>
      <c r="GVR36" s="44"/>
      <c r="GVS36" s="44"/>
      <c r="GVT36" s="44"/>
      <c r="GVU36" s="44"/>
      <c r="GVV36" s="44"/>
      <c r="GVW36" s="44"/>
      <c r="GVX36" s="44"/>
      <c r="GVY36" s="44"/>
      <c r="GVZ36" s="44"/>
      <c r="GWA36" s="44"/>
      <c r="GWB36" s="44"/>
      <c r="GWC36" s="44"/>
      <c r="GWD36" s="44"/>
      <c r="GWE36" s="44"/>
      <c r="GWF36" s="44"/>
      <c r="GWG36" s="44"/>
      <c r="GWH36" s="44"/>
      <c r="GWI36" s="44"/>
      <c r="GWJ36" s="44"/>
      <c r="GWK36" s="44"/>
      <c r="GWL36" s="44"/>
      <c r="GWM36" s="44"/>
      <c r="GWN36" s="44"/>
      <c r="GWO36" s="44"/>
      <c r="GWP36" s="44"/>
      <c r="GWQ36" s="44"/>
      <c r="GWR36" s="44"/>
      <c r="GWS36" s="44"/>
      <c r="GWT36" s="44"/>
      <c r="GWU36" s="44"/>
      <c r="GWV36" s="44"/>
      <c r="GWW36" s="44"/>
      <c r="GWX36" s="44"/>
      <c r="GWY36" s="44"/>
      <c r="GWZ36" s="44"/>
      <c r="GXA36" s="44"/>
      <c r="GXB36" s="44"/>
      <c r="GXC36" s="44"/>
      <c r="GXD36" s="44"/>
      <c r="GXE36" s="44"/>
      <c r="GXF36" s="44"/>
      <c r="GXG36" s="44"/>
      <c r="GXH36" s="44"/>
      <c r="GXI36" s="44"/>
      <c r="GXJ36" s="44"/>
      <c r="GXK36" s="44"/>
      <c r="GXL36" s="44"/>
      <c r="GXM36" s="44"/>
      <c r="GXN36" s="44"/>
      <c r="GXO36" s="44"/>
      <c r="GXP36" s="44"/>
      <c r="GXQ36" s="44"/>
      <c r="GXR36" s="44"/>
      <c r="GXS36" s="44"/>
      <c r="GXT36" s="44"/>
      <c r="GXU36" s="44"/>
      <c r="GXV36" s="44"/>
      <c r="GXW36" s="44"/>
      <c r="GXX36" s="44"/>
      <c r="GXY36" s="44"/>
      <c r="GXZ36" s="44"/>
      <c r="GYA36" s="44"/>
      <c r="GYB36" s="44"/>
      <c r="GYC36" s="44"/>
      <c r="GYD36" s="44"/>
      <c r="GYE36" s="44"/>
      <c r="GYF36" s="44"/>
      <c r="GYG36" s="44"/>
      <c r="GYH36" s="44"/>
      <c r="GYI36" s="44"/>
      <c r="GYJ36" s="44"/>
      <c r="GYK36" s="44"/>
      <c r="GYL36" s="44"/>
      <c r="GYM36" s="44"/>
      <c r="GYN36" s="44"/>
      <c r="GYO36" s="44"/>
      <c r="GYP36" s="44"/>
      <c r="GYQ36" s="44"/>
      <c r="GYR36" s="44"/>
      <c r="GYS36" s="44"/>
      <c r="GYT36" s="44"/>
      <c r="GYU36" s="44"/>
      <c r="GYV36" s="44"/>
      <c r="GYW36" s="44"/>
      <c r="GYX36" s="44"/>
      <c r="GYY36" s="44"/>
      <c r="GYZ36" s="44"/>
      <c r="GZA36" s="44"/>
      <c r="GZB36" s="44"/>
      <c r="GZC36" s="44"/>
      <c r="GZD36" s="44"/>
      <c r="GZE36" s="44"/>
      <c r="GZF36" s="44"/>
      <c r="GZG36" s="44"/>
      <c r="GZH36" s="44"/>
      <c r="GZI36" s="44"/>
      <c r="GZJ36" s="44"/>
      <c r="GZK36" s="44"/>
      <c r="GZL36" s="44"/>
      <c r="GZM36" s="44"/>
      <c r="GZN36" s="44"/>
      <c r="GZO36" s="44"/>
      <c r="GZP36" s="44"/>
      <c r="GZQ36" s="44"/>
      <c r="GZR36" s="44"/>
      <c r="GZS36" s="44"/>
      <c r="GZT36" s="44"/>
      <c r="GZU36" s="44"/>
      <c r="GZV36" s="44"/>
      <c r="GZW36" s="44"/>
      <c r="GZX36" s="44"/>
      <c r="GZY36" s="44"/>
      <c r="GZZ36" s="44"/>
      <c r="HAA36" s="44"/>
      <c r="HAB36" s="44"/>
      <c r="HAC36" s="44"/>
      <c r="HAD36" s="44"/>
      <c r="HAE36" s="44"/>
      <c r="HAF36" s="44"/>
      <c r="HAG36" s="44"/>
      <c r="HAH36" s="44"/>
      <c r="HAI36" s="44"/>
      <c r="HAJ36" s="44"/>
      <c r="HAK36" s="44"/>
      <c r="HAL36" s="44"/>
      <c r="HAM36" s="44"/>
      <c r="HAN36" s="44"/>
      <c r="HAO36" s="44"/>
      <c r="HAP36" s="44"/>
      <c r="HAQ36" s="44"/>
      <c r="HAR36" s="44"/>
      <c r="HAS36" s="44"/>
      <c r="HAT36" s="44"/>
      <c r="HAU36" s="44"/>
      <c r="HAV36" s="44"/>
      <c r="HAW36" s="44"/>
      <c r="HAX36" s="44"/>
      <c r="HAY36" s="44"/>
      <c r="HAZ36" s="44"/>
      <c r="HBA36" s="44"/>
      <c r="HBB36" s="44"/>
      <c r="HBC36" s="44"/>
      <c r="HBD36" s="44"/>
      <c r="HBE36" s="44"/>
      <c r="HBF36" s="44"/>
      <c r="HBG36" s="44"/>
      <c r="HBH36" s="44"/>
      <c r="HBI36" s="44"/>
      <c r="HBJ36" s="44"/>
      <c r="HBK36" s="44"/>
      <c r="HBL36" s="44"/>
      <c r="HBM36" s="44"/>
      <c r="HBN36" s="44"/>
      <c r="HBO36" s="44"/>
      <c r="HBP36" s="44"/>
      <c r="HBQ36" s="44"/>
      <c r="HBR36" s="44"/>
      <c r="HBS36" s="44"/>
      <c r="HBT36" s="44"/>
      <c r="HBU36" s="44"/>
      <c r="HBV36" s="44"/>
      <c r="HBW36" s="44"/>
      <c r="HBX36" s="44"/>
      <c r="HBY36" s="44"/>
      <c r="HBZ36" s="44"/>
      <c r="HCA36" s="44"/>
      <c r="HCB36" s="44"/>
      <c r="HCC36" s="44"/>
      <c r="HCD36" s="44"/>
      <c r="HCE36" s="44"/>
      <c r="HCF36" s="44"/>
      <c r="HCG36" s="44"/>
      <c r="HCH36" s="44"/>
      <c r="HCI36" s="44"/>
      <c r="HCJ36" s="44"/>
      <c r="HCK36" s="44"/>
      <c r="HCL36" s="44"/>
      <c r="HCM36" s="44"/>
      <c r="HCN36" s="44"/>
      <c r="HCO36" s="44"/>
      <c r="HCP36" s="44"/>
      <c r="HCQ36" s="44"/>
      <c r="HCR36" s="44"/>
      <c r="HCS36" s="44"/>
      <c r="HCT36" s="44"/>
      <c r="HCU36" s="44"/>
      <c r="HCV36" s="44"/>
      <c r="HCW36" s="44"/>
      <c r="HCX36" s="44"/>
      <c r="HCY36" s="44"/>
      <c r="HCZ36" s="44"/>
      <c r="HDA36" s="44"/>
      <c r="HDB36" s="44"/>
      <c r="HDC36" s="44"/>
      <c r="HDD36" s="44"/>
      <c r="HDE36" s="44"/>
      <c r="HDF36" s="44"/>
      <c r="HDG36" s="44"/>
      <c r="HDH36" s="44"/>
      <c r="HDI36" s="44"/>
      <c r="HDJ36" s="44"/>
      <c r="HDK36" s="44"/>
      <c r="HDL36" s="44"/>
      <c r="HDM36" s="44"/>
      <c r="HDN36" s="44"/>
      <c r="HDO36" s="44"/>
      <c r="HDP36" s="44"/>
      <c r="HDQ36" s="44"/>
      <c r="HDR36" s="44"/>
      <c r="HDS36" s="44"/>
      <c r="HDT36" s="44"/>
      <c r="HDU36" s="44"/>
      <c r="HDV36" s="44"/>
      <c r="HDW36" s="44"/>
      <c r="HDX36" s="44"/>
      <c r="HDY36" s="44"/>
      <c r="HDZ36" s="44"/>
      <c r="HEA36" s="44"/>
      <c r="HEB36" s="44"/>
      <c r="HEC36" s="44"/>
      <c r="HED36" s="44"/>
      <c r="HEE36" s="44"/>
      <c r="HEF36" s="44"/>
      <c r="HEG36" s="44"/>
      <c r="HEH36" s="44"/>
      <c r="HEI36" s="44"/>
      <c r="HEJ36" s="44"/>
      <c r="HEK36" s="44"/>
      <c r="HEL36" s="44"/>
      <c r="HEM36" s="44"/>
      <c r="HEN36" s="44"/>
      <c r="HEO36" s="44"/>
      <c r="HEP36" s="44"/>
      <c r="HEQ36" s="44"/>
      <c r="HER36" s="44"/>
      <c r="HES36" s="44"/>
      <c r="HET36" s="44"/>
      <c r="HEU36" s="44"/>
      <c r="HEV36" s="44"/>
      <c r="HEW36" s="44"/>
      <c r="HEX36" s="44"/>
      <c r="HEY36" s="44"/>
      <c r="HEZ36" s="44"/>
      <c r="HFA36" s="44"/>
      <c r="HFB36" s="44"/>
      <c r="HFC36" s="44"/>
      <c r="HFD36" s="44"/>
      <c r="HFE36" s="44"/>
      <c r="HFF36" s="44"/>
      <c r="HFG36" s="44"/>
      <c r="HFH36" s="44"/>
      <c r="HFI36" s="44"/>
      <c r="HFJ36" s="44"/>
      <c r="HFK36" s="44"/>
      <c r="HFL36" s="44"/>
      <c r="HFM36" s="44"/>
      <c r="HFN36" s="44"/>
      <c r="HFO36" s="44"/>
      <c r="HFP36" s="44"/>
      <c r="HFQ36" s="44"/>
      <c r="HFR36" s="44"/>
      <c r="HFS36" s="44"/>
      <c r="HFT36" s="44"/>
      <c r="HFU36" s="44"/>
      <c r="HFV36" s="44"/>
      <c r="HFW36" s="44"/>
      <c r="HFX36" s="44"/>
      <c r="HFY36" s="44"/>
      <c r="HFZ36" s="44"/>
      <c r="HGA36" s="44"/>
      <c r="HGB36" s="44"/>
      <c r="HGC36" s="44"/>
      <c r="HGD36" s="44"/>
      <c r="HGE36" s="44"/>
      <c r="HGF36" s="44"/>
      <c r="HGG36" s="44"/>
      <c r="HGH36" s="44"/>
      <c r="HGI36" s="44"/>
      <c r="HGJ36" s="44"/>
      <c r="HGK36" s="44"/>
      <c r="HGL36" s="44"/>
      <c r="HGM36" s="44"/>
      <c r="HGN36" s="44"/>
      <c r="HGO36" s="44"/>
      <c r="HGP36" s="44"/>
      <c r="HGQ36" s="44"/>
      <c r="HGR36" s="44"/>
      <c r="HGS36" s="44"/>
      <c r="HGT36" s="44"/>
      <c r="HGU36" s="44"/>
      <c r="HGV36" s="44"/>
      <c r="HGW36" s="44"/>
      <c r="HGX36" s="44"/>
      <c r="HGY36" s="44"/>
      <c r="HGZ36" s="44"/>
      <c r="HHA36" s="44"/>
      <c r="HHB36" s="44"/>
      <c r="HHC36" s="44"/>
      <c r="HHD36" s="44"/>
      <c r="HHE36" s="44"/>
      <c r="HHF36" s="44"/>
      <c r="HHG36" s="44"/>
      <c r="HHH36" s="44"/>
      <c r="HHI36" s="44"/>
      <c r="HHJ36" s="44"/>
      <c r="HHK36" s="44"/>
      <c r="HHL36" s="44"/>
      <c r="HHM36" s="44"/>
      <c r="HHN36" s="44"/>
      <c r="HHO36" s="44"/>
      <c r="HHP36" s="44"/>
      <c r="HHQ36" s="44"/>
      <c r="HHR36" s="44"/>
      <c r="HHS36" s="44"/>
      <c r="HHT36" s="44"/>
      <c r="HHU36" s="44"/>
      <c r="HHV36" s="44"/>
      <c r="HHW36" s="44"/>
      <c r="HHX36" s="44"/>
      <c r="HHY36" s="44"/>
      <c r="HHZ36" s="44"/>
      <c r="HIA36" s="44"/>
      <c r="HIB36" s="44"/>
      <c r="HIC36" s="44"/>
      <c r="HID36" s="44"/>
      <c r="HIE36" s="44"/>
      <c r="HIF36" s="44"/>
      <c r="HIG36" s="44"/>
      <c r="HIH36" s="44"/>
      <c r="HII36" s="44"/>
      <c r="HIJ36" s="44"/>
      <c r="HIK36" s="44"/>
      <c r="HIL36" s="44"/>
      <c r="HIM36" s="44"/>
      <c r="HIN36" s="44"/>
      <c r="HIO36" s="44"/>
      <c r="HIP36" s="44"/>
      <c r="HIQ36" s="44"/>
      <c r="HIR36" s="44"/>
      <c r="HIS36" s="44"/>
      <c r="HIT36" s="44"/>
      <c r="HIU36" s="44"/>
      <c r="HIV36" s="44"/>
      <c r="HIW36" s="44"/>
      <c r="HIX36" s="44"/>
      <c r="HIY36" s="44"/>
      <c r="HIZ36" s="44"/>
      <c r="HJA36" s="44"/>
      <c r="HJB36" s="44"/>
      <c r="HJC36" s="44"/>
      <c r="HJD36" s="44"/>
      <c r="HJE36" s="44"/>
      <c r="HJF36" s="44"/>
      <c r="HJG36" s="44"/>
      <c r="HJH36" s="44"/>
      <c r="HJI36" s="44"/>
      <c r="HJJ36" s="44"/>
      <c r="HJK36" s="44"/>
      <c r="HJL36" s="44"/>
      <c r="HJM36" s="44"/>
      <c r="HJN36" s="44"/>
      <c r="HJO36" s="44"/>
      <c r="HJP36" s="44"/>
      <c r="HJQ36" s="44"/>
      <c r="HJR36" s="44"/>
      <c r="HJS36" s="44"/>
      <c r="HJT36" s="44"/>
      <c r="HJU36" s="44"/>
      <c r="HJV36" s="44"/>
      <c r="HJW36" s="44"/>
      <c r="HJX36" s="44"/>
      <c r="HJY36" s="44"/>
      <c r="HJZ36" s="44"/>
      <c r="HKA36" s="44"/>
      <c r="HKB36" s="44"/>
      <c r="HKC36" s="44"/>
      <c r="HKD36" s="44"/>
      <c r="HKE36" s="44"/>
      <c r="HKF36" s="44"/>
      <c r="HKG36" s="44"/>
      <c r="HKH36" s="44"/>
      <c r="HKI36" s="44"/>
      <c r="HKJ36" s="44"/>
      <c r="HKK36" s="44"/>
      <c r="HKL36" s="44"/>
      <c r="HKM36" s="44"/>
      <c r="HKN36" s="44"/>
      <c r="HKO36" s="44"/>
      <c r="HKP36" s="44"/>
      <c r="HKQ36" s="44"/>
      <c r="HKR36" s="44"/>
      <c r="HKS36" s="44"/>
      <c r="HKT36" s="44"/>
      <c r="HKU36" s="44"/>
      <c r="HKV36" s="44"/>
      <c r="HKW36" s="44"/>
      <c r="HKX36" s="44"/>
      <c r="HKY36" s="44"/>
      <c r="HKZ36" s="44"/>
      <c r="HLA36" s="44"/>
      <c r="HLB36" s="44"/>
      <c r="HLC36" s="44"/>
      <c r="HLD36" s="44"/>
      <c r="HLE36" s="44"/>
      <c r="HLF36" s="44"/>
      <c r="HLG36" s="44"/>
      <c r="HLH36" s="44"/>
      <c r="HLI36" s="44"/>
      <c r="HLJ36" s="44"/>
      <c r="HLK36" s="44"/>
      <c r="HLL36" s="44"/>
      <c r="HLM36" s="44"/>
      <c r="HLN36" s="44"/>
      <c r="HLO36" s="44"/>
      <c r="HLP36" s="44"/>
      <c r="HLQ36" s="44"/>
      <c r="HLR36" s="44"/>
      <c r="HLS36" s="44"/>
      <c r="HLT36" s="44"/>
      <c r="HLU36" s="44"/>
      <c r="HLV36" s="44"/>
      <c r="HLW36" s="44"/>
      <c r="HLX36" s="44"/>
      <c r="HLY36" s="44"/>
      <c r="HLZ36" s="44"/>
      <c r="HMA36" s="44"/>
      <c r="HMB36" s="44"/>
      <c r="HMC36" s="44"/>
      <c r="HMD36" s="44"/>
      <c r="HME36" s="44"/>
      <c r="HMF36" s="44"/>
      <c r="HMG36" s="44"/>
      <c r="HMH36" s="44"/>
      <c r="HMI36" s="44"/>
      <c r="HMJ36" s="44"/>
      <c r="HMK36" s="44"/>
      <c r="HML36" s="44"/>
      <c r="HMM36" s="44"/>
      <c r="HMN36" s="44"/>
      <c r="HMO36" s="44"/>
      <c r="HMP36" s="44"/>
      <c r="HMQ36" s="44"/>
      <c r="HMR36" s="44"/>
      <c r="HMS36" s="44"/>
      <c r="HMT36" s="44"/>
      <c r="HMU36" s="44"/>
      <c r="HMV36" s="44"/>
      <c r="HMW36" s="44"/>
      <c r="HMX36" s="44"/>
      <c r="HMY36" s="44"/>
      <c r="HMZ36" s="44"/>
      <c r="HNA36" s="44"/>
      <c r="HNB36" s="44"/>
      <c r="HNC36" s="44"/>
      <c r="HND36" s="44"/>
      <c r="HNE36" s="44"/>
      <c r="HNF36" s="44"/>
      <c r="HNG36" s="44"/>
      <c r="HNH36" s="44"/>
      <c r="HNI36" s="44"/>
      <c r="HNJ36" s="44"/>
      <c r="HNK36" s="44"/>
      <c r="HNL36" s="44"/>
      <c r="HNM36" s="44"/>
      <c r="HNN36" s="44"/>
      <c r="HNO36" s="44"/>
      <c r="HNP36" s="44"/>
      <c r="HNQ36" s="44"/>
      <c r="HNR36" s="44"/>
      <c r="HNS36" s="44"/>
      <c r="HNT36" s="44"/>
      <c r="HNU36" s="44"/>
      <c r="HNV36" s="44"/>
      <c r="HNW36" s="44"/>
      <c r="HNX36" s="44"/>
      <c r="HNY36" s="44"/>
      <c r="HNZ36" s="44"/>
      <c r="HOA36" s="44"/>
      <c r="HOB36" s="44"/>
      <c r="HOC36" s="44"/>
      <c r="HOD36" s="44"/>
      <c r="HOE36" s="44"/>
      <c r="HOF36" s="44"/>
      <c r="HOG36" s="44"/>
      <c r="HOH36" s="44"/>
      <c r="HOI36" s="44"/>
      <c r="HOJ36" s="44"/>
      <c r="HOK36" s="44"/>
      <c r="HOL36" s="44"/>
      <c r="HOM36" s="44"/>
      <c r="HON36" s="44"/>
      <c r="HOO36" s="44"/>
      <c r="HOP36" s="44"/>
      <c r="HOQ36" s="44"/>
      <c r="HOR36" s="44"/>
      <c r="HOS36" s="44"/>
      <c r="HOT36" s="44"/>
      <c r="HOU36" s="44"/>
      <c r="HOV36" s="44"/>
      <c r="HOW36" s="44"/>
      <c r="HOX36" s="44"/>
      <c r="HOY36" s="44"/>
      <c r="HOZ36" s="44"/>
      <c r="HPA36" s="44"/>
      <c r="HPB36" s="44"/>
      <c r="HPC36" s="44"/>
      <c r="HPD36" s="44"/>
      <c r="HPE36" s="44"/>
      <c r="HPF36" s="44"/>
      <c r="HPG36" s="44"/>
      <c r="HPH36" s="44"/>
      <c r="HPI36" s="44"/>
      <c r="HPJ36" s="44"/>
      <c r="HPK36" s="44"/>
      <c r="HPL36" s="44"/>
      <c r="HPM36" s="44"/>
      <c r="HPN36" s="44"/>
      <c r="HPO36" s="44"/>
      <c r="HPP36" s="44"/>
      <c r="HPQ36" s="44"/>
      <c r="HPR36" s="44"/>
      <c r="HPS36" s="44"/>
      <c r="HPT36" s="44"/>
      <c r="HPU36" s="44"/>
      <c r="HPV36" s="44"/>
      <c r="HPW36" s="44"/>
      <c r="HPX36" s="44"/>
      <c r="HPY36" s="44"/>
      <c r="HPZ36" s="44"/>
      <c r="HQA36" s="44"/>
      <c r="HQB36" s="44"/>
      <c r="HQC36" s="44"/>
      <c r="HQD36" s="44"/>
      <c r="HQE36" s="44"/>
      <c r="HQF36" s="44"/>
      <c r="HQG36" s="44"/>
      <c r="HQH36" s="44"/>
      <c r="HQI36" s="44"/>
      <c r="HQJ36" s="44"/>
      <c r="HQK36" s="44"/>
      <c r="HQL36" s="44"/>
      <c r="HQM36" s="44"/>
      <c r="HQN36" s="44"/>
      <c r="HQO36" s="44"/>
      <c r="HQP36" s="44"/>
      <c r="HQQ36" s="44"/>
      <c r="HQR36" s="44"/>
      <c r="HQS36" s="44"/>
      <c r="HQT36" s="44"/>
      <c r="HQU36" s="44"/>
      <c r="HQV36" s="44"/>
      <c r="HQW36" s="44"/>
      <c r="HQX36" s="44"/>
      <c r="HQY36" s="44"/>
      <c r="HQZ36" s="44"/>
      <c r="HRA36" s="44"/>
      <c r="HRB36" s="44"/>
      <c r="HRC36" s="44"/>
      <c r="HRD36" s="44"/>
      <c r="HRE36" s="44"/>
      <c r="HRF36" s="44"/>
      <c r="HRG36" s="44"/>
      <c r="HRH36" s="44"/>
      <c r="HRI36" s="44"/>
      <c r="HRJ36" s="44"/>
      <c r="HRK36" s="44"/>
      <c r="HRL36" s="44"/>
      <c r="HRM36" s="44"/>
      <c r="HRN36" s="44"/>
      <c r="HRO36" s="44"/>
      <c r="HRP36" s="44"/>
      <c r="HRQ36" s="44"/>
      <c r="HRR36" s="44"/>
      <c r="HRS36" s="44"/>
      <c r="HRT36" s="44"/>
      <c r="HRU36" s="44"/>
      <c r="HRV36" s="44"/>
      <c r="HRW36" s="44"/>
      <c r="HRX36" s="44"/>
      <c r="HRY36" s="44"/>
      <c r="HRZ36" s="44"/>
      <c r="HSA36" s="44"/>
      <c r="HSB36" s="44"/>
      <c r="HSC36" s="44"/>
      <c r="HSD36" s="44"/>
      <c r="HSE36" s="44"/>
      <c r="HSF36" s="44"/>
      <c r="HSG36" s="44"/>
      <c r="HSH36" s="44"/>
      <c r="HSI36" s="44"/>
      <c r="HSJ36" s="44"/>
      <c r="HSK36" s="44"/>
      <c r="HSL36" s="44"/>
      <c r="HSM36" s="44"/>
      <c r="HSN36" s="44"/>
      <c r="HSO36" s="44"/>
      <c r="HSP36" s="44"/>
      <c r="HSQ36" s="44"/>
      <c r="HSR36" s="44"/>
      <c r="HSS36" s="44"/>
      <c r="HST36" s="44"/>
      <c r="HSU36" s="44"/>
      <c r="HSV36" s="44"/>
      <c r="HSW36" s="44"/>
      <c r="HSX36" s="44"/>
      <c r="HSY36" s="44"/>
      <c r="HSZ36" s="44"/>
      <c r="HTA36" s="44"/>
      <c r="HTB36" s="44"/>
      <c r="HTC36" s="44"/>
      <c r="HTD36" s="44"/>
      <c r="HTE36" s="44"/>
      <c r="HTF36" s="44"/>
      <c r="HTG36" s="44"/>
      <c r="HTH36" s="44"/>
      <c r="HTI36" s="44"/>
      <c r="HTJ36" s="44"/>
      <c r="HTK36" s="44"/>
      <c r="HTL36" s="44"/>
      <c r="HTM36" s="44"/>
      <c r="HTN36" s="44"/>
      <c r="HTO36" s="44"/>
      <c r="HTP36" s="44"/>
      <c r="HTQ36" s="44"/>
      <c r="HTR36" s="44"/>
      <c r="HTS36" s="44"/>
      <c r="HTT36" s="44"/>
      <c r="HTU36" s="44"/>
      <c r="HTV36" s="44"/>
      <c r="HTW36" s="44"/>
      <c r="HTX36" s="44"/>
      <c r="HTY36" s="44"/>
      <c r="HTZ36" s="44"/>
      <c r="HUA36" s="44"/>
      <c r="HUB36" s="44"/>
      <c r="HUC36" s="44"/>
      <c r="HUD36" s="44"/>
      <c r="HUE36" s="44"/>
      <c r="HUF36" s="44"/>
      <c r="HUG36" s="44"/>
      <c r="HUH36" s="44"/>
      <c r="HUI36" s="44"/>
      <c r="HUJ36" s="44"/>
      <c r="HUK36" s="44"/>
      <c r="HUL36" s="44"/>
      <c r="HUM36" s="44"/>
      <c r="HUN36" s="44"/>
      <c r="HUO36" s="44"/>
      <c r="HUP36" s="44"/>
      <c r="HUQ36" s="44"/>
      <c r="HUR36" s="44"/>
      <c r="HUS36" s="44"/>
      <c r="HUT36" s="44"/>
      <c r="HUU36" s="44"/>
      <c r="HUV36" s="44"/>
      <c r="HUW36" s="44"/>
      <c r="HUX36" s="44"/>
      <c r="HUY36" s="44"/>
      <c r="HUZ36" s="44"/>
      <c r="HVA36" s="44"/>
      <c r="HVB36" s="44"/>
      <c r="HVC36" s="44"/>
      <c r="HVD36" s="44"/>
      <c r="HVE36" s="44"/>
      <c r="HVF36" s="44"/>
      <c r="HVG36" s="44"/>
      <c r="HVH36" s="44"/>
      <c r="HVI36" s="44"/>
      <c r="HVJ36" s="44"/>
      <c r="HVK36" s="44"/>
      <c r="HVL36" s="44"/>
      <c r="HVM36" s="44"/>
      <c r="HVN36" s="44"/>
      <c r="HVO36" s="44"/>
      <c r="HVP36" s="44"/>
      <c r="HVQ36" s="44"/>
      <c r="HVR36" s="44"/>
      <c r="HVS36" s="44"/>
      <c r="HVT36" s="44"/>
      <c r="HVU36" s="44"/>
      <c r="HVV36" s="44"/>
      <c r="HVW36" s="44"/>
      <c r="HVX36" s="44"/>
      <c r="HVY36" s="44"/>
      <c r="HVZ36" s="44"/>
      <c r="HWA36" s="44"/>
      <c r="HWB36" s="44"/>
      <c r="HWC36" s="44"/>
      <c r="HWD36" s="44"/>
      <c r="HWE36" s="44"/>
      <c r="HWF36" s="44"/>
      <c r="HWG36" s="44"/>
      <c r="HWH36" s="44"/>
      <c r="HWI36" s="44"/>
      <c r="HWJ36" s="44"/>
      <c r="HWK36" s="44"/>
      <c r="HWL36" s="44"/>
      <c r="HWM36" s="44"/>
      <c r="HWN36" s="44"/>
      <c r="HWO36" s="44"/>
      <c r="HWP36" s="44"/>
      <c r="HWQ36" s="44"/>
      <c r="HWR36" s="44"/>
      <c r="HWS36" s="44"/>
      <c r="HWT36" s="44"/>
      <c r="HWU36" s="44"/>
      <c r="HWV36" s="44"/>
      <c r="HWW36" s="44"/>
      <c r="HWX36" s="44"/>
      <c r="HWY36" s="44"/>
      <c r="HWZ36" s="44"/>
      <c r="HXA36" s="44"/>
      <c r="HXB36" s="44"/>
      <c r="HXC36" s="44"/>
      <c r="HXD36" s="44"/>
      <c r="HXE36" s="44"/>
      <c r="HXF36" s="44"/>
      <c r="HXG36" s="44"/>
      <c r="HXH36" s="44"/>
      <c r="HXI36" s="44"/>
      <c r="HXJ36" s="44"/>
      <c r="HXK36" s="44"/>
      <c r="HXL36" s="44"/>
      <c r="HXM36" s="44"/>
      <c r="HXN36" s="44"/>
      <c r="HXO36" s="44"/>
      <c r="HXP36" s="44"/>
      <c r="HXQ36" s="44"/>
      <c r="HXR36" s="44"/>
      <c r="HXS36" s="44"/>
      <c r="HXT36" s="44"/>
      <c r="HXU36" s="44"/>
      <c r="HXV36" s="44"/>
      <c r="HXW36" s="44"/>
      <c r="HXX36" s="44"/>
      <c r="HXY36" s="44"/>
      <c r="HXZ36" s="44"/>
      <c r="HYA36" s="44"/>
      <c r="HYB36" s="44"/>
      <c r="HYC36" s="44"/>
      <c r="HYD36" s="44"/>
      <c r="HYE36" s="44"/>
      <c r="HYF36" s="44"/>
      <c r="HYG36" s="44"/>
      <c r="HYH36" s="44"/>
      <c r="HYI36" s="44"/>
      <c r="HYJ36" s="44"/>
      <c r="HYK36" s="44"/>
      <c r="HYL36" s="44"/>
      <c r="HYM36" s="44"/>
      <c r="HYN36" s="44"/>
      <c r="HYO36" s="44"/>
      <c r="HYP36" s="44"/>
      <c r="HYQ36" s="44"/>
      <c r="HYR36" s="44"/>
      <c r="HYS36" s="44"/>
      <c r="HYT36" s="44"/>
      <c r="HYU36" s="44"/>
      <c r="HYV36" s="44"/>
      <c r="HYW36" s="44"/>
      <c r="HYX36" s="44"/>
      <c r="HYY36" s="44"/>
      <c r="HYZ36" s="44"/>
      <c r="HZA36" s="44"/>
      <c r="HZB36" s="44"/>
      <c r="HZC36" s="44"/>
      <c r="HZD36" s="44"/>
      <c r="HZE36" s="44"/>
      <c r="HZF36" s="44"/>
      <c r="HZG36" s="44"/>
      <c r="HZH36" s="44"/>
      <c r="HZI36" s="44"/>
      <c r="HZJ36" s="44"/>
      <c r="HZK36" s="44"/>
      <c r="HZL36" s="44"/>
      <c r="HZM36" s="44"/>
      <c r="HZN36" s="44"/>
      <c r="HZO36" s="44"/>
      <c r="HZP36" s="44"/>
      <c r="HZQ36" s="44"/>
      <c r="HZR36" s="44"/>
      <c r="HZS36" s="44"/>
      <c r="HZT36" s="44"/>
      <c r="HZU36" s="44"/>
      <c r="HZV36" s="44"/>
      <c r="HZW36" s="44"/>
      <c r="HZX36" s="44"/>
      <c r="HZY36" s="44"/>
      <c r="HZZ36" s="44"/>
      <c r="IAA36" s="44"/>
      <c r="IAB36" s="44"/>
      <c r="IAC36" s="44"/>
      <c r="IAD36" s="44"/>
      <c r="IAE36" s="44"/>
      <c r="IAF36" s="44"/>
      <c r="IAG36" s="44"/>
      <c r="IAH36" s="44"/>
      <c r="IAI36" s="44"/>
      <c r="IAJ36" s="44"/>
      <c r="IAK36" s="44"/>
      <c r="IAL36" s="44"/>
      <c r="IAM36" s="44"/>
      <c r="IAN36" s="44"/>
      <c r="IAO36" s="44"/>
      <c r="IAP36" s="44"/>
      <c r="IAQ36" s="44"/>
      <c r="IAR36" s="44"/>
      <c r="IAS36" s="44"/>
      <c r="IAT36" s="44"/>
      <c r="IAU36" s="44"/>
      <c r="IAV36" s="44"/>
      <c r="IAW36" s="44"/>
      <c r="IAX36" s="44"/>
      <c r="IAY36" s="44"/>
      <c r="IAZ36" s="44"/>
      <c r="IBA36" s="44"/>
      <c r="IBB36" s="44"/>
      <c r="IBC36" s="44"/>
      <c r="IBD36" s="44"/>
      <c r="IBE36" s="44"/>
      <c r="IBF36" s="44"/>
      <c r="IBG36" s="44"/>
      <c r="IBH36" s="44"/>
      <c r="IBI36" s="44"/>
      <c r="IBJ36" s="44"/>
      <c r="IBK36" s="44"/>
      <c r="IBL36" s="44"/>
      <c r="IBM36" s="44"/>
      <c r="IBN36" s="44"/>
      <c r="IBO36" s="44"/>
      <c r="IBP36" s="44"/>
      <c r="IBQ36" s="44"/>
      <c r="IBR36" s="44"/>
      <c r="IBS36" s="44"/>
      <c r="IBT36" s="44"/>
      <c r="IBU36" s="44"/>
      <c r="IBV36" s="44"/>
      <c r="IBW36" s="44"/>
      <c r="IBX36" s="44"/>
      <c r="IBY36" s="44"/>
      <c r="IBZ36" s="44"/>
      <c r="ICA36" s="44"/>
      <c r="ICB36" s="44"/>
      <c r="ICC36" s="44"/>
      <c r="ICD36" s="44"/>
      <c r="ICE36" s="44"/>
      <c r="ICF36" s="44"/>
      <c r="ICG36" s="44"/>
      <c r="ICH36" s="44"/>
      <c r="ICI36" s="44"/>
      <c r="ICJ36" s="44"/>
      <c r="ICK36" s="44"/>
      <c r="ICL36" s="44"/>
      <c r="ICM36" s="44"/>
      <c r="ICN36" s="44"/>
      <c r="ICO36" s="44"/>
      <c r="ICP36" s="44"/>
      <c r="ICQ36" s="44"/>
      <c r="ICR36" s="44"/>
      <c r="ICS36" s="44"/>
      <c r="ICT36" s="44"/>
      <c r="ICU36" s="44"/>
      <c r="ICV36" s="44"/>
      <c r="ICW36" s="44"/>
      <c r="ICX36" s="44"/>
      <c r="ICY36" s="44"/>
      <c r="ICZ36" s="44"/>
      <c r="IDA36" s="44"/>
      <c r="IDB36" s="44"/>
      <c r="IDC36" s="44"/>
      <c r="IDD36" s="44"/>
      <c r="IDE36" s="44"/>
      <c r="IDF36" s="44"/>
      <c r="IDG36" s="44"/>
      <c r="IDH36" s="44"/>
      <c r="IDI36" s="44"/>
      <c r="IDJ36" s="44"/>
      <c r="IDK36" s="44"/>
      <c r="IDL36" s="44"/>
      <c r="IDM36" s="44"/>
      <c r="IDN36" s="44"/>
      <c r="IDO36" s="44"/>
      <c r="IDP36" s="44"/>
      <c r="IDQ36" s="44"/>
      <c r="IDR36" s="44"/>
      <c r="IDS36" s="44"/>
      <c r="IDT36" s="44"/>
      <c r="IDU36" s="44"/>
      <c r="IDV36" s="44"/>
      <c r="IDW36" s="44"/>
      <c r="IDX36" s="44"/>
      <c r="IDY36" s="44"/>
      <c r="IDZ36" s="44"/>
      <c r="IEA36" s="44"/>
      <c r="IEB36" s="44"/>
      <c r="IEC36" s="44"/>
      <c r="IED36" s="44"/>
      <c r="IEE36" s="44"/>
      <c r="IEF36" s="44"/>
      <c r="IEG36" s="44"/>
      <c r="IEH36" s="44"/>
      <c r="IEI36" s="44"/>
      <c r="IEJ36" s="44"/>
      <c r="IEK36" s="44"/>
      <c r="IEL36" s="44"/>
      <c r="IEM36" s="44"/>
      <c r="IEN36" s="44"/>
      <c r="IEO36" s="44"/>
      <c r="IEP36" s="44"/>
      <c r="IEQ36" s="44"/>
      <c r="IER36" s="44"/>
      <c r="IES36" s="44"/>
      <c r="IET36" s="44"/>
      <c r="IEU36" s="44"/>
      <c r="IEV36" s="44"/>
      <c r="IEW36" s="44"/>
      <c r="IEX36" s="44"/>
      <c r="IEY36" s="44"/>
      <c r="IEZ36" s="44"/>
      <c r="IFA36" s="44"/>
      <c r="IFB36" s="44"/>
      <c r="IFC36" s="44"/>
      <c r="IFD36" s="44"/>
      <c r="IFE36" s="44"/>
      <c r="IFF36" s="44"/>
      <c r="IFG36" s="44"/>
      <c r="IFH36" s="44"/>
      <c r="IFI36" s="44"/>
      <c r="IFJ36" s="44"/>
      <c r="IFK36" s="44"/>
      <c r="IFL36" s="44"/>
      <c r="IFM36" s="44"/>
      <c r="IFN36" s="44"/>
      <c r="IFO36" s="44"/>
      <c r="IFP36" s="44"/>
      <c r="IFQ36" s="44"/>
      <c r="IFR36" s="44"/>
      <c r="IFS36" s="44"/>
      <c r="IFT36" s="44"/>
      <c r="IFU36" s="44"/>
      <c r="IFV36" s="44"/>
      <c r="IFW36" s="44"/>
      <c r="IFX36" s="44"/>
      <c r="IFY36" s="44"/>
      <c r="IFZ36" s="44"/>
      <c r="IGA36" s="44"/>
      <c r="IGB36" s="44"/>
      <c r="IGC36" s="44"/>
      <c r="IGD36" s="44"/>
      <c r="IGE36" s="44"/>
      <c r="IGF36" s="44"/>
      <c r="IGG36" s="44"/>
      <c r="IGH36" s="44"/>
      <c r="IGI36" s="44"/>
      <c r="IGJ36" s="44"/>
      <c r="IGK36" s="44"/>
      <c r="IGL36" s="44"/>
      <c r="IGM36" s="44"/>
      <c r="IGN36" s="44"/>
      <c r="IGO36" s="44"/>
      <c r="IGP36" s="44"/>
      <c r="IGQ36" s="44"/>
      <c r="IGR36" s="44"/>
      <c r="IGS36" s="44"/>
      <c r="IGT36" s="44"/>
      <c r="IGU36" s="44"/>
      <c r="IGV36" s="44"/>
      <c r="IGW36" s="44"/>
      <c r="IGX36" s="44"/>
      <c r="IGY36" s="44"/>
      <c r="IGZ36" s="44"/>
      <c r="IHA36" s="44"/>
      <c r="IHB36" s="44"/>
      <c r="IHC36" s="44"/>
      <c r="IHD36" s="44"/>
      <c r="IHE36" s="44"/>
      <c r="IHF36" s="44"/>
      <c r="IHG36" s="44"/>
      <c r="IHH36" s="44"/>
      <c r="IHI36" s="44"/>
      <c r="IHJ36" s="44"/>
      <c r="IHK36" s="44"/>
      <c r="IHL36" s="44"/>
      <c r="IHM36" s="44"/>
      <c r="IHN36" s="44"/>
      <c r="IHO36" s="44"/>
      <c r="IHP36" s="44"/>
      <c r="IHQ36" s="44"/>
      <c r="IHR36" s="44"/>
      <c r="IHS36" s="44"/>
      <c r="IHT36" s="44"/>
      <c r="IHU36" s="44"/>
      <c r="IHV36" s="44"/>
      <c r="IHW36" s="44"/>
      <c r="IHX36" s="44"/>
      <c r="IHY36" s="44"/>
      <c r="IHZ36" s="44"/>
      <c r="IIA36" s="44"/>
      <c r="IIB36" s="44"/>
      <c r="IIC36" s="44"/>
      <c r="IID36" s="44"/>
      <c r="IIE36" s="44"/>
      <c r="IIF36" s="44"/>
      <c r="IIG36" s="44"/>
      <c r="IIH36" s="44"/>
      <c r="III36" s="44"/>
      <c r="IIJ36" s="44"/>
      <c r="IIK36" s="44"/>
      <c r="IIL36" s="44"/>
      <c r="IIM36" s="44"/>
      <c r="IIN36" s="44"/>
      <c r="IIO36" s="44"/>
      <c r="IIP36" s="44"/>
      <c r="IIQ36" s="44"/>
      <c r="IIR36" s="44"/>
      <c r="IIS36" s="44"/>
      <c r="IIT36" s="44"/>
      <c r="IIU36" s="44"/>
      <c r="IIV36" s="44"/>
      <c r="IIW36" s="44"/>
      <c r="IIX36" s="44"/>
      <c r="IIY36" s="44"/>
      <c r="IIZ36" s="44"/>
      <c r="IJA36" s="44"/>
      <c r="IJB36" s="44"/>
      <c r="IJC36" s="44"/>
      <c r="IJD36" s="44"/>
      <c r="IJE36" s="44"/>
      <c r="IJF36" s="44"/>
      <c r="IJG36" s="44"/>
      <c r="IJH36" s="44"/>
      <c r="IJI36" s="44"/>
      <c r="IJJ36" s="44"/>
      <c r="IJK36" s="44"/>
      <c r="IJL36" s="44"/>
      <c r="IJM36" s="44"/>
      <c r="IJN36" s="44"/>
      <c r="IJO36" s="44"/>
      <c r="IJP36" s="44"/>
      <c r="IJQ36" s="44"/>
      <c r="IJR36" s="44"/>
      <c r="IJS36" s="44"/>
      <c r="IJT36" s="44"/>
      <c r="IJU36" s="44"/>
      <c r="IJV36" s="44"/>
      <c r="IJW36" s="44"/>
      <c r="IJX36" s="44"/>
      <c r="IJY36" s="44"/>
      <c r="IJZ36" s="44"/>
      <c r="IKA36" s="44"/>
      <c r="IKB36" s="44"/>
      <c r="IKC36" s="44"/>
      <c r="IKD36" s="44"/>
      <c r="IKE36" s="44"/>
      <c r="IKF36" s="44"/>
      <c r="IKG36" s="44"/>
      <c r="IKH36" s="44"/>
      <c r="IKI36" s="44"/>
      <c r="IKJ36" s="44"/>
      <c r="IKK36" s="44"/>
      <c r="IKL36" s="44"/>
      <c r="IKM36" s="44"/>
      <c r="IKN36" s="44"/>
      <c r="IKO36" s="44"/>
      <c r="IKP36" s="44"/>
      <c r="IKQ36" s="44"/>
      <c r="IKR36" s="44"/>
      <c r="IKS36" s="44"/>
      <c r="IKT36" s="44"/>
      <c r="IKU36" s="44"/>
      <c r="IKV36" s="44"/>
      <c r="IKW36" s="44"/>
      <c r="IKX36" s="44"/>
      <c r="IKY36" s="44"/>
      <c r="IKZ36" s="44"/>
      <c r="ILA36" s="44"/>
      <c r="ILB36" s="44"/>
      <c r="ILC36" s="44"/>
      <c r="ILD36" s="44"/>
      <c r="ILE36" s="44"/>
      <c r="ILF36" s="44"/>
      <c r="ILG36" s="44"/>
      <c r="ILH36" s="44"/>
      <c r="ILI36" s="44"/>
      <c r="ILJ36" s="44"/>
      <c r="ILK36" s="44"/>
      <c r="ILL36" s="44"/>
      <c r="ILM36" s="44"/>
      <c r="ILN36" s="44"/>
      <c r="ILO36" s="44"/>
      <c r="ILP36" s="44"/>
      <c r="ILQ36" s="44"/>
      <c r="ILR36" s="44"/>
      <c r="ILS36" s="44"/>
      <c r="ILT36" s="44"/>
      <c r="ILU36" s="44"/>
      <c r="ILV36" s="44"/>
      <c r="ILW36" s="44"/>
      <c r="ILX36" s="44"/>
      <c r="ILY36" s="44"/>
      <c r="ILZ36" s="44"/>
      <c r="IMA36" s="44"/>
      <c r="IMB36" s="44"/>
      <c r="IMC36" s="44"/>
      <c r="IMD36" s="44"/>
      <c r="IME36" s="44"/>
      <c r="IMF36" s="44"/>
      <c r="IMG36" s="44"/>
      <c r="IMH36" s="44"/>
      <c r="IMI36" s="44"/>
      <c r="IMJ36" s="44"/>
      <c r="IMK36" s="44"/>
      <c r="IML36" s="44"/>
      <c r="IMM36" s="44"/>
      <c r="IMN36" s="44"/>
      <c r="IMO36" s="44"/>
      <c r="IMP36" s="44"/>
      <c r="IMQ36" s="44"/>
      <c r="IMR36" s="44"/>
      <c r="IMS36" s="44"/>
      <c r="IMT36" s="44"/>
      <c r="IMU36" s="44"/>
      <c r="IMV36" s="44"/>
      <c r="IMW36" s="44"/>
      <c r="IMX36" s="44"/>
      <c r="IMY36" s="44"/>
      <c r="IMZ36" s="44"/>
      <c r="INA36" s="44"/>
      <c r="INB36" s="44"/>
      <c r="INC36" s="44"/>
      <c r="IND36" s="44"/>
      <c r="INE36" s="44"/>
      <c r="INF36" s="44"/>
      <c r="ING36" s="44"/>
      <c r="INH36" s="44"/>
      <c r="INI36" s="44"/>
      <c r="INJ36" s="44"/>
      <c r="INK36" s="44"/>
      <c r="INL36" s="44"/>
      <c r="INM36" s="44"/>
      <c r="INN36" s="44"/>
      <c r="INO36" s="44"/>
      <c r="INP36" s="44"/>
      <c r="INQ36" s="44"/>
      <c r="INR36" s="44"/>
      <c r="INS36" s="44"/>
      <c r="INT36" s="44"/>
      <c r="INU36" s="44"/>
      <c r="INV36" s="44"/>
      <c r="INW36" s="44"/>
      <c r="INX36" s="44"/>
      <c r="INY36" s="44"/>
      <c r="INZ36" s="44"/>
      <c r="IOA36" s="44"/>
      <c r="IOB36" s="44"/>
      <c r="IOC36" s="44"/>
      <c r="IOD36" s="44"/>
      <c r="IOE36" s="44"/>
      <c r="IOF36" s="44"/>
      <c r="IOG36" s="44"/>
      <c r="IOH36" s="44"/>
      <c r="IOI36" s="44"/>
      <c r="IOJ36" s="44"/>
      <c r="IOK36" s="44"/>
      <c r="IOL36" s="44"/>
      <c r="IOM36" s="44"/>
      <c r="ION36" s="44"/>
      <c r="IOO36" s="44"/>
      <c r="IOP36" s="44"/>
      <c r="IOQ36" s="44"/>
      <c r="IOR36" s="44"/>
      <c r="IOS36" s="44"/>
      <c r="IOT36" s="44"/>
      <c r="IOU36" s="44"/>
      <c r="IOV36" s="44"/>
      <c r="IOW36" s="44"/>
      <c r="IOX36" s="44"/>
      <c r="IOY36" s="44"/>
      <c r="IOZ36" s="44"/>
      <c r="IPA36" s="44"/>
      <c r="IPB36" s="44"/>
      <c r="IPC36" s="44"/>
      <c r="IPD36" s="44"/>
      <c r="IPE36" s="44"/>
      <c r="IPF36" s="44"/>
      <c r="IPG36" s="44"/>
      <c r="IPH36" s="44"/>
      <c r="IPI36" s="44"/>
      <c r="IPJ36" s="44"/>
      <c r="IPK36" s="44"/>
      <c r="IPL36" s="44"/>
      <c r="IPM36" s="44"/>
      <c r="IPN36" s="44"/>
      <c r="IPO36" s="44"/>
      <c r="IPP36" s="44"/>
      <c r="IPQ36" s="44"/>
      <c r="IPR36" s="44"/>
      <c r="IPS36" s="44"/>
      <c r="IPT36" s="44"/>
      <c r="IPU36" s="44"/>
      <c r="IPV36" s="44"/>
      <c r="IPW36" s="44"/>
      <c r="IPX36" s="44"/>
      <c r="IPY36" s="44"/>
      <c r="IPZ36" s="44"/>
      <c r="IQA36" s="44"/>
      <c r="IQB36" s="44"/>
      <c r="IQC36" s="44"/>
      <c r="IQD36" s="44"/>
      <c r="IQE36" s="44"/>
      <c r="IQF36" s="44"/>
      <c r="IQG36" s="44"/>
      <c r="IQH36" s="44"/>
      <c r="IQI36" s="44"/>
      <c r="IQJ36" s="44"/>
      <c r="IQK36" s="44"/>
      <c r="IQL36" s="44"/>
      <c r="IQM36" s="44"/>
      <c r="IQN36" s="44"/>
      <c r="IQO36" s="44"/>
      <c r="IQP36" s="44"/>
      <c r="IQQ36" s="44"/>
      <c r="IQR36" s="44"/>
      <c r="IQS36" s="44"/>
      <c r="IQT36" s="44"/>
      <c r="IQU36" s="44"/>
      <c r="IQV36" s="44"/>
      <c r="IQW36" s="44"/>
      <c r="IQX36" s="44"/>
      <c r="IQY36" s="44"/>
      <c r="IQZ36" s="44"/>
      <c r="IRA36" s="44"/>
      <c r="IRB36" s="44"/>
      <c r="IRC36" s="44"/>
      <c r="IRD36" s="44"/>
      <c r="IRE36" s="44"/>
      <c r="IRF36" s="44"/>
      <c r="IRG36" s="44"/>
      <c r="IRH36" s="44"/>
      <c r="IRI36" s="44"/>
      <c r="IRJ36" s="44"/>
      <c r="IRK36" s="44"/>
      <c r="IRL36" s="44"/>
      <c r="IRM36" s="44"/>
      <c r="IRN36" s="44"/>
      <c r="IRO36" s="44"/>
      <c r="IRP36" s="44"/>
      <c r="IRQ36" s="44"/>
      <c r="IRR36" s="44"/>
      <c r="IRS36" s="44"/>
      <c r="IRT36" s="44"/>
      <c r="IRU36" s="44"/>
      <c r="IRV36" s="44"/>
      <c r="IRW36" s="44"/>
      <c r="IRX36" s="44"/>
      <c r="IRY36" s="44"/>
      <c r="IRZ36" s="44"/>
      <c r="ISA36" s="44"/>
      <c r="ISB36" s="44"/>
      <c r="ISC36" s="44"/>
      <c r="ISD36" s="44"/>
      <c r="ISE36" s="44"/>
      <c r="ISF36" s="44"/>
      <c r="ISG36" s="44"/>
      <c r="ISH36" s="44"/>
      <c r="ISI36" s="44"/>
      <c r="ISJ36" s="44"/>
      <c r="ISK36" s="44"/>
      <c r="ISL36" s="44"/>
      <c r="ISM36" s="44"/>
      <c r="ISN36" s="44"/>
      <c r="ISO36" s="44"/>
      <c r="ISP36" s="44"/>
      <c r="ISQ36" s="44"/>
      <c r="ISR36" s="44"/>
      <c r="ISS36" s="44"/>
      <c r="IST36" s="44"/>
      <c r="ISU36" s="44"/>
      <c r="ISV36" s="44"/>
      <c r="ISW36" s="44"/>
      <c r="ISX36" s="44"/>
      <c r="ISY36" s="44"/>
      <c r="ISZ36" s="44"/>
      <c r="ITA36" s="44"/>
      <c r="ITB36" s="44"/>
      <c r="ITC36" s="44"/>
      <c r="ITD36" s="44"/>
      <c r="ITE36" s="44"/>
      <c r="ITF36" s="44"/>
      <c r="ITG36" s="44"/>
      <c r="ITH36" s="44"/>
      <c r="ITI36" s="44"/>
      <c r="ITJ36" s="44"/>
      <c r="ITK36" s="44"/>
      <c r="ITL36" s="44"/>
      <c r="ITM36" s="44"/>
      <c r="ITN36" s="44"/>
      <c r="ITO36" s="44"/>
      <c r="ITP36" s="44"/>
      <c r="ITQ36" s="44"/>
      <c r="ITR36" s="44"/>
      <c r="ITS36" s="44"/>
      <c r="ITT36" s="44"/>
      <c r="ITU36" s="44"/>
      <c r="ITV36" s="44"/>
      <c r="ITW36" s="44"/>
      <c r="ITX36" s="44"/>
      <c r="ITY36" s="44"/>
      <c r="ITZ36" s="44"/>
      <c r="IUA36" s="44"/>
      <c r="IUB36" s="44"/>
      <c r="IUC36" s="44"/>
      <c r="IUD36" s="44"/>
      <c r="IUE36" s="44"/>
      <c r="IUF36" s="44"/>
      <c r="IUG36" s="44"/>
      <c r="IUH36" s="44"/>
      <c r="IUI36" s="44"/>
      <c r="IUJ36" s="44"/>
      <c r="IUK36" s="44"/>
      <c r="IUL36" s="44"/>
      <c r="IUM36" s="44"/>
      <c r="IUN36" s="44"/>
      <c r="IUO36" s="44"/>
      <c r="IUP36" s="44"/>
      <c r="IUQ36" s="44"/>
      <c r="IUR36" s="44"/>
      <c r="IUS36" s="44"/>
      <c r="IUT36" s="44"/>
      <c r="IUU36" s="44"/>
      <c r="IUV36" s="44"/>
      <c r="IUW36" s="44"/>
      <c r="IUX36" s="44"/>
      <c r="IUY36" s="44"/>
      <c r="IUZ36" s="44"/>
      <c r="IVA36" s="44"/>
      <c r="IVB36" s="44"/>
      <c r="IVC36" s="44"/>
      <c r="IVD36" s="44"/>
      <c r="IVE36" s="44"/>
      <c r="IVF36" s="44"/>
      <c r="IVG36" s="44"/>
      <c r="IVH36" s="44"/>
      <c r="IVI36" s="44"/>
      <c r="IVJ36" s="44"/>
      <c r="IVK36" s="44"/>
      <c r="IVL36" s="44"/>
      <c r="IVM36" s="44"/>
      <c r="IVN36" s="44"/>
      <c r="IVO36" s="44"/>
      <c r="IVP36" s="44"/>
      <c r="IVQ36" s="44"/>
      <c r="IVR36" s="44"/>
      <c r="IVS36" s="44"/>
      <c r="IVT36" s="44"/>
      <c r="IVU36" s="44"/>
      <c r="IVV36" s="44"/>
      <c r="IVW36" s="44"/>
      <c r="IVX36" s="44"/>
      <c r="IVY36" s="44"/>
      <c r="IVZ36" s="44"/>
      <c r="IWA36" s="44"/>
      <c r="IWB36" s="44"/>
      <c r="IWC36" s="44"/>
      <c r="IWD36" s="44"/>
      <c r="IWE36" s="44"/>
      <c r="IWF36" s="44"/>
      <c r="IWG36" s="44"/>
      <c r="IWH36" s="44"/>
      <c r="IWI36" s="44"/>
      <c r="IWJ36" s="44"/>
      <c r="IWK36" s="44"/>
      <c r="IWL36" s="44"/>
      <c r="IWM36" s="44"/>
      <c r="IWN36" s="44"/>
      <c r="IWO36" s="44"/>
      <c r="IWP36" s="44"/>
      <c r="IWQ36" s="44"/>
      <c r="IWR36" s="44"/>
      <c r="IWS36" s="44"/>
      <c r="IWT36" s="44"/>
      <c r="IWU36" s="44"/>
      <c r="IWV36" s="44"/>
      <c r="IWW36" s="44"/>
      <c r="IWX36" s="44"/>
      <c r="IWY36" s="44"/>
      <c r="IWZ36" s="44"/>
      <c r="IXA36" s="44"/>
      <c r="IXB36" s="44"/>
      <c r="IXC36" s="44"/>
      <c r="IXD36" s="44"/>
      <c r="IXE36" s="44"/>
      <c r="IXF36" s="44"/>
      <c r="IXG36" s="44"/>
      <c r="IXH36" s="44"/>
      <c r="IXI36" s="44"/>
      <c r="IXJ36" s="44"/>
      <c r="IXK36" s="44"/>
      <c r="IXL36" s="44"/>
      <c r="IXM36" s="44"/>
      <c r="IXN36" s="44"/>
      <c r="IXO36" s="44"/>
      <c r="IXP36" s="44"/>
      <c r="IXQ36" s="44"/>
      <c r="IXR36" s="44"/>
      <c r="IXS36" s="44"/>
      <c r="IXT36" s="44"/>
      <c r="IXU36" s="44"/>
      <c r="IXV36" s="44"/>
      <c r="IXW36" s="44"/>
      <c r="IXX36" s="44"/>
      <c r="IXY36" s="44"/>
      <c r="IXZ36" s="44"/>
      <c r="IYA36" s="44"/>
      <c r="IYB36" s="44"/>
      <c r="IYC36" s="44"/>
      <c r="IYD36" s="44"/>
      <c r="IYE36" s="44"/>
      <c r="IYF36" s="44"/>
      <c r="IYG36" s="44"/>
      <c r="IYH36" s="44"/>
      <c r="IYI36" s="44"/>
      <c r="IYJ36" s="44"/>
      <c r="IYK36" s="44"/>
      <c r="IYL36" s="44"/>
      <c r="IYM36" s="44"/>
      <c r="IYN36" s="44"/>
      <c r="IYO36" s="44"/>
      <c r="IYP36" s="44"/>
      <c r="IYQ36" s="44"/>
      <c r="IYR36" s="44"/>
      <c r="IYS36" s="44"/>
      <c r="IYT36" s="44"/>
      <c r="IYU36" s="44"/>
      <c r="IYV36" s="44"/>
      <c r="IYW36" s="44"/>
      <c r="IYX36" s="44"/>
      <c r="IYY36" s="44"/>
      <c r="IYZ36" s="44"/>
      <c r="IZA36" s="44"/>
      <c r="IZB36" s="44"/>
      <c r="IZC36" s="44"/>
      <c r="IZD36" s="44"/>
      <c r="IZE36" s="44"/>
      <c r="IZF36" s="44"/>
      <c r="IZG36" s="44"/>
      <c r="IZH36" s="44"/>
      <c r="IZI36" s="44"/>
      <c r="IZJ36" s="44"/>
      <c r="IZK36" s="44"/>
      <c r="IZL36" s="44"/>
      <c r="IZM36" s="44"/>
      <c r="IZN36" s="44"/>
      <c r="IZO36" s="44"/>
      <c r="IZP36" s="44"/>
      <c r="IZQ36" s="44"/>
      <c r="IZR36" s="44"/>
      <c r="IZS36" s="44"/>
      <c r="IZT36" s="44"/>
      <c r="IZU36" s="44"/>
      <c r="IZV36" s="44"/>
      <c r="IZW36" s="44"/>
      <c r="IZX36" s="44"/>
      <c r="IZY36" s="44"/>
      <c r="IZZ36" s="44"/>
      <c r="JAA36" s="44"/>
      <c r="JAB36" s="44"/>
      <c r="JAC36" s="44"/>
      <c r="JAD36" s="44"/>
      <c r="JAE36" s="44"/>
      <c r="JAF36" s="44"/>
      <c r="JAG36" s="44"/>
      <c r="JAH36" s="44"/>
      <c r="JAI36" s="44"/>
      <c r="JAJ36" s="44"/>
      <c r="JAK36" s="44"/>
      <c r="JAL36" s="44"/>
      <c r="JAM36" s="44"/>
      <c r="JAN36" s="44"/>
      <c r="JAO36" s="44"/>
      <c r="JAP36" s="44"/>
      <c r="JAQ36" s="44"/>
      <c r="JAR36" s="44"/>
      <c r="JAS36" s="44"/>
      <c r="JAT36" s="44"/>
      <c r="JAU36" s="44"/>
      <c r="JAV36" s="44"/>
      <c r="JAW36" s="44"/>
      <c r="JAX36" s="44"/>
      <c r="JAY36" s="44"/>
      <c r="JAZ36" s="44"/>
      <c r="JBA36" s="44"/>
      <c r="JBB36" s="44"/>
      <c r="JBC36" s="44"/>
      <c r="JBD36" s="44"/>
      <c r="JBE36" s="44"/>
      <c r="JBF36" s="44"/>
      <c r="JBG36" s="44"/>
      <c r="JBH36" s="44"/>
      <c r="JBI36" s="44"/>
      <c r="JBJ36" s="44"/>
      <c r="JBK36" s="44"/>
      <c r="JBL36" s="44"/>
      <c r="JBM36" s="44"/>
      <c r="JBN36" s="44"/>
      <c r="JBO36" s="44"/>
      <c r="JBP36" s="44"/>
      <c r="JBQ36" s="44"/>
      <c r="JBR36" s="44"/>
      <c r="JBS36" s="44"/>
      <c r="JBT36" s="44"/>
      <c r="JBU36" s="44"/>
      <c r="JBV36" s="44"/>
      <c r="JBW36" s="44"/>
      <c r="JBX36" s="44"/>
      <c r="JBY36" s="44"/>
      <c r="JBZ36" s="44"/>
      <c r="JCA36" s="44"/>
      <c r="JCB36" s="44"/>
      <c r="JCC36" s="44"/>
      <c r="JCD36" s="44"/>
      <c r="JCE36" s="44"/>
      <c r="JCF36" s="44"/>
      <c r="JCG36" s="44"/>
      <c r="JCH36" s="44"/>
      <c r="JCI36" s="44"/>
      <c r="JCJ36" s="44"/>
      <c r="JCK36" s="44"/>
      <c r="JCL36" s="44"/>
      <c r="JCM36" s="44"/>
      <c r="JCN36" s="44"/>
      <c r="JCO36" s="44"/>
      <c r="JCP36" s="44"/>
      <c r="JCQ36" s="44"/>
      <c r="JCR36" s="44"/>
      <c r="JCS36" s="44"/>
      <c r="JCT36" s="44"/>
      <c r="JCU36" s="44"/>
      <c r="JCV36" s="44"/>
      <c r="JCW36" s="44"/>
      <c r="JCX36" s="44"/>
      <c r="JCY36" s="44"/>
      <c r="JCZ36" s="44"/>
      <c r="JDA36" s="44"/>
      <c r="JDB36" s="44"/>
      <c r="JDC36" s="44"/>
      <c r="JDD36" s="44"/>
      <c r="JDE36" s="44"/>
      <c r="JDF36" s="44"/>
      <c r="JDG36" s="44"/>
      <c r="JDH36" s="44"/>
      <c r="JDI36" s="44"/>
      <c r="JDJ36" s="44"/>
      <c r="JDK36" s="44"/>
      <c r="JDL36" s="44"/>
      <c r="JDM36" s="44"/>
      <c r="JDN36" s="44"/>
      <c r="JDO36" s="44"/>
      <c r="JDP36" s="44"/>
      <c r="JDQ36" s="44"/>
      <c r="JDR36" s="44"/>
      <c r="JDS36" s="44"/>
      <c r="JDT36" s="44"/>
      <c r="JDU36" s="44"/>
      <c r="JDV36" s="44"/>
      <c r="JDW36" s="44"/>
      <c r="JDX36" s="44"/>
      <c r="JDY36" s="44"/>
      <c r="JDZ36" s="44"/>
      <c r="JEA36" s="44"/>
      <c r="JEB36" s="44"/>
      <c r="JEC36" s="44"/>
      <c r="JED36" s="44"/>
      <c r="JEE36" s="44"/>
      <c r="JEF36" s="44"/>
      <c r="JEG36" s="44"/>
      <c r="JEH36" s="44"/>
      <c r="JEI36" s="44"/>
      <c r="JEJ36" s="44"/>
      <c r="JEK36" s="44"/>
      <c r="JEL36" s="44"/>
      <c r="JEM36" s="44"/>
      <c r="JEN36" s="44"/>
      <c r="JEO36" s="44"/>
      <c r="JEP36" s="44"/>
      <c r="JEQ36" s="44"/>
      <c r="JER36" s="44"/>
      <c r="JES36" s="44"/>
      <c r="JET36" s="44"/>
      <c r="JEU36" s="44"/>
      <c r="JEV36" s="44"/>
      <c r="JEW36" s="44"/>
      <c r="JEX36" s="44"/>
      <c r="JEY36" s="44"/>
      <c r="JEZ36" s="44"/>
      <c r="JFA36" s="44"/>
      <c r="JFB36" s="44"/>
      <c r="JFC36" s="44"/>
      <c r="JFD36" s="44"/>
      <c r="JFE36" s="44"/>
      <c r="JFF36" s="44"/>
      <c r="JFG36" s="44"/>
      <c r="JFH36" s="44"/>
      <c r="JFI36" s="44"/>
      <c r="JFJ36" s="44"/>
      <c r="JFK36" s="44"/>
      <c r="JFL36" s="44"/>
      <c r="JFM36" s="44"/>
      <c r="JFN36" s="44"/>
      <c r="JFO36" s="44"/>
      <c r="JFP36" s="44"/>
      <c r="JFQ36" s="44"/>
      <c r="JFR36" s="44"/>
      <c r="JFS36" s="44"/>
      <c r="JFT36" s="44"/>
      <c r="JFU36" s="44"/>
      <c r="JFV36" s="44"/>
      <c r="JFW36" s="44"/>
      <c r="JFX36" s="44"/>
      <c r="JFY36" s="44"/>
      <c r="JFZ36" s="44"/>
      <c r="JGA36" s="44"/>
      <c r="JGB36" s="44"/>
      <c r="JGC36" s="44"/>
      <c r="JGD36" s="44"/>
      <c r="JGE36" s="44"/>
      <c r="JGF36" s="44"/>
      <c r="JGG36" s="44"/>
      <c r="JGH36" s="44"/>
      <c r="JGI36" s="44"/>
      <c r="JGJ36" s="44"/>
      <c r="JGK36" s="44"/>
      <c r="JGL36" s="44"/>
      <c r="JGM36" s="44"/>
      <c r="JGN36" s="44"/>
      <c r="JGO36" s="44"/>
      <c r="JGP36" s="44"/>
      <c r="JGQ36" s="44"/>
      <c r="JGR36" s="44"/>
      <c r="JGS36" s="44"/>
      <c r="JGT36" s="44"/>
      <c r="JGU36" s="44"/>
      <c r="JGV36" s="44"/>
      <c r="JGW36" s="44"/>
      <c r="JGX36" s="44"/>
      <c r="JGY36" s="44"/>
      <c r="JGZ36" s="44"/>
      <c r="JHA36" s="44"/>
      <c r="JHB36" s="44"/>
      <c r="JHC36" s="44"/>
      <c r="JHD36" s="44"/>
      <c r="JHE36" s="44"/>
      <c r="JHF36" s="44"/>
      <c r="JHG36" s="44"/>
      <c r="JHH36" s="44"/>
      <c r="JHI36" s="44"/>
      <c r="JHJ36" s="44"/>
      <c r="JHK36" s="44"/>
      <c r="JHL36" s="44"/>
      <c r="JHM36" s="44"/>
      <c r="JHN36" s="44"/>
      <c r="JHO36" s="44"/>
      <c r="JHP36" s="44"/>
      <c r="JHQ36" s="44"/>
      <c r="JHR36" s="44"/>
      <c r="JHS36" s="44"/>
      <c r="JHT36" s="44"/>
      <c r="JHU36" s="44"/>
      <c r="JHV36" s="44"/>
      <c r="JHW36" s="44"/>
      <c r="JHX36" s="44"/>
      <c r="JHY36" s="44"/>
      <c r="JHZ36" s="44"/>
      <c r="JIA36" s="44"/>
      <c r="JIB36" s="44"/>
      <c r="JIC36" s="44"/>
      <c r="JID36" s="44"/>
      <c r="JIE36" s="44"/>
      <c r="JIF36" s="44"/>
      <c r="JIG36" s="44"/>
      <c r="JIH36" s="44"/>
      <c r="JII36" s="44"/>
      <c r="JIJ36" s="44"/>
      <c r="JIK36" s="44"/>
      <c r="JIL36" s="44"/>
      <c r="JIM36" s="44"/>
      <c r="JIN36" s="44"/>
      <c r="JIO36" s="44"/>
      <c r="JIP36" s="44"/>
      <c r="JIQ36" s="44"/>
      <c r="JIR36" s="44"/>
      <c r="JIS36" s="44"/>
      <c r="JIT36" s="44"/>
      <c r="JIU36" s="44"/>
      <c r="JIV36" s="44"/>
      <c r="JIW36" s="44"/>
      <c r="JIX36" s="44"/>
      <c r="JIY36" s="44"/>
      <c r="JIZ36" s="44"/>
      <c r="JJA36" s="44"/>
      <c r="JJB36" s="44"/>
      <c r="JJC36" s="44"/>
      <c r="JJD36" s="44"/>
      <c r="JJE36" s="44"/>
      <c r="JJF36" s="44"/>
      <c r="JJG36" s="44"/>
      <c r="JJH36" s="44"/>
      <c r="JJI36" s="44"/>
      <c r="JJJ36" s="44"/>
      <c r="JJK36" s="44"/>
      <c r="JJL36" s="44"/>
      <c r="JJM36" s="44"/>
      <c r="JJN36" s="44"/>
      <c r="JJO36" s="44"/>
      <c r="JJP36" s="44"/>
      <c r="JJQ36" s="44"/>
      <c r="JJR36" s="44"/>
      <c r="JJS36" s="44"/>
      <c r="JJT36" s="44"/>
      <c r="JJU36" s="44"/>
      <c r="JJV36" s="44"/>
      <c r="JJW36" s="44"/>
      <c r="JJX36" s="44"/>
      <c r="JJY36" s="44"/>
      <c r="JJZ36" s="44"/>
      <c r="JKA36" s="44"/>
      <c r="JKB36" s="44"/>
      <c r="JKC36" s="44"/>
      <c r="JKD36" s="44"/>
      <c r="JKE36" s="44"/>
      <c r="JKF36" s="44"/>
      <c r="JKG36" s="44"/>
      <c r="JKH36" s="44"/>
      <c r="JKI36" s="44"/>
      <c r="JKJ36" s="44"/>
      <c r="JKK36" s="44"/>
      <c r="JKL36" s="44"/>
      <c r="JKM36" s="44"/>
      <c r="JKN36" s="44"/>
      <c r="JKO36" s="44"/>
      <c r="JKP36" s="44"/>
      <c r="JKQ36" s="44"/>
      <c r="JKR36" s="44"/>
      <c r="JKS36" s="44"/>
      <c r="JKT36" s="44"/>
      <c r="JKU36" s="44"/>
      <c r="JKV36" s="44"/>
      <c r="JKW36" s="44"/>
      <c r="JKX36" s="44"/>
      <c r="JKY36" s="44"/>
      <c r="JKZ36" s="44"/>
      <c r="JLA36" s="44"/>
      <c r="JLB36" s="44"/>
      <c r="JLC36" s="44"/>
      <c r="JLD36" s="44"/>
      <c r="JLE36" s="44"/>
      <c r="JLF36" s="44"/>
      <c r="JLG36" s="44"/>
      <c r="JLH36" s="44"/>
      <c r="JLI36" s="44"/>
      <c r="JLJ36" s="44"/>
      <c r="JLK36" s="44"/>
      <c r="JLL36" s="44"/>
      <c r="JLM36" s="44"/>
      <c r="JLN36" s="44"/>
      <c r="JLO36" s="44"/>
      <c r="JLP36" s="44"/>
      <c r="JLQ36" s="44"/>
      <c r="JLR36" s="44"/>
      <c r="JLS36" s="44"/>
      <c r="JLT36" s="44"/>
      <c r="JLU36" s="44"/>
      <c r="JLV36" s="44"/>
      <c r="JLW36" s="44"/>
      <c r="JLX36" s="44"/>
      <c r="JLY36" s="44"/>
      <c r="JLZ36" s="44"/>
      <c r="JMA36" s="44"/>
      <c r="JMB36" s="44"/>
      <c r="JMC36" s="44"/>
      <c r="JMD36" s="44"/>
      <c r="JME36" s="44"/>
      <c r="JMF36" s="44"/>
      <c r="JMG36" s="44"/>
      <c r="JMH36" s="44"/>
      <c r="JMI36" s="44"/>
      <c r="JMJ36" s="44"/>
      <c r="JMK36" s="44"/>
      <c r="JML36" s="44"/>
      <c r="JMM36" s="44"/>
      <c r="JMN36" s="44"/>
      <c r="JMO36" s="44"/>
      <c r="JMP36" s="44"/>
      <c r="JMQ36" s="44"/>
      <c r="JMR36" s="44"/>
      <c r="JMS36" s="44"/>
      <c r="JMT36" s="44"/>
      <c r="JMU36" s="44"/>
      <c r="JMV36" s="44"/>
      <c r="JMW36" s="44"/>
      <c r="JMX36" s="44"/>
      <c r="JMY36" s="44"/>
      <c r="JMZ36" s="44"/>
      <c r="JNA36" s="44"/>
      <c r="JNB36" s="44"/>
      <c r="JNC36" s="44"/>
      <c r="JND36" s="44"/>
      <c r="JNE36" s="44"/>
      <c r="JNF36" s="44"/>
      <c r="JNG36" s="44"/>
      <c r="JNH36" s="44"/>
      <c r="JNI36" s="44"/>
      <c r="JNJ36" s="44"/>
      <c r="JNK36" s="44"/>
      <c r="JNL36" s="44"/>
      <c r="JNM36" s="44"/>
      <c r="JNN36" s="44"/>
      <c r="JNO36" s="44"/>
      <c r="JNP36" s="44"/>
      <c r="JNQ36" s="44"/>
      <c r="JNR36" s="44"/>
      <c r="JNS36" s="44"/>
      <c r="JNT36" s="44"/>
      <c r="JNU36" s="44"/>
      <c r="JNV36" s="44"/>
      <c r="JNW36" s="44"/>
      <c r="JNX36" s="44"/>
      <c r="JNY36" s="44"/>
      <c r="JNZ36" s="44"/>
      <c r="JOA36" s="44"/>
      <c r="JOB36" s="44"/>
      <c r="JOC36" s="44"/>
      <c r="JOD36" s="44"/>
      <c r="JOE36" s="44"/>
      <c r="JOF36" s="44"/>
      <c r="JOG36" s="44"/>
      <c r="JOH36" s="44"/>
      <c r="JOI36" s="44"/>
      <c r="JOJ36" s="44"/>
      <c r="JOK36" s="44"/>
      <c r="JOL36" s="44"/>
      <c r="JOM36" s="44"/>
      <c r="JON36" s="44"/>
      <c r="JOO36" s="44"/>
      <c r="JOP36" s="44"/>
      <c r="JOQ36" s="44"/>
      <c r="JOR36" s="44"/>
      <c r="JOS36" s="44"/>
      <c r="JOT36" s="44"/>
      <c r="JOU36" s="44"/>
      <c r="JOV36" s="44"/>
      <c r="JOW36" s="44"/>
      <c r="JOX36" s="44"/>
      <c r="JOY36" s="44"/>
      <c r="JOZ36" s="44"/>
      <c r="JPA36" s="44"/>
      <c r="JPB36" s="44"/>
      <c r="JPC36" s="44"/>
      <c r="JPD36" s="44"/>
      <c r="JPE36" s="44"/>
      <c r="JPF36" s="44"/>
      <c r="JPG36" s="44"/>
      <c r="JPH36" s="44"/>
      <c r="JPI36" s="44"/>
      <c r="JPJ36" s="44"/>
      <c r="JPK36" s="44"/>
      <c r="JPL36" s="44"/>
      <c r="JPM36" s="44"/>
      <c r="JPN36" s="44"/>
      <c r="JPO36" s="44"/>
      <c r="JPP36" s="44"/>
      <c r="JPQ36" s="44"/>
      <c r="JPR36" s="44"/>
      <c r="JPS36" s="44"/>
      <c r="JPT36" s="44"/>
      <c r="JPU36" s="44"/>
      <c r="JPV36" s="44"/>
      <c r="JPW36" s="44"/>
      <c r="JPX36" s="44"/>
      <c r="JPY36" s="44"/>
      <c r="JPZ36" s="44"/>
      <c r="JQA36" s="44"/>
      <c r="JQB36" s="44"/>
      <c r="JQC36" s="44"/>
      <c r="JQD36" s="44"/>
      <c r="JQE36" s="44"/>
      <c r="JQF36" s="44"/>
      <c r="JQG36" s="44"/>
      <c r="JQH36" s="44"/>
      <c r="JQI36" s="44"/>
      <c r="JQJ36" s="44"/>
      <c r="JQK36" s="44"/>
      <c r="JQL36" s="44"/>
      <c r="JQM36" s="44"/>
      <c r="JQN36" s="44"/>
      <c r="JQO36" s="44"/>
      <c r="JQP36" s="44"/>
      <c r="JQQ36" s="44"/>
      <c r="JQR36" s="44"/>
      <c r="JQS36" s="44"/>
      <c r="JQT36" s="44"/>
      <c r="JQU36" s="44"/>
      <c r="JQV36" s="44"/>
      <c r="JQW36" s="44"/>
      <c r="JQX36" s="44"/>
      <c r="JQY36" s="44"/>
      <c r="JQZ36" s="44"/>
      <c r="JRA36" s="44"/>
      <c r="JRB36" s="44"/>
      <c r="JRC36" s="44"/>
      <c r="JRD36" s="44"/>
      <c r="JRE36" s="44"/>
      <c r="JRF36" s="44"/>
      <c r="JRG36" s="44"/>
      <c r="JRH36" s="44"/>
      <c r="JRI36" s="44"/>
      <c r="JRJ36" s="44"/>
      <c r="JRK36" s="44"/>
      <c r="JRL36" s="44"/>
      <c r="JRM36" s="44"/>
      <c r="JRN36" s="44"/>
      <c r="JRO36" s="44"/>
      <c r="JRP36" s="44"/>
      <c r="JRQ36" s="44"/>
      <c r="JRR36" s="44"/>
      <c r="JRS36" s="44"/>
      <c r="JRT36" s="44"/>
      <c r="JRU36" s="44"/>
      <c r="JRV36" s="44"/>
      <c r="JRW36" s="44"/>
      <c r="JRX36" s="44"/>
      <c r="JRY36" s="44"/>
      <c r="JRZ36" s="44"/>
      <c r="JSA36" s="44"/>
      <c r="JSB36" s="44"/>
      <c r="JSC36" s="44"/>
      <c r="JSD36" s="44"/>
      <c r="JSE36" s="44"/>
      <c r="JSF36" s="44"/>
      <c r="JSG36" s="44"/>
      <c r="JSH36" s="44"/>
      <c r="JSI36" s="44"/>
      <c r="JSJ36" s="44"/>
      <c r="JSK36" s="44"/>
      <c r="JSL36" s="44"/>
      <c r="JSM36" s="44"/>
      <c r="JSN36" s="44"/>
      <c r="JSO36" s="44"/>
      <c r="JSP36" s="44"/>
      <c r="JSQ36" s="44"/>
      <c r="JSR36" s="44"/>
      <c r="JSS36" s="44"/>
      <c r="JST36" s="44"/>
      <c r="JSU36" s="44"/>
      <c r="JSV36" s="44"/>
      <c r="JSW36" s="44"/>
      <c r="JSX36" s="44"/>
      <c r="JSY36" s="44"/>
      <c r="JSZ36" s="44"/>
      <c r="JTA36" s="44"/>
      <c r="JTB36" s="44"/>
      <c r="JTC36" s="44"/>
      <c r="JTD36" s="44"/>
      <c r="JTE36" s="44"/>
      <c r="JTF36" s="44"/>
      <c r="JTG36" s="44"/>
      <c r="JTH36" s="44"/>
      <c r="JTI36" s="44"/>
      <c r="JTJ36" s="44"/>
      <c r="JTK36" s="44"/>
      <c r="JTL36" s="44"/>
      <c r="JTM36" s="44"/>
      <c r="JTN36" s="44"/>
      <c r="JTO36" s="44"/>
      <c r="JTP36" s="44"/>
      <c r="JTQ36" s="44"/>
      <c r="JTR36" s="44"/>
      <c r="JTS36" s="44"/>
      <c r="JTT36" s="44"/>
      <c r="JTU36" s="44"/>
      <c r="JTV36" s="44"/>
      <c r="JTW36" s="44"/>
      <c r="JTX36" s="44"/>
      <c r="JTY36" s="44"/>
      <c r="JTZ36" s="44"/>
      <c r="JUA36" s="44"/>
      <c r="JUB36" s="44"/>
      <c r="JUC36" s="44"/>
      <c r="JUD36" s="44"/>
      <c r="JUE36" s="44"/>
      <c r="JUF36" s="44"/>
      <c r="JUG36" s="44"/>
      <c r="JUH36" s="44"/>
      <c r="JUI36" s="44"/>
      <c r="JUJ36" s="44"/>
      <c r="JUK36" s="44"/>
      <c r="JUL36" s="44"/>
      <c r="JUM36" s="44"/>
      <c r="JUN36" s="44"/>
      <c r="JUO36" s="44"/>
      <c r="JUP36" s="44"/>
      <c r="JUQ36" s="44"/>
      <c r="JUR36" s="44"/>
      <c r="JUS36" s="44"/>
      <c r="JUT36" s="44"/>
      <c r="JUU36" s="44"/>
      <c r="JUV36" s="44"/>
      <c r="JUW36" s="44"/>
      <c r="JUX36" s="44"/>
      <c r="JUY36" s="44"/>
      <c r="JUZ36" s="44"/>
      <c r="JVA36" s="44"/>
      <c r="JVB36" s="44"/>
      <c r="JVC36" s="44"/>
      <c r="JVD36" s="44"/>
      <c r="JVE36" s="44"/>
      <c r="JVF36" s="44"/>
      <c r="JVG36" s="44"/>
      <c r="JVH36" s="44"/>
      <c r="JVI36" s="44"/>
      <c r="JVJ36" s="44"/>
      <c r="JVK36" s="44"/>
      <c r="JVL36" s="44"/>
      <c r="JVM36" s="44"/>
      <c r="JVN36" s="44"/>
      <c r="JVO36" s="44"/>
      <c r="JVP36" s="44"/>
      <c r="JVQ36" s="44"/>
      <c r="JVR36" s="44"/>
      <c r="JVS36" s="44"/>
      <c r="JVT36" s="44"/>
      <c r="JVU36" s="44"/>
      <c r="JVV36" s="44"/>
      <c r="JVW36" s="44"/>
      <c r="JVX36" s="44"/>
      <c r="JVY36" s="44"/>
      <c r="JVZ36" s="44"/>
      <c r="JWA36" s="44"/>
      <c r="JWB36" s="44"/>
      <c r="JWC36" s="44"/>
      <c r="JWD36" s="44"/>
      <c r="JWE36" s="44"/>
      <c r="JWF36" s="44"/>
      <c r="JWG36" s="44"/>
      <c r="JWH36" s="44"/>
      <c r="JWI36" s="44"/>
      <c r="JWJ36" s="44"/>
      <c r="JWK36" s="44"/>
      <c r="JWL36" s="44"/>
      <c r="JWM36" s="44"/>
      <c r="JWN36" s="44"/>
      <c r="JWO36" s="44"/>
      <c r="JWP36" s="44"/>
      <c r="JWQ36" s="44"/>
      <c r="JWR36" s="44"/>
      <c r="JWS36" s="44"/>
      <c r="JWT36" s="44"/>
      <c r="JWU36" s="44"/>
      <c r="JWV36" s="44"/>
      <c r="JWW36" s="44"/>
      <c r="JWX36" s="44"/>
      <c r="JWY36" s="44"/>
      <c r="JWZ36" s="44"/>
      <c r="JXA36" s="44"/>
      <c r="JXB36" s="44"/>
      <c r="JXC36" s="44"/>
      <c r="JXD36" s="44"/>
      <c r="JXE36" s="44"/>
      <c r="JXF36" s="44"/>
      <c r="JXG36" s="44"/>
      <c r="JXH36" s="44"/>
      <c r="JXI36" s="44"/>
      <c r="JXJ36" s="44"/>
      <c r="JXK36" s="44"/>
      <c r="JXL36" s="44"/>
      <c r="JXM36" s="44"/>
      <c r="JXN36" s="44"/>
      <c r="JXO36" s="44"/>
      <c r="JXP36" s="44"/>
      <c r="JXQ36" s="44"/>
      <c r="JXR36" s="44"/>
      <c r="JXS36" s="44"/>
      <c r="JXT36" s="44"/>
      <c r="JXU36" s="44"/>
      <c r="JXV36" s="44"/>
      <c r="JXW36" s="44"/>
      <c r="JXX36" s="44"/>
      <c r="JXY36" s="44"/>
      <c r="JXZ36" s="44"/>
      <c r="JYA36" s="44"/>
      <c r="JYB36" s="44"/>
      <c r="JYC36" s="44"/>
      <c r="JYD36" s="44"/>
      <c r="JYE36" s="44"/>
      <c r="JYF36" s="44"/>
      <c r="JYG36" s="44"/>
      <c r="JYH36" s="44"/>
      <c r="JYI36" s="44"/>
      <c r="JYJ36" s="44"/>
      <c r="JYK36" s="44"/>
      <c r="JYL36" s="44"/>
      <c r="JYM36" s="44"/>
      <c r="JYN36" s="44"/>
      <c r="JYO36" s="44"/>
      <c r="JYP36" s="44"/>
      <c r="JYQ36" s="44"/>
      <c r="JYR36" s="44"/>
      <c r="JYS36" s="44"/>
      <c r="JYT36" s="44"/>
      <c r="JYU36" s="44"/>
      <c r="JYV36" s="44"/>
      <c r="JYW36" s="44"/>
      <c r="JYX36" s="44"/>
      <c r="JYY36" s="44"/>
      <c r="JYZ36" s="44"/>
      <c r="JZA36" s="44"/>
      <c r="JZB36" s="44"/>
      <c r="JZC36" s="44"/>
      <c r="JZD36" s="44"/>
      <c r="JZE36" s="44"/>
      <c r="JZF36" s="44"/>
      <c r="JZG36" s="44"/>
      <c r="JZH36" s="44"/>
      <c r="JZI36" s="44"/>
      <c r="JZJ36" s="44"/>
      <c r="JZK36" s="44"/>
      <c r="JZL36" s="44"/>
      <c r="JZM36" s="44"/>
      <c r="JZN36" s="44"/>
      <c r="JZO36" s="44"/>
      <c r="JZP36" s="44"/>
      <c r="JZQ36" s="44"/>
      <c r="JZR36" s="44"/>
      <c r="JZS36" s="44"/>
      <c r="JZT36" s="44"/>
      <c r="JZU36" s="44"/>
      <c r="JZV36" s="44"/>
      <c r="JZW36" s="44"/>
      <c r="JZX36" s="44"/>
      <c r="JZY36" s="44"/>
      <c r="JZZ36" s="44"/>
      <c r="KAA36" s="44"/>
      <c r="KAB36" s="44"/>
      <c r="KAC36" s="44"/>
      <c r="KAD36" s="44"/>
      <c r="KAE36" s="44"/>
      <c r="KAF36" s="44"/>
      <c r="KAG36" s="44"/>
      <c r="KAH36" s="44"/>
      <c r="KAI36" s="44"/>
      <c r="KAJ36" s="44"/>
      <c r="KAK36" s="44"/>
      <c r="KAL36" s="44"/>
      <c r="KAM36" s="44"/>
      <c r="KAN36" s="44"/>
      <c r="KAO36" s="44"/>
      <c r="KAP36" s="44"/>
      <c r="KAQ36" s="44"/>
      <c r="KAR36" s="44"/>
      <c r="KAS36" s="44"/>
      <c r="KAT36" s="44"/>
      <c r="KAU36" s="44"/>
      <c r="KAV36" s="44"/>
      <c r="KAW36" s="44"/>
      <c r="KAX36" s="44"/>
      <c r="KAY36" s="44"/>
      <c r="KAZ36" s="44"/>
      <c r="KBA36" s="44"/>
      <c r="KBB36" s="44"/>
      <c r="KBC36" s="44"/>
      <c r="KBD36" s="44"/>
      <c r="KBE36" s="44"/>
      <c r="KBF36" s="44"/>
      <c r="KBG36" s="44"/>
      <c r="KBH36" s="44"/>
      <c r="KBI36" s="44"/>
      <c r="KBJ36" s="44"/>
      <c r="KBK36" s="44"/>
      <c r="KBL36" s="44"/>
      <c r="KBM36" s="44"/>
      <c r="KBN36" s="44"/>
      <c r="KBO36" s="44"/>
      <c r="KBP36" s="44"/>
      <c r="KBQ36" s="44"/>
      <c r="KBR36" s="44"/>
      <c r="KBS36" s="44"/>
      <c r="KBT36" s="44"/>
      <c r="KBU36" s="44"/>
      <c r="KBV36" s="44"/>
      <c r="KBW36" s="44"/>
      <c r="KBX36" s="44"/>
      <c r="KBY36" s="44"/>
      <c r="KBZ36" s="44"/>
      <c r="KCA36" s="44"/>
      <c r="KCB36" s="44"/>
      <c r="KCC36" s="44"/>
      <c r="KCD36" s="44"/>
      <c r="KCE36" s="44"/>
      <c r="KCF36" s="44"/>
      <c r="KCG36" s="44"/>
      <c r="KCH36" s="44"/>
      <c r="KCI36" s="44"/>
      <c r="KCJ36" s="44"/>
      <c r="KCK36" s="44"/>
      <c r="KCL36" s="44"/>
      <c r="KCM36" s="44"/>
      <c r="KCN36" s="44"/>
      <c r="KCO36" s="44"/>
      <c r="KCP36" s="44"/>
      <c r="KCQ36" s="44"/>
      <c r="KCR36" s="44"/>
      <c r="KCS36" s="44"/>
      <c r="KCT36" s="44"/>
      <c r="KCU36" s="44"/>
      <c r="KCV36" s="44"/>
      <c r="KCW36" s="44"/>
      <c r="KCX36" s="44"/>
      <c r="KCY36" s="44"/>
      <c r="KCZ36" s="44"/>
      <c r="KDA36" s="44"/>
      <c r="KDB36" s="44"/>
      <c r="KDC36" s="44"/>
      <c r="KDD36" s="44"/>
      <c r="KDE36" s="44"/>
      <c r="KDF36" s="44"/>
      <c r="KDG36" s="44"/>
      <c r="KDH36" s="44"/>
      <c r="KDI36" s="44"/>
      <c r="KDJ36" s="44"/>
      <c r="KDK36" s="44"/>
      <c r="KDL36" s="44"/>
      <c r="KDM36" s="44"/>
      <c r="KDN36" s="44"/>
      <c r="KDO36" s="44"/>
      <c r="KDP36" s="44"/>
      <c r="KDQ36" s="44"/>
      <c r="KDR36" s="44"/>
      <c r="KDS36" s="44"/>
      <c r="KDT36" s="44"/>
      <c r="KDU36" s="44"/>
      <c r="KDV36" s="44"/>
      <c r="KDW36" s="44"/>
      <c r="KDX36" s="44"/>
      <c r="KDY36" s="44"/>
      <c r="KDZ36" s="44"/>
      <c r="KEA36" s="44"/>
      <c r="KEB36" s="44"/>
      <c r="KEC36" s="44"/>
      <c r="KED36" s="44"/>
      <c r="KEE36" s="44"/>
      <c r="KEF36" s="44"/>
      <c r="KEG36" s="44"/>
      <c r="KEH36" s="44"/>
      <c r="KEI36" s="44"/>
      <c r="KEJ36" s="44"/>
      <c r="KEK36" s="44"/>
      <c r="KEL36" s="44"/>
      <c r="KEM36" s="44"/>
      <c r="KEN36" s="44"/>
      <c r="KEO36" s="44"/>
      <c r="KEP36" s="44"/>
      <c r="KEQ36" s="44"/>
      <c r="KER36" s="44"/>
      <c r="KES36" s="44"/>
      <c r="KET36" s="44"/>
      <c r="KEU36" s="44"/>
      <c r="KEV36" s="44"/>
      <c r="KEW36" s="44"/>
      <c r="KEX36" s="44"/>
      <c r="KEY36" s="44"/>
      <c r="KEZ36" s="44"/>
      <c r="KFA36" s="44"/>
      <c r="KFB36" s="44"/>
      <c r="KFC36" s="44"/>
      <c r="KFD36" s="44"/>
      <c r="KFE36" s="44"/>
      <c r="KFF36" s="44"/>
      <c r="KFG36" s="44"/>
      <c r="KFH36" s="44"/>
      <c r="KFI36" s="44"/>
      <c r="KFJ36" s="44"/>
      <c r="KFK36" s="44"/>
      <c r="KFL36" s="44"/>
      <c r="KFM36" s="44"/>
      <c r="KFN36" s="44"/>
      <c r="KFO36" s="44"/>
      <c r="KFP36" s="44"/>
      <c r="KFQ36" s="44"/>
      <c r="KFR36" s="44"/>
      <c r="KFS36" s="44"/>
      <c r="KFT36" s="44"/>
      <c r="KFU36" s="44"/>
      <c r="KFV36" s="44"/>
      <c r="KFW36" s="44"/>
      <c r="KFX36" s="44"/>
      <c r="KFY36" s="44"/>
      <c r="KFZ36" s="44"/>
      <c r="KGA36" s="44"/>
      <c r="KGB36" s="44"/>
      <c r="KGC36" s="44"/>
      <c r="KGD36" s="44"/>
      <c r="KGE36" s="44"/>
      <c r="KGF36" s="44"/>
      <c r="KGG36" s="44"/>
      <c r="KGH36" s="44"/>
      <c r="KGI36" s="44"/>
      <c r="KGJ36" s="44"/>
      <c r="KGK36" s="44"/>
      <c r="KGL36" s="44"/>
      <c r="KGM36" s="44"/>
      <c r="KGN36" s="44"/>
      <c r="KGO36" s="44"/>
      <c r="KGP36" s="44"/>
      <c r="KGQ36" s="44"/>
      <c r="KGR36" s="44"/>
      <c r="KGS36" s="44"/>
      <c r="KGT36" s="44"/>
      <c r="KGU36" s="44"/>
      <c r="KGV36" s="44"/>
      <c r="KGW36" s="44"/>
      <c r="KGX36" s="44"/>
      <c r="KGY36" s="44"/>
      <c r="KGZ36" s="44"/>
      <c r="KHA36" s="44"/>
      <c r="KHB36" s="44"/>
      <c r="KHC36" s="44"/>
      <c r="KHD36" s="44"/>
      <c r="KHE36" s="44"/>
      <c r="KHF36" s="44"/>
      <c r="KHG36" s="44"/>
      <c r="KHH36" s="44"/>
      <c r="KHI36" s="44"/>
      <c r="KHJ36" s="44"/>
      <c r="KHK36" s="44"/>
      <c r="KHL36" s="44"/>
      <c r="KHM36" s="44"/>
      <c r="KHN36" s="44"/>
      <c r="KHO36" s="44"/>
      <c r="KHP36" s="44"/>
      <c r="KHQ36" s="44"/>
      <c r="KHR36" s="44"/>
      <c r="KHS36" s="44"/>
      <c r="KHT36" s="44"/>
      <c r="KHU36" s="44"/>
      <c r="KHV36" s="44"/>
      <c r="KHW36" s="44"/>
      <c r="KHX36" s="44"/>
      <c r="KHY36" s="44"/>
      <c r="KHZ36" s="44"/>
      <c r="KIA36" s="44"/>
      <c r="KIB36" s="44"/>
      <c r="KIC36" s="44"/>
      <c r="KID36" s="44"/>
      <c r="KIE36" s="44"/>
      <c r="KIF36" s="44"/>
      <c r="KIG36" s="44"/>
      <c r="KIH36" s="44"/>
      <c r="KII36" s="44"/>
      <c r="KIJ36" s="44"/>
      <c r="KIK36" s="44"/>
      <c r="KIL36" s="44"/>
      <c r="KIM36" s="44"/>
      <c r="KIN36" s="44"/>
      <c r="KIO36" s="44"/>
      <c r="KIP36" s="44"/>
      <c r="KIQ36" s="44"/>
      <c r="KIR36" s="44"/>
      <c r="KIS36" s="44"/>
      <c r="KIT36" s="44"/>
      <c r="KIU36" s="44"/>
      <c r="KIV36" s="44"/>
      <c r="KIW36" s="44"/>
      <c r="KIX36" s="44"/>
      <c r="KIY36" s="44"/>
      <c r="KIZ36" s="44"/>
      <c r="KJA36" s="44"/>
      <c r="KJB36" s="44"/>
      <c r="KJC36" s="44"/>
      <c r="KJD36" s="44"/>
      <c r="KJE36" s="44"/>
      <c r="KJF36" s="44"/>
      <c r="KJG36" s="44"/>
      <c r="KJH36" s="44"/>
      <c r="KJI36" s="44"/>
      <c r="KJJ36" s="44"/>
      <c r="KJK36" s="44"/>
      <c r="KJL36" s="44"/>
      <c r="KJM36" s="44"/>
      <c r="KJN36" s="44"/>
      <c r="KJO36" s="44"/>
      <c r="KJP36" s="44"/>
      <c r="KJQ36" s="44"/>
      <c r="KJR36" s="44"/>
      <c r="KJS36" s="44"/>
      <c r="KJT36" s="44"/>
      <c r="KJU36" s="44"/>
      <c r="KJV36" s="44"/>
      <c r="KJW36" s="44"/>
      <c r="KJX36" s="44"/>
      <c r="KJY36" s="44"/>
      <c r="KJZ36" s="44"/>
      <c r="KKA36" s="44"/>
      <c r="KKB36" s="44"/>
      <c r="KKC36" s="44"/>
      <c r="KKD36" s="44"/>
      <c r="KKE36" s="44"/>
      <c r="KKF36" s="44"/>
      <c r="KKG36" s="44"/>
      <c r="KKH36" s="44"/>
      <c r="KKI36" s="44"/>
      <c r="KKJ36" s="44"/>
      <c r="KKK36" s="44"/>
      <c r="KKL36" s="44"/>
      <c r="KKM36" s="44"/>
      <c r="KKN36" s="44"/>
      <c r="KKO36" s="44"/>
      <c r="KKP36" s="44"/>
      <c r="KKQ36" s="44"/>
      <c r="KKR36" s="44"/>
      <c r="KKS36" s="44"/>
      <c r="KKT36" s="44"/>
      <c r="KKU36" s="44"/>
      <c r="KKV36" s="44"/>
      <c r="KKW36" s="44"/>
      <c r="KKX36" s="44"/>
      <c r="KKY36" s="44"/>
      <c r="KKZ36" s="44"/>
      <c r="KLA36" s="44"/>
      <c r="KLB36" s="44"/>
      <c r="KLC36" s="44"/>
      <c r="KLD36" s="44"/>
      <c r="KLE36" s="44"/>
      <c r="KLF36" s="44"/>
      <c r="KLG36" s="44"/>
      <c r="KLH36" s="44"/>
      <c r="KLI36" s="44"/>
      <c r="KLJ36" s="44"/>
      <c r="KLK36" s="44"/>
      <c r="KLL36" s="44"/>
      <c r="KLM36" s="44"/>
      <c r="KLN36" s="44"/>
      <c r="KLO36" s="44"/>
      <c r="KLP36" s="44"/>
      <c r="KLQ36" s="44"/>
      <c r="KLR36" s="44"/>
      <c r="KLS36" s="44"/>
      <c r="KLT36" s="44"/>
      <c r="KLU36" s="44"/>
      <c r="KLV36" s="44"/>
      <c r="KLW36" s="44"/>
      <c r="KLX36" s="44"/>
      <c r="KLY36" s="44"/>
      <c r="KLZ36" s="44"/>
      <c r="KMA36" s="44"/>
      <c r="KMB36" s="44"/>
      <c r="KMC36" s="44"/>
      <c r="KMD36" s="44"/>
      <c r="KME36" s="44"/>
      <c r="KMF36" s="44"/>
      <c r="KMG36" s="44"/>
      <c r="KMH36" s="44"/>
      <c r="KMI36" s="44"/>
      <c r="KMJ36" s="44"/>
      <c r="KMK36" s="44"/>
      <c r="KML36" s="44"/>
      <c r="KMM36" s="44"/>
      <c r="KMN36" s="44"/>
      <c r="KMO36" s="44"/>
      <c r="KMP36" s="44"/>
      <c r="KMQ36" s="44"/>
      <c r="KMR36" s="44"/>
      <c r="KMS36" s="44"/>
      <c r="KMT36" s="44"/>
      <c r="KMU36" s="44"/>
      <c r="KMV36" s="44"/>
      <c r="KMW36" s="44"/>
      <c r="KMX36" s="44"/>
      <c r="KMY36" s="44"/>
      <c r="KMZ36" s="44"/>
      <c r="KNA36" s="44"/>
      <c r="KNB36" s="44"/>
      <c r="KNC36" s="44"/>
      <c r="KND36" s="44"/>
      <c r="KNE36" s="44"/>
      <c r="KNF36" s="44"/>
      <c r="KNG36" s="44"/>
      <c r="KNH36" s="44"/>
      <c r="KNI36" s="44"/>
      <c r="KNJ36" s="44"/>
      <c r="KNK36" s="44"/>
      <c r="KNL36" s="44"/>
      <c r="KNM36" s="44"/>
      <c r="KNN36" s="44"/>
      <c r="KNO36" s="44"/>
      <c r="KNP36" s="44"/>
      <c r="KNQ36" s="44"/>
      <c r="KNR36" s="44"/>
      <c r="KNS36" s="44"/>
      <c r="KNT36" s="44"/>
      <c r="KNU36" s="44"/>
      <c r="KNV36" s="44"/>
      <c r="KNW36" s="44"/>
      <c r="KNX36" s="44"/>
      <c r="KNY36" s="44"/>
      <c r="KNZ36" s="44"/>
      <c r="KOA36" s="44"/>
      <c r="KOB36" s="44"/>
      <c r="KOC36" s="44"/>
      <c r="KOD36" s="44"/>
      <c r="KOE36" s="44"/>
      <c r="KOF36" s="44"/>
      <c r="KOG36" s="44"/>
      <c r="KOH36" s="44"/>
      <c r="KOI36" s="44"/>
      <c r="KOJ36" s="44"/>
      <c r="KOK36" s="44"/>
      <c r="KOL36" s="44"/>
      <c r="KOM36" s="44"/>
      <c r="KON36" s="44"/>
      <c r="KOO36" s="44"/>
      <c r="KOP36" s="44"/>
      <c r="KOQ36" s="44"/>
      <c r="KOR36" s="44"/>
      <c r="KOS36" s="44"/>
      <c r="KOT36" s="44"/>
      <c r="KOU36" s="44"/>
      <c r="KOV36" s="44"/>
      <c r="KOW36" s="44"/>
      <c r="KOX36" s="44"/>
      <c r="KOY36" s="44"/>
      <c r="KOZ36" s="44"/>
      <c r="KPA36" s="44"/>
      <c r="KPB36" s="44"/>
      <c r="KPC36" s="44"/>
      <c r="KPD36" s="44"/>
      <c r="KPE36" s="44"/>
      <c r="KPF36" s="44"/>
      <c r="KPG36" s="44"/>
      <c r="KPH36" s="44"/>
      <c r="KPI36" s="44"/>
      <c r="KPJ36" s="44"/>
      <c r="KPK36" s="44"/>
      <c r="KPL36" s="44"/>
      <c r="KPM36" s="44"/>
      <c r="KPN36" s="44"/>
      <c r="KPO36" s="44"/>
      <c r="KPP36" s="44"/>
      <c r="KPQ36" s="44"/>
      <c r="KPR36" s="44"/>
      <c r="KPS36" s="44"/>
      <c r="KPT36" s="44"/>
      <c r="KPU36" s="44"/>
      <c r="KPV36" s="44"/>
      <c r="KPW36" s="44"/>
      <c r="KPX36" s="44"/>
      <c r="KPY36" s="44"/>
      <c r="KPZ36" s="44"/>
      <c r="KQA36" s="44"/>
      <c r="KQB36" s="44"/>
      <c r="KQC36" s="44"/>
      <c r="KQD36" s="44"/>
      <c r="KQE36" s="44"/>
      <c r="KQF36" s="44"/>
      <c r="KQG36" s="44"/>
      <c r="KQH36" s="44"/>
      <c r="KQI36" s="44"/>
      <c r="KQJ36" s="44"/>
      <c r="KQK36" s="44"/>
      <c r="KQL36" s="44"/>
      <c r="KQM36" s="44"/>
      <c r="KQN36" s="44"/>
      <c r="KQO36" s="44"/>
      <c r="KQP36" s="44"/>
      <c r="KQQ36" s="44"/>
      <c r="KQR36" s="44"/>
      <c r="KQS36" s="44"/>
      <c r="KQT36" s="44"/>
      <c r="KQU36" s="44"/>
      <c r="KQV36" s="44"/>
      <c r="KQW36" s="44"/>
      <c r="KQX36" s="44"/>
      <c r="KQY36" s="44"/>
      <c r="KQZ36" s="44"/>
      <c r="KRA36" s="44"/>
      <c r="KRB36" s="44"/>
      <c r="KRC36" s="44"/>
      <c r="KRD36" s="44"/>
      <c r="KRE36" s="44"/>
      <c r="KRF36" s="44"/>
      <c r="KRG36" s="44"/>
      <c r="KRH36" s="44"/>
      <c r="KRI36" s="44"/>
      <c r="KRJ36" s="44"/>
      <c r="KRK36" s="44"/>
      <c r="KRL36" s="44"/>
      <c r="KRM36" s="44"/>
      <c r="KRN36" s="44"/>
      <c r="KRO36" s="44"/>
      <c r="KRP36" s="44"/>
      <c r="KRQ36" s="44"/>
      <c r="KRR36" s="44"/>
      <c r="KRS36" s="44"/>
      <c r="KRT36" s="44"/>
      <c r="KRU36" s="44"/>
      <c r="KRV36" s="44"/>
      <c r="KRW36" s="44"/>
      <c r="KRX36" s="44"/>
      <c r="KRY36" s="44"/>
      <c r="KRZ36" s="44"/>
      <c r="KSA36" s="44"/>
      <c r="KSB36" s="44"/>
      <c r="KSC36" s="44"/>
      <c r="KSD36" s="44"/>
      <c r="KSE36" s="44"/>
      <c r="KSF36" s="44"/>
      <c r="KSG36" s="44"/>
      <c r="KSH36" s="44"/>
      <c r="KSI36" s="44"/>
      <c r="KSJ36" s="44"/>
      <c r="KSK36" s="44"/>
      <c r="KSL36" s="44"/>
      <c r="KSM36" s="44"/>
      <c r="KSN36" s="44"/>
      <c r="KSO36" s="44"/>
      <c r="KSP36" s="44"/>
      <c r="KSQ36" s="44"/>
      <c r="KSR36" s="44"/>
      <c r="KSS36" s="44"/>
      <c r="KST36" s="44"/>
      <c r="KSU36" s="44"/>
      <c r="KSV36" s="44"/>
      <c r="KSW36" s="44"/>
      <c r="KSX36" s="44"/>
      <c r="KSY36" s="44"/>
      <c r="KSZ36" s="44"/>
      <c r="KTA36" s="44"/>
      <c r="KTB36" s="44"/>
      <c r="KTC36" s="44"/>
      <c r="KTD36" s="44"/>
      <c r="KTE36" s="44"/>
      <c r="KTF36" s="44"/>
      <c r="KTG36" s="44"/>
      <c r="KTH36" s="44"/>
      <c r="KTI36" s="44"/>
      <c r="KTJ36" s="44"/>
      <c r="KTK36" s="44"/>
      <c r="KTL36" s="44"/>
      <c r="KTM36" s="44"/>
      <c r="KTN36" s="44"/>
      <c r="KTO36" s="44"/>
      <c r="KTP36" s="44"/>
      <c r="KTQ36" s="44"/>
      <c r="KTR36" s="44"/>
      <c r="KTS36" s="44"/>
      <c r="KTT36" s="44"/>
      <c r="KTU36" s="44"/>
      <c r="KTV36" s="44"/>
      <c r="KTW36" s="44"/>
      <c r="KTX36" s="44"/>
      <c r="KTY36" s="44"/>
      <c r="KTZ36" s="44"/>
      <c r="KUA36" s="44"/>
      <c r="KUB36" s="44"/>
      <c r="KUC36" s="44"/>
      <c r="KUD36" s="44"/>
      <c r="KUE36" s="44"/>
      <c r="KUF36" s="44"/>
      <c r="KUG36" s="44"/>
      <c r="KUH36" s="44"/>
      <c r="KUI36" s="44"/>
      <c r="KUJ36" s="44"/>
      <c r="KUK36" s="44"/>
      <c r="KUL36" s="44"/>
      <c r="KUM36" s="44"/>
      <c r="KUN36" s="44"/>
      <c r="KUO36" s="44"/>
      <c r="KUP36" s="44"/>
      <c r="KUQ36" s="44"/>
      <c r="KUR36" s="44"/>
      <c r="KUS36" s="44"/>
      <c r="KUT36" s="44"/>
      <c r="KUU36" s="44"/>
      <c r="KUV36" s="44"/>
      <c r="KUW36" s="44"/>
      <c r="KUX36" s="44"/>
      <c r="KUY36" s="44"/>
      <c r="KUZ36" s="44"/>
      <c r="KVA36" s="44"/>
      <c r="KVB36" s="44"/>
      <c r="KVC36" s="44"/>
      <c r="KVD36" s="44"/>
      <c r="KVE36" s="44"/>
      <c r="KVF36" s="44"/>
      <c r="KVG36" s="44"/>
      <c r="KVH36" s="44"/>
      <c r="KVI36" s="44"/>
      <c r="KVJ36" s="44"/>
      <c r="KVK36" s="44"/>
      <c r="KVL36" s="44"/>
      <c r="KVM36" s="44"/>
      <c r="KVN36" s="44"/>
      <c r="KVO36" s="44"/>
      <c r="KVP36" s="44"/>
      <c r="KVQ36" s="44"/>
      <c r="KVR36" s="44"/>
      <c r="KVS36" s="44"/>
      <c r="KVT36" s="44"/>
      <c r="KVU36" s="44"/>
      <c r="KVV36" s="44"/>
      <c r="KVW36" s="44"/>
      <c r="KVX36" s="44"/>
      <c r="KVY36" s="44"/>
      <c r="KVZ36" s="44"/>
      <c r="KWA36" s="44"/>
      <c r="KWB36" s="44"/>
      <c r="KWC36" s="44"/>
      <c r="KWD36" s="44"/>
      <c r="KWE36" s="44"/>
      <c r="KWF36" s="44"/>
      <c r="KWG36" s="44"/>
      <c r="KWH36" s="44"/>
      <c r="KWI36" s="44"/>
      <c r="KWJ36" s="44"/>
      <c r="KWK36" s="44"/>
      <c r="KWL36" s="44"/>
      <c r="KWM36" s="44"/>
      <c r="KWN36" s="44"/>
      <c r="KWO36" s="44"/>
      <c r="KWP36" s="44"/>
      <c r="KWQ36" s="44"/>
      <c r="KWR36" s="44"/>
      <c r="KWS36" s="44"/>
      <c r="KWT36" s="44"/>
      <c r="KWU36" s="44"/>
      <c r="KWV36" s="44"/>
      <c r="KWW36" s="44"/>
      <c r="KWX36" s="44"/>
      <c r="KWY36" s="44"/>
      <c r="KWZ36" s="44"/>
      <c r="KXA36" s="44"/>
      <c r="KXB36" s="44"/>
      <c r="KXC36" s="44"/>
      <c r="KXD36" s="44"/>
      <c r="KXE36" s="44"/>
      <c r="KXF36" s="44"/>
      <c r="KXG36" s="44"/>
      <c r="KXH36" s="44"/>
      <c r="KXI36" s="44"/>
      <c r="KXJ36" s="44"/>
      <c r="KXK36" s="44"/>
      <c r="KXL36" s="44"/>
      <c r="KXM36" s="44"/>
      <c r="KXN36" s="44"/>
      <c r="KXO36" s="44"/>
      <c r="KXP36" s="44"/>
      <c r="KXQ36" s="44"/>
      <c r="KXR36" s="44"/>
      <c r="KXS36" s="44"/>
      <c r="KXT36" s="44"/>
      <c r="KXU36" s="44"/>
      <c r="KXV36" s="44"/>
      <c r="KXW36" s="44"/>
      <c r="KXX36" s="44"/>
      <c r="KXY36" s="44"/>
      <c r="KXZ36" s="44"/>
      <c r="KYA36" s="44"/>
      <c r="KYB36" s="44"/>
      <c r="KYC36" s="44"/>
      <c r="KYD36" s="44"/>
      <c r="KYE36" s="44"/>
      <c r="KYF36" s="44"/>
      <c r="KYG36" s="44"/>
      <c r="KYH36" s="44"/>
      <c r="KYI36" s="44"/>
      <c r="KYJ36" s="44"/>
      <c r="KYK36" s="44"/>
      <c r="KYL36" s="44"/>
      <c r="KYM36" s="44"/>
      <c r="KYN36" s="44"/>
      <c r="KYO36" s="44"/>
      <c r="KYP36" s="44"/>
      <c r="KYQ36" s="44"/>
      <c r="KYR36" s="44"/>
      <c r="KYS36" s="44"/>
      <c r="KYT36" s="44"/>
      <c r="KYU36" s="44"/>
      <c r="KYV36" s="44"/>
      <c r="KYW36" s="44"/>
      <c r="KYX36" s="44"/>
      <c r="KYY36" s="44"/>
      <c r="KYZ36" s="44"/>
      <c r="KZA36" s="44"/>
      <c r="KZB36" s="44"/>
      <c r="KZC36" s="44"/>
      <c r="KZD36" s="44"/>
      <c r="KZE36" s="44"/>
      <c r="KZF36" s="44"/>
      <c r="KZG36" s="44"/>
      <c r="KZH36" s="44"/>
      <c r="KZI36" s="44"/>
      <c r="KZJ36" s="44"/>
      <c r="KZK36" s="44"/>
      <c r="KZL36" s="44"/>
      <c r="KZM36" s="44"/>
      <c r="KZN36" s="44"/>
      <c r="KZO36" s="44"/>
      <c r="KZP36" s="44"/>
      <c r="KZQ36" s="44"/>
      <c r="KZR36" s="44"/>
      <c r="KZS36" s="44"/>
      <c r="KZT36" s="44"/>
      <c r="KZU36" s="44"/>
      <c r="KZV36" s="44"/>
      <c r="KZW36" s="44"/>
      <c r="KZX36" s="44"/>
      <c r="KZY36" s="44"/>
      <c r="KZZ36" s="44"/>
      <c r="LAA36" s="44"/>
      <c r="LAB36" s="44"/>
      <c r="LAC36" s="44"/>
      <c r="LAD36" s="44"/>
      <c r="LAE36" s="44"/>
      <c r="LAF36" s="44"/>
      <c r="LAG36" s="44"/>
      <c r="LAH36" s="44"/>
      <c r="LAI36" s="44"/>
      <c r="LAJ36" s="44"/>
      <c r="LAK36" s="44"/>
      <c r="LAL36" s="44"/>
      <c r="LAM36" s="44"/>
      <c r="LAN36" s="44"/>
      <c r="LAO36" s="44"/>
      <c r="LAP36" s="44"/>
      <c r="LAQ36" s="44"/>
      <c r="LAR36" s="44"/>
      <c r="LAS36" s="44"/>
      <c r="LAT36" s="44"/>
      <c r="LAU36" s="44"/>
      <c r="LAV36" s="44"/>
      <c r="LAW36" s="44"/>
      <c r="LAX36" s="44"/>
      <c r="LAY36" s="44"/>
      <c r="LAZ36" s="44"/>
      <c r="LBA36" s="44"/>
      <c r="LBB36" s="44"/>
      <c r="LBC36" s="44"/>
      <c r="LBD36" s="44"/>
      <c r="LBE36" s="44"/>
      <c r="LBF36" s="44"/>
      <c r="LBG36" s="44"/>
      <c r="LBH36" s="44"/>
      <c r="LBI36" s="44"/>
      <c r="LBJ36" s="44"/>
      <c r="LBK36" s="44"/>
      <c r="LBL36" s="44"/>
      <c r="LBM36" s="44"/>
      <c r="LBN36" s="44"/>
      <c r="LBO36" s="44"/>
      <c r="LBP36" s="44"/>
      <c r="LBQ36" s="44"/>
      <c r="LBR36" s="44"/>
      <c r="LBS36" s="44"/>
      <c r="LBT36" s="44"/>
      <c r="LBU36" s="44"/>
      <c r="LBV36" s="44"/>
      <c r="LBW36" s="44"/>
      <c r="LBX36" s="44"/>
      <c r="LBY36" s="44"/>
      <c r="LBZ36" s="44"/>
      <c r="LCA36" s="44"/>
      <c r="LCB36" s="44"/>
      <c r="LCC36" s="44"/>
      <c r="LCD36" s="44"/>
      <c r="LCE36" s="44"/>
      <c r="LCF36" s="44"/>
      <c r="LCG36" s="44"/>
      <c r="LCH36" s="44"/>
      <c r="LCI36" s="44"/>
      <c r="LCJ36" s="44"/>
      <c r="LCK36" s="44"/>
      <c r="LCL36" s="44"/>
      <c r="LCM36" s="44"/>
      <c r="LCN36" s="44"/>
      <c r="LCO36" s="44"/>
      <c r="LCP36" s="44"/>
      <c r="LCQ36" s="44"/>
      <c r="LCR36" s="44"/>
      <c r="LCS36" s="44"/>
      <c r="LCT36" s="44"/>
      <c r="LCU36" s="44"/>
      <c r="LCV36" s="44"/>
      <c r="LCW36" s="44"/>
      <c r="LCX36" s="44"/>
      <c r="LCY36" s="44"/>
      <c r="LCZ36" s="44"/>
      <c r="LDA36" s="44"/>
      <c r="LDB36" s="44"/>
      <c r="LDC36" s="44"/>
      <c r="LDD36" s="44"/>
      <c r="LDE36" s="44"/>
      <c r="LDF36" s="44"/>
      <c r="LDG36" s="44"/>
      <c r="LDH36" s="44"/>
      <c r="LDI36" s="44"/>
      <c r="LDJ36" s="44"/>
      <c r="LDK36" s="44"/>
      <c r="LDL36" s="44"/>
      <c r="LDM36" s="44"/>
      <c r="LDN36" s="44"/>
      <c r="LDO36" s="44"/>
      <c r="LDP36" s="44"/>
      <c r="LDQ36" s="44"/>
      <c r="LDR36" s="44"/>
      <c r="LDS36" s="44"/>
      <c r="LDT36" s="44"/>
      <c r="LDU36" s="44"/>
      <c r="LDV36" s="44"/>
      <c r="LDW36" s="44"/>
      <c r="LDX36" s="44"/>
      <c r="LDY36" s="44"/>
      <c r="LDZ36" s="44"/>
      <c r="LEA36" s="44"/>
      <c r="LEB36" s="44"/>
      <c r="LEC36" s="44"/>
      <c r="LED36" s="44"/>
      <c r="LEE36" s="44"/>
      <c r="LEF36" s="44"/>
      <c r="LEG36" s="44"/>
      <c r="LEH36" s="44"/>
      <c r="LEI36" s="44"/>
      <c r="LEJ36" s="44"/>
      <c r="LEK36" s="44"/>
      <c r="LEL36" s="44"/>
      <c r="LEM36" s="44"/>
      <c r="LEN36" s="44"/>
      <c r="LEO36" s="44"/>
      <c r="LEP36" s="44"/>
      <c r="LEQ36" s="44"/>
      <c r="LER36" s="44"/>
      <c r="LES36" s="44"/>
      <c r="LET36" s="44"/>
      <c r="LEU36" s="44"/>
      <c r="LEV36" s="44"/>
      <c r="LEW36" s="44"/>
      <c r="LEX36" s="44"/>
      <c r="LEY36" s="44"/>
      <c r="LEZ36" s="44"/>
      <c r="LFA36" s="44"/>
      <c r="LFB36" s="44"/>
      <c r="LFC36" s="44"/>
      <c r="LFD36" s="44"/>
      <c r="LFE36" s="44"/>
      <c r="LFF36" s="44"/>
      <c r="LFG36" s="44"/>
      <c r="LFH36" s="44"/>
      <c r="LFI36" s="44"/>
      <c r="LFJ36" s="44"/>
      <c r="LFK36" s="44"/>
      <c r="LFL36" s="44"/>
      <c r="LFM36" s="44"/>
      <c r="LFN36" s="44"/>
      <c r="LFO36" s="44"/>
      <c r="LFP36" s="44"/>
      <c r="LFQ36" s="44"/>
      <c r="LFR36" s="44"/>
      <c r="LFS36" s="44"/>
      <c r="LFT36" s="44"/>
      <c r="LFU36" s="44"/>
      <c r="LFV36" s="44"/>
      <c r="LFW36" s="44"/>
      <c r="LFX36" s="44"/>
      <c r="LFY36" s="44"/>
      <c r="LFZ36" s="44"/>
      <c r="LGA36" s="44"/>
      <c r="LGB36" s="44"/>
      <c r="LGC36" s="44"/>
      <c r="LGD36" s="44"/>
      <c r="LGE36" s="44"/>
      <c r="LGF36" s="44"/>
      <c r="LGG36" s="44"/>
      <c r="LGH36" s="44"/>
      <c r="LGI36" s="44"/>
      <c r="LGJ36" s="44"/>
      <c r="LGK36" s="44"/>
      <c r="LGL36" s="44"/>
      <c r="LGM36" s="44"/>
      <c r="LGN36" s="44"/>
      <c r="LGO36" s="44"/>
      <c r="LGP36" s="44"/>
      <c r="LGQ36" s="44"/>
      <c r="LGR36" s="44"/>
      <c r="LGS36" s="44"/>
      <c r="LGT36" s="44"/>
      <c r="LGU36" s="44"/>
      <c r="LGV36" s="44"/>
      <c r="LGW36" s="44"/>
      <c r="LGX36" s="44"/>
      <c r="LGY36" s="44"/>
      <c r="LGZ36" s="44"/>
      <c r="LHA36" s="44"/>
      <c r="LHB36" s="44"/>
      <c r="LHC36" s="44"/>
      <c r="LHD36" s="44"/>
      <c r="LHE36" s="44"/>
      <c r="LHF36" s="44"/>
      <c r="LHG36" s="44"/>
      <c r="LHH36" s="44"/>
      <c r="LHI36" s="44"/>
      <c r="LHJ36" s="44"/>
      <c r="LHK36" s="44"/>
      <c r="LHL36" s="44"/>
      <c r="LHM36" s="44"/>
      <c r="LHN36" s="44"/>
      <c r="LHO36" s="44"/>
      <c r="LHP36" s="44"/>
      <c r="LHQ36" s="44"/>
      <c r="LHR36" s="44"/>
      <c r="LHS36" s="44"/>
      <c r="LHT36" s="44"/>
      <c r="LHU36" s="44"/>
      <c r="LHV36" s="44"/>
      <c r="LHW36" s="44"/>
      <c r="LHX36" s="44"/>
      <c r="LHY36" s="44"/>
      <c r="LHZ36" s="44"/>
      <c r="LIA36" s="44"/>
      <c r="LIB36" s="44"/>
      <c r="LIC36" s="44"/>
      <c r="LID36" s="44"/>
      <c r="LIE36" s="44"/>
      <c r="LIF36" s="44"/>
      <c r="LIG36" s="44"/>
      <c r="LIH36" s="44"/>
      <c r="LII36" s="44"/>
      <c r="LIJ36" s="44"/>
      <c r="LIK36" s="44"/>
      <c r="LIL36" s="44"/>
      <c r="LIM36" s="44"/>
      <c r="LIN36" s="44"/>
      <c r="LIO36" s="44"/>
      <c r="LIP36" s="44"/>
      <c r="LIQ36" s="44"/>
      <c r="LIR36" s="44"/>
      <c r="LIS36" s="44"/>
      <c r="LIT36" s="44"/>
      <c r="LIU36" s="44"/>
      <c r="LIV36" s="44"/>
      <c r="LIW36" s="44"/>
      <c r="LIX36" s="44"/>
      <c r="LIY36" s="44"/>
      <c r="LIZ36" s="44"/>
      <c r="LJA36" s="44"/>
      <c r="LJB36" s="44"/>
      <c r="LJC36" s="44"/>
      <c r="LJD36" s="44"/>
      <c r="LJE36" s="44"/>
      <c r="LJF36" s="44"/>
      <c r="LJG36" s="44"/>
      <c r="LJH36" s="44"/>
      <c r="LJI36" s="44"/>
      <c r="LJJ36" s="44"/>
      <c r="LJK36" s="44"/>
      <c r="LJL36" s="44"/>
      <c r="LJM36" s="44"/>
      <c r="LJN36" s="44"/>
      <c r="LJO36" s="44"/>
      <c r="LJP36" s="44"/>
      <c r="LJQ36" s="44"/>
      <c r="LJR36" s="44"/>
      <c r="LJS36" s="44"/>
      <c r="LJT36" s="44"/>
      <c r="LJU36" s="44"/>
      <c r="LJV36" s="44"/>
      <c r="LJW36" s="44"/>
      <c r="LJX36" s="44"/>
      <c r="LJY36" s="44"/>
      <c r="LJZ36" s="44"/>
      <c r="LKA36" s="44"/>
      <c r="LKB36" s="44"/>
      <c r="LKC36" s="44"/>
      <c r="LKD36" s="44"/>
      <c r="LKE36" s="44"/>
      <c r="LKF36" s="44"/>
      <c r="LKG36" s="44"/>
      <c r="LKH36" s="44"/>
      <c r="LKI36" s="44"/>
      <c r="LKJ36" s="44"/>
      <c r="LKK36" s="44"/>
      <c r="LKL36" s="44"/>
      <c r="LKM36" s="44"/>
      <c r="LKN36" s="44"/>
      <c r="LKO36" s="44"/>
      <c r="LKP36" s="44"/>
      <c r="LKQ36" s="44"/>
      <c r="LKR36" s="44"/>
      <c r="LKS36" s="44"/>
      <c r="LKT36" s="44"/>
      <c r="LKU36" s="44"/>
      <c r="LKV36" s="44"/>
      <c r="LKW36" s="44"/>
      <c r="LKX36" s="44"/>
      <c r="LKY36" s="44"/>
      <c r="LKZ36" s="44"/>
      <c r="LLA36" s="44"/>
      <c r="LLB36" s="44"/>
      <c r="LLC36" s="44"/>
      <c r="LLD36" s="44"/>
      <c r="LLE36" s="44"/>
      <c r="LLF36" s="44"/>
      <c r="LLG36" s="44"/>
      <c r="LLH36" s="44"/>
      <c r="LLI36" s="44"/>
      <c r="LLJ36" s="44"/>
      <c r="LLK36" s="44"/>
      <c r="LLL36" s="44"/>
      <c r="LLM36" s="44"/>
      <c r="LLN36" s="44"/>
      <c r="LLO36" s="44"/>
      <c r="LLP36" s="44"/>
      <c r="LLQ36" s="44"/>
      <c r="LLR36" s="44"/>
      <c r="LLS36" s="44"/>
      <c r="LLT36" s="44"/>
      <c r="LLU36" s="44"/>
      <c r="LLV36" s="44"/>
      <c r="LLW36" s="44"/>
      <c r="LLX36" s="44"/>
      <c r="LLY36" s="44"/>
      <c r="LLZ36" s="44"/>
      <c r="LMA36" s="44"/>
      <c r="LMB36" s="44"/>
      <c r="LMC36" s="44"/>
      <c r="LMD36" s="44"/>
      <c r="LME36" s="44"/>
      <c r="LMF36" s="44"/>
      <c r="LMG36" s="44"/>
      <c r="LMH36" s="44"/>
      <c r="LMI36" s="44"/>
      <c r="LMJ36" s="44"/>
      <c r="LMK36" s="44"/>
      <c r="LML36" s="44"/>
      <c r="LMM36" s="44"/>
      <c r="LMN36" s="44"/>
      <c r="LMO36" s="44"/>
      <c r="LMP36" s="44"/>
      <c r="LMQ36" s="44"/>
      <c r="LMR36" s="44"/>
      <c r="LMS36" s="44"/>
      <c r="LMT36" s="44"/>
      <c r="LMU36" s="44"/>
      <c r="LMV36" s="44"/>
      <c r="LMW36" s="44"/>
      <c r="LMX36" s="44"/>
      <c r="LMY36" s="44"/>
      <c r="LMZ36" s="44"/>
      <c r="LNA36" s="44"/>
      <c r="LNB36" s="44"/>
      <c r="LNC36" s="44"/>
      <c r="LND36" s="44"/>
      <c r="LNE36" s="44"/>
      <c r="LNF36" s="44"/>
      <c r="LNG36" s="44"/>
      <c r="LNH36" s="44"/>
      <c r="LNI36" s="44"/>
      <c r="LNJ36" s="44"/>
      <c r="LNK36" s="44"/>
      <c r="LNL36" s="44"/>
      <c r="LNM36" s="44"/>
      <c r="LNN36" s="44"/>
      <c r="LNO36" s="44"/>
      <c r="LNP36" s="44"/>
      <c r="LNQ36" s="44"/>
      <c r="LNR36" s="44"/>
      <c r="LNS36" s="44"/>
      <c r="LNT36" s="44"/>
      <c r="LNU36" s="44"/>
      <c r="LNV36" s="44"/>
      <c r="LNW36" s="44"/>
      <c r="LNX36" s="44"/>
      <c r="LNY36" s="44"/>
      <c r="LNZ36" s="44"/>
      <c r="LOA36" s="44"/>
      <c r="LOB36" s="44"/>
      <c r="LOC36" s="44"/>
      <c r="LOD36" s="44"/>
      <c r="LOE36" s="44"/>
      <c r="LOF36" s="44"/>
      <c r="LOG36" s="44"/>
      <c r="LOH36" s="44"/>
      <c r="LOI36" s="44"/>
      <c r="LOJ36" s="44"/>
      <c r="LOK36" s="44"/>
      <c r="LOL36" s="44"/>
      <c r="LOM36" s="44"/>
      <c r="LON36" s="44"/>
      <c r="LOO36" s="44"/>
      <c r="LOP36" s="44"/>
      <c r="LOQ36" s="44"/>
      <c r="LOR36" s="44"/>
      <c r="LOS36" s="44"/>
      <c r="LOT36" s="44"/>
      <c r="LOU36" s="44"/>
      <c r="LOV36" s="44"/>
      <c r="LOW36" s="44"/>
      <c r="LOX36" s="44"/>
      <c r="LOY36" s="44"/>
      <c r="LOZ36" s="44"/>
      <c r="LPA36" s="44"/>
      <c r="LPB36" s="44"/>
      <c r="LPC36" s="44"/>
      <c r="LPD36" s="44"/>
      <c r="LPE36" s="44"/>
      <c r="LPF36" s="44"/>
      <c r="LPG36" s="44"/>
      <c r="LPH36" s="44"/>
      <c r="LPI36" s="44"/>
      <c r="LPJ36" s="44"/>
      <c r="LPK36" s="44"/>
      <c r="LPL36" s="44"/>
      <c r="LPM36" s="44"/>
      <c r="LPN36" s="44"/>
      <c r="LPO36" s="44"/>
      <c r="LPP36" s="44"/>
      <c r="LPQ36" s="44"/>
      <c r="LPR36" s="44"/>
      <c r="LPS36" s="44"/>
      <c r="LPT36" s="44"/>
      <c r="LPU36" s="44"/>
      <c r="LPV36" s="44"/>
      <c r="LPW36" s="44"/>
      <c r="LPX36" s="44"/>
      <c r="LPY36" s="44"/>
      <c r="LPZ36" s="44"/>
      <c r="LQA36" s="44"/>
      <c r="LQB36" s="44"/>
      <c r="LQC36" s="44"/>
      <c r="LQD36" s="44"/>
      <c r="LQE36" s="44"/>
      <c r="LQF36" s="44"/>
      <c r="LQG36" s="44"/>
      <c r="LQH36" s="44"/>
      <c r="LQI36" s="44"/>
      <c r="LQJ36" s="44"/>
      <c r="LQK36" s="44"/>
      <c r="LQL36" s="44"/>
      <c r="LQM36" s="44"/>
      <c r="LQN36" s="44"/>
      <c r="LQO36" s="44"/>
      <c r="LQP36" s="44"/>
      <c r="LQQ36" s="44"/>
      <c r="LQR36" s="44"/>
      <c r="LQS36" s="44"/>
      <c r="LQT36" s="44"/>
      <c r="LQU36" s="44"/>
      <c r="LQV36" s="44"/>
      <c r="LQW36" s="44"/>
      <c r="LQX36" s="44"/>
      <c r="LQY36" s="44"/>
      <c r="LQZ36" s="44"/>
      <c r="LRA36" s="44"/>
      <c r="LRB36" s="44"/>
      <c r="LRC36" s="44"/>
      <c r="LRD36" s="44"/>
      <c r="LRE36" s="44"/>
      <c r="LRF36" s="44"/>
      <c r="LRG36" s="44"/>
      <c r="LRH36" s="44"/>
      <c r="LRI36" s="44"/>
      <c r="LRJ36" s="44"/>
      <c r="LRK36" s="44"/>
      <c r="LRL36" s="44"/>
      <c r="LRM36" s="44"/>
      <c r="LRN36" s="44"/>
      <c r="LRO36" s="44"/>
      <c r="LRP36" s="44"/>
      <c r="LRQ36" s="44"/>
      <c r="LRR36" s="44"/>
      <c r="LRS36" s="44"/>
      <c r="LRT36" s="44"/>
      <c r="LRU36" s="44"/>
      <c r="LRV36" s="44"/>
      <c r="LRW36" s="44"/>
      <c r="LRX36" s="44"/>
      <c r="LRY36" s="44"/>
      <c r="LRZ36" s="44"/>
      <c r="LSA36" s="44"/>
      <c r="LSB36" s="44"/>
      <c r="LSC36" s="44"/>
      <c r="LSD36" s="44"/>
      <c r="LSE36" s="44"/>
      <c r="LSF36" s="44"/>
      <c r="LSG36" s="44"/>
      <c r="LSH36" s="44"/>
      <c r="LSI36" s="44"/>
      <c r="LSJ36" s="44"/>
      <c r="LSK36" s="44"/>
      <c r="LSL36" s="44"/>
      <c r="LSM36" s="44"/>
      <c r="LSN36" s="44"/>
      <c r="LSO36" s="44"/>
      <c r="LSP36" s="44"/>
      <c r="LSQ36" s="44"/>
      <c r="LSR36" s="44"/>
      <c r="LSS36" s="44"/>
      <c r="LST36" s="44"/>
      <c r="LSU36" s="44"/>
      <c r="LSV36" s="44"/>
      <c r="LSW36" s="44"/>
      <c r="LSX36" s="44"/>
      <c r="LSY36" s="44"/>
      <c r="LSZ36" s="44"/>
      <c r="LTA36" s="44"/>
      <c r="LTB36" s="44"/>
      <c r="LTC36" s="44"/>
      <c r="LTD36" s="44"/>
      <c r="LTE36" s="44"/>
      <c r="LTF36" s="44"/>
      <c r="LTG36" s="44"/>
      <c r="LTH36" s="44"/>
      <c r="LTI36" s="44"/>
      <c r="LTJ36" s="44"/>
      <c r="LTK36" s="44"/>
      <c r="LTL36" s="44"/>
      <c r="LTM36" s="44"/>
      <c r="LTN36" s="44"/>
      <c r="LTO36" s="44"/>
      <c r="LTP36" s="44"/>
      <c r="LTQ36" s="44"/>
      <c r="LTR36" s="44"/>
      <c r="LTS36" s="44"/>
      <c r="LTT36" s="44"/>
      <c r="LTU36" s="44"/>
      <c r="LTV36" s="44"/>
      <c r="LTW36" s="44"/>
      <c r="LTX36" s="44"/>
      <c r="LTY36" s="44"/>
      <c r="LTZ36" s="44"/>
      <c r="LUA36" s="44"/>
      <c r="LUB36" s="44"/>
      <c r="LUC36" s="44"/>
      <c r="LUD36" s="44"/>
      <c r="LUE36" s="44"/>
      <c r="LUF36" s="44"/>
      <c r="LUG36" s="44"/>
      <c r="LUH36" s="44"/>
      <c r="LUI36" s="44"/>
      <c r="LUJ36" s="44"/>
      <c r="LUK36" s="44"/>
      <c r="LUL36" s="44"/>
      <c r="LUM36" s="44"/>
      <c r="LUN36" s="44"/>
      <c r="LUO36" s="44"/>
      <c r="LUP36" s="44"/>
      <c r="LUQ36" s="44"/>
      <c r="LUR36" s="44"/>
      <c r="LUS36" s="44"/>
      <c r="LUT36" s="44"/>
      <c r="LUU36" s="44"/>
      <c r="LUV36" s="44"/>
      <c r="LUW36" s="44"/>
      <c r="LUX36" s="44"/>
      <c r="LUY36" s="44"/>
      <c r="LUZ36" s="44"/>
      <c r="LVA36" s="44"/>
      <c r="LVB36" s="44"/>
      <c r="LVC36" s="44"/>
      <c r="LVD36" s="44"/>
      <c r="LVE36" s="44"/>
      <c r="LVF36" s="44"/>
      <c r="LVG36" s="44"/>
      <c r="LVH36" s="44"/>
      <c r="LVI36" s="44"/>
      <c r="LVJ36" s="44"/>
      <c r="LVK36" s="44"/>
      <c r="LVL36" s="44"/>
      <c r="LVM36" s="44"/>
      <c r="LVN36" s="44"/>
      <c r="LVO36" s="44"/>
      <c r="LVP36" s="44"/>
      <c r="LVQ36" s="44"/>
      <c r="LVR36" s="44"/>
      <c r="LVS36" s="44"/>
      <c r="LVT36" s="44"/>
      <c r="LVU36" s="44"/>
      <c r="LVV36" s="44"/>
      <c r="LVW36" s="44"/>
      <c r="LVX36" s="44"/>
      <c r="LVY36" s="44"/>
      <c r="LVZ36" s="44"/>
      <c r="LWA36" s="44"/>
      <c r="LWB36" s="44"/>
      <c r="LWC36" s="44"/>
      <c r="LWD36" s="44"/>
      <c r="LWE36" s="44"/>
      <c r="LWF36" s="44"/>
      <c r="LWG36" s="44"/>
      <c r="LWH36" s="44"/>
      <c r="LWI36" s="44"/>
      <c r="LWJ36" s="44"/>
      <c r="LWK36" s="44"/>
      <c r="LWL36" s="44"/>
      <c r="LWM36" s="44"/>
      <c r="LWN36" s="44"/>
      <c r="LWO36" s="44"/>
      <c r="LWP36" s="44"/>
      <c r="LWQ36" s="44"/>
      <c r="LWR36" s="44"/>
      <c r="LWS36" s="44"/>
      <c r="LWT36" s="44"/>
      <c r="LWU36" s="44"/>
      <c r="LWV36" s="44"/>
      <c r="LWW36" s="44"/>
      <c r="LWX36" s="44"/>
      <c r="LWY36" s="44"/>
      <c r="LWZ36" s="44"/>
      <c r="LXA36" s="44"/>
      <c r="LXB36" s="44"/>
      <c r="LXC36" s="44"/>
      <c r="LXD36" s="44"/>
      <c r="LXE36" s="44"/>
      <c r="LXF36" s="44"/>
      <c r="LXG36" s="44"/>
      <c r="LXH36" s="44"/>
      <c r="LXI36" s="44"/>
      <c r="LXJ36" s="44"/>
      <c r="LXK36" s="44"/>
      <c r="LXL36" s="44"/>
      <c r="LXM36" s="44"/>
      <c r="LXN36" s="44"/>
      <c r="LXO36" s="44"/>
      <c r="LXP36" s="44"/>
      <c r="LXQ36" s="44"/>
      <c r="LXR36" s="44"/>
      <c r="LXS36" s="44"/>
      <c r="LXT36" s="44"/>
      <c r="LXU36" s="44"/>
      <c r="LXV36" s="44"/>
      <c r="LXW36" s="44"/>
      <c r="LXX36" s="44"/>
      <c r="LXY36" s="44"/>
      <c r="LXZ36" s="44"/>
      <c r="LYA36" s="44"/>
      <c r="LYB36" s="44"/>
      <c r="LYC36" s="44"/>
      <c r="LYD36" s="44"/>
      <c r="LYE36" s="44"/>
      <c r="LYF36" s="44"/>
      <c r="LYG36" s="44"/>
      <c r="LYH36" s="44"/>
      <c r="LYI36" s="44"/>
      <c r="LYJ36" s="44"/>
      <c r="LYK36" s="44"/>
      <c r="LYL36" s="44"/>
      <c r="LYM36" s="44"/>
      <c r="LYN36" s="44"/>
      <c r="LYO36" s="44"/>
      <c r="LYP36" s="44"/>
      <c r="LYQ36" s="44"/>
      <c r="LYR36" s="44"/>
      <c r="LYS36" s="44"/>
      <c r="LYT36" s="44"/>
      <c r="LYU36" s="44"/>
      <c r="LYV36" s="44"/>
      <c r="LYW36" s="44"/>
      <c r="LYX36" s="44"/>
      <c r="LYY36" s="44"/>
      <c r="LYZ36" s="44"/>
      <c r="LZA36" s="44"/>
      <c r="LZB36" s="44"/>
      <c r="LZC36" s="44"/>
      <c r="LZD36" s="44"/>
      <c r="LZE36" s="44"/>
      <c r="LZF36" s="44"/>
      <c r="LZG36" s="44"/>
      <c r="LZH36" s="44"/>
      <c r="LZI36" s="44"/>
      <c r="LZJ36" s="44"/>
      <c r="LZK36" s="44"/>
      <c r="LZL36" s="44"/>
      <c r="LZM36" s="44"/>
      <c r="LZN36" s="44"/>
      <c r="LZO36" s="44"/>
      <c r="LZP36" s="44"/>
      <c r="LZQ36" s="44"/>
      <c r="LZR36" s="44"/>
      <c r="LZS36" s="44"/>
      <c r="LZT36" s="44"/>
      <c r="LZU36" s="44"/>
      <c r="LZV36" s="44"/>
      <c r="LZW36" s="44"/>
      <c r="LZX36" s="44"/>
      <c r="LZY36" s="44"/>
      <c r="LZZ36" s="44"/>
      <c r="MAA36" s="44"/>
      <c r="MAB36" s="44"/>
      <c r="MAC36" s="44"/>
      <c r="MAD36" s="44"/>
      <c r="MAE36" s="44"/>
      <c r="MAF36" s="44"/>
      <c r="MAG36" s="44"/>
      <c r="MAH36" s="44"/>
      <c r="MAI36" s="44"/>
      <c r="MAJ36" s="44"/>
      <c r="MAK36" s="44"/>
      <c r="MAL36" s="44"/>
      <c r="MAM36" s="44"/>
      <c r="MAN36" s="44"/>
      <c r="MAO36" s="44"/>
      <c r="MAP36" s="44"/>
      <c r="MAQ36" s="44"/>
      <c r="MAR36" s="44"/>
      <c r="MAS36" s="44"/>
      <c r="MAT36" s="44"/>
      <c r="MAU36" s="44"/>
      <c r="MAV36" s="44"/>
      <c r="MAW36" s="44"/>
      <c r="MAX36" s="44"/>
      <c r="MAY36" s="44"/>
      <c r="MAZ36" s="44"/>
      <c r="MBA36" s="44"/>
      <c r="MBB36" s="44"/>
      <c r="MBC36" s="44"/>
      <c r="MBD36" s="44"/>
      <c r="MBE36" s="44"/>
      <c r="MBF36" s="44"/>
      <c r="MBG36" s="44"/>
      <c r="MBH36" s="44"/>
      <c r="MBI36" s="44"/>
      <c r="MBJ36" s="44"/>
      <c r="MBK36" s="44"/>
      <c r="MBL36" s="44"/>
      <c r="MBM36" s="44"/>
      <c r="MBN36" s="44"/>
      <c r="MBO36" s="44"/>
      <c r="MBP36" s="44"/>
      <c r="MBQ36" s="44"/>
      <c r="MBR36" s="44"/>
      <c r="MBS36" s="44"/>
      <c r="MBT36" s="44"/>
      <c r="MBU36" s="44"/>
      <c r="MBV36" s="44"/>
      <c r="MBW36" s="44"/>
      <c r="MBX36" s="44"/>
      <c r="MBY36" s="44"/>
      <c r="MBZ36" s="44"/>
      <c r="MCA36" s="44"/>
      <c r="MCB36" s="44"/>
      <c r="MCC36" s="44"/>
      <c r="MCD36" s="44"/>
      <c r="MCE36" s="44"/>
      <c r="MCF36" s="44"/>
      <c r="MCG36" s="44"/>
      <c r="MCH36" s="44"/>
      <c r="MCI36" s="44"/>
      <c r="MCJ36" s="44"/>
      <c r="MCK36" s="44"/>
      <c r="MCL36" s="44"/>
      <c r="MCM36" s="44"/>
      <c r="MCN36" s="44"/>
      <c r="MCO36" s="44"/>
      <c r="MCP36" s="44"/>
      <c r="MCQ36" s="44"/>
      <c r="MCR36" s="44"/>
      <c r="MCS36" s="44"/>
      <c r="MCT36" s="44"/>
      <c r="MCU36" s="44"/>
      <c r="MCV36" s="44"/>
      <c r="MCW36" s="44"/>
      <c r="MCX36" s="44"/>
      <c r="MCY36" s="44"/>
      <c r="MCZ36" s="44"/>
      <c r="MDA36" s="44"/>
      <c r="MDB36" s="44"/>
      <c r="MDC36" s="44"/>
      <c r="MDD36" s="44"/>
      <c r="MDE36" s="44"/>
      <c r="MDF36" s="44"/>
      <c r="MDG36" s="44"/>
      <c r="MDH36" s="44"/>
      <c r="MDI36" s="44"/>
      <c r="MDJ36" s="44"/>
      <c r="MDK36" s="44"/>
      <c r="MDL36" s="44"/>
      <c r="MDM36" s="44"/>
      <c r="MDN36" s="44"/>
      <c r="MDO36" s="44"/>
      <c r="MDP36" s="44"/>
      <c r="MDQ36" s="44"/>
      <c r="MDR36" s="44"/>
      <c r="MDS36" s="44"/>
      <c r="MDT36" s="44"/>
      <c r="MDU36" s="44"/>
      <c r="MDV36" s="44"/>
      <c r="MDW36" s="44"/>
      <c r="MDX36" s="44"/>
      <c r="MDY36" s="44"/>
      <c r="MDZ36" s="44"/>
      <c r="MEA36" s="44"/>
      <c r="MEB36" s="44"/>
      <c r="MEC36" s="44"/>
      <c r="MED36" s="44"/>
      <c r="MEE36" s="44"/>
      <c r="MEF36" s="44"/>
      <c r="MEG36" s="44"/>
      <c r="MEH36" s="44"/>
      <c r="MEI36" s="44"/>
      <c r="MEJ36" s="44"/>
      <c r="MEK36" s="44"/>
      <c r="MEL36" s="44"/>
      <c r="MEM36" s="44"/>
      <c r="MEN36" s="44"/>
      <c r="MEO36" s="44"/>
      <c r="MEP36" s="44"/>
      <c r="MEQ36" s="44"/>
      <c r="MER36" s="44"/>
      <c r="MES36" s="44"/>
      <c r="MET36" s="44"/>
      <c r="MEU36" s="44"/>
      <c r="MEV36" s="44"/>
      <c r="MEW36" s="44"/>
      <c r="MEX36" s="44"/>
      <c r="MEY36" s="44"/>
      <c r="MEZ36" s="44"/>
      <c r="MFA36" s="44"/>
      <c r="MFB36" s="44"/>
      <c r="MFC36" s="44"/>
      <c r="MFD36" s="44"/>
      <c r="MFE36" s="44"/>
      <c r="MFF36" s="44"/>
      <c r="MFG36" s="44"/>
      <c r="MFH36" s="44"/>
      <c r="MFI36" s="44"/>
      <c r="MFJ36" s="44"/>
      <c r="MFK36" s="44"/>
      <c r="MFL36" s="44"/>
      <c r="MFM36" s="44"/>
      <c r="MFN36" s="44"/>
      <c r="MFO36" s="44"/>
      <c r="MFP36" s="44"/>
      <c r="MFQ36" s="44"/>
      <c r="MFR36" s="44"/>
      <c r="MFS36" s="44"/>
      <c r="MFT36" s="44"/>
      <c r="MFU36" s="44"/>
      <c r="MFV36" s="44"/>
      <c r="MFW36" s="44"/>
      <c r="MFX36" s="44"/>
      <c r="MFY36" s="44"/>
      <c r="MFZ36" s="44"/>
      <c r="MGA36" s="44"/>
      <c r="MGB36" s="44"/>
      <c r="MGC36" s="44"/>
      <c r="MGD36" s="44"/>
      <c r="MGE36" s="44"/>
      <c r="MGF36" s="44"/>
      <c r="MGG36" s="44"/>
      <c r="MGH36" s="44"/>
      <c r="MGI36" s="44"/>
      <c r="MGJ36" s="44"/>
      <c r="MGK36" s="44"/>
      <c r="MGL36" s="44"/>
      <c r="MGM36" s="44"/>
      <c r="MGN36" s="44"/>
      <c r="MGO36" s="44"/>
      <c r="MGP36" s="44"/>
      <c r="MGQ36" s="44"/>
      <c r="MGR36" s="44"/>
      <c r="MGS36" s="44"/>
      <c r="MGT36" s="44"/>
      <c r="MGU36" s="44"/>
      <c r="MGV36" s="44"/>
      <c r="MGW36" s="44"/>
      <c r="MGX36" s="44"/>
      <c r="MGY36" s="44"/>
      <c r="MGZ36" s="44"/>
      <c r="MHA36" s="44"/>
      <c r="MHB36" s="44"/>
      <c r="MHC36" s="44"/>
      <c r="MHD36" s="44"/>
      <c r="MHE36" s="44"/>
      <c r="MHF36" s="44"/>
      <c r="MHG36" s="44"/>
      <c r="MHH36" s="44"/>
      <c r="MHI36" s="44"/>
      <c r="MHJ36" s="44"/>
      <c r="MHK36" s="44"/>
      <c r="MHL36" s="44"/>
      <c r="MHM36" s="44"/>
      <c r="MHN36" s="44"/>
      <c r="MHO36" s="44"/>
      <c r="MHP36" s="44"/>
      <c r="MHQ36" s="44"/>
      <c r="MHR36" s="44"/>
      <c r="MHS36" s="44"/>
      <c r="MHT36" s="44"/>
      <c r="MHU36" s="44"/>
      <c r="MHV36" s="44"/>
      <c r="MHW36" s="44"/>
      <c r="MHX36" s="44"/>
      <c r="MHY36" s="44"/>
      <c r="MHZ36" s="44"/>
      <c r="MIA36" s="44"/>
      <c r="MIB36" s="44"/>
      <c r="MIC36" s="44"/>
      <c r="MID36" s="44"/>
      <c r="MIE36" s="44"/>
      <c r="MIF36" s="44"/>
      <c r="MIG36" s="44"/>
      <c r="MIH36" s="44"/>
      <c r="MII36" s="44"/>
      <c r="MIJ36" s="44"/>
      <c r="MIK36" s="44"/>
      <c r="MIL36" s="44"/>
      <c r="MIM36" s="44"/>
      <c r="MIN36" s="44"/>
      <c r="MIO36" s="44"/>
      <c r="MIP36" s="44"/>
      <c r="MIQ36" s="44"/>
      <c r="MIR36" s="44"/>
      <c r="MIS36" s="44"/>
      <c r="MIT36" s="44"/>
      <c r="MIU36" s="44"/>
      <c r="MIV36" s="44"/>
      <c r="MIW36" s="44"/>
      <c r="MIX36" s="44"/>
      <c r="MIY36" s="44"/>
      <c r="MIZ36" s="44"/>
      <c r="MJA36" s="44"/>
      <c r="MJB36" s="44"/>
      <c r="MJC36" s="44"/>
      <c r="MJD36" s="44"/>
      <c r="MJE36" s="44"/>
      <c r="MJF36" s="44"/>
      <c r="MJG36" s="44"/>
      <c r="MJH36" s="44"/>
      <c r="MJI36" s="44"/>
      <c r="MJJ36" s="44"/>
      <c r="MJK36" s="44"/>
      <c r="MJL36" s="44"/>
      <c r="MJM36" s="44"/>
      <c r="MJN36" s="44"/>
      <c r="MJO36" s="44"/>
      <c r="MJP36" s="44"/>
      <c r="MJQ36" s="44"/>
      <c r="MJR36" s="44"/>
      <c r="MJS36" s="44"/>
      <c r="MJT36" s="44"/>
      <c r="MJU36" s="44"/>
      <c r="MJV36" s="44"/>
      <c r="MJW36" s="44"/>
      <c r="MJX36" s="44"/>
      <c r="MJY36" s="44"/>
      <c r="MJZ36" s="44"/>
      <c r="MKA36" s="44"/>
      <c r="MKB36" s="44"/>
      <c r="MKC36" s="44"/>
      <c r="MKD36" s="44"/>
      <c r="MKE36" s="44"/>
      <c r="MKF36" s="44"/>
      <c r="MKG36" s="44"/>
      <c r="MKH36" s="44"/>
      <c r="MKI36" s="44"/>
      <c r="MKJ36" s="44"/>
      <c r="MKK36" s="44"/>
      <c r="MKL36" s="44"/>
      <c r="MKM36" s="44"/>
      <c r="MKN36" s="44"/>
      <c r="MKO36" s="44"/>
      <c r="MKP36" s="44"/>
      <c r="MKQ36" s="44"/>
      <c r="MKR36" s="44"/>
      <c r="MKS36" s="44"/>
      <c r="MKT36" s="44"/>
      <c r="MKU36" s="44"/>
      <c r="MKV36" s="44"/>
      <c r="MKW36" s="44"/>
      <c r="MKX36" s="44"/>
      <c r="MKY36" s="44"/>
      <c r="MKZ36" s="44"/>
      <c r="MLA36" s="44"/>
      <c r="MLB36" s="44"/>
      <c r="MLC36" s="44"/>
      <c r="MLD36" s="44"/>
      <c r="MLE36" s="44"/>
      <c r="MLF36" s="44"/>
      <c r="MLG36" s="44"/>
      <c r="MLH36" s="44"/>
      <c r="MLI36" s="44"/>
      <c r="MLJ36" s="44"/>
      <c r="MLK36" s="44"/>
      <c r="MLL36" s="44"/>
      <c r="MLM36" s="44"/>
      <c r="MLN36" s="44"/>
      <c r="MLO36" s="44"/>
      <c r="MLP36" s="44"/>
      <c r="MLQ36" s="44"/>
      <c r="MLR36" s="44"/>
      <c r="MLS36" s="44"/>
      <c r="MLT36" s="44"/>
      <c r="MLU36" s="44"/>
      <c r="MLV36" s="44"/>
      <c r="MLW36" s="44"/>
      <c r="MLX36" s="44"/>
      <c r="MLY36" s="44"/>
      <c r="MLZ36" s="44"/>
      <c r="MMA36" s="44"/>
      <c r="MMB36" s="44"/>
      <c r="MMC36" s="44"/>
      <c r="MMD36" s="44"/>
      <c r="MME36" s="44"/>
      <c r="MMF36" s="44"/>
      <c r="MMG36" s="44"/>
      <c r="MMH36" s="44"/>
      <c r="MMI36" s="44"/>
      <c r="MMJ36" s="44"/>
      <c r="MMK36" s="44"/>
      <c r="MML36" s="44"/>
      <c r="MMM36" s="44"/>
      <c r="MMN36" s="44"/>
      <c r="MMO36" s="44"/>
      <c r="MMP36" s="44"/>
      <c r="MMQ36" s="44"/>
      <c r="MMR36" s="44"/>
      <c r="MMS36" s="44"/>
      <c r="MMT36" s="44"/>
      <c r="MMU36" s="44"/>
      <c r="MMV36" s="44"/>
      <c r="MMW36" s="44"/>
      <c r="MMX36" s="44"/>
      <c r="MMY36" s="44"/>
      <c r="MMZ36" s="44"/>
      <c r="MNA36" s="44"/>
      <c r="MNB36" s="44"/>
      <c r="MNC36" s="44"/>
      <c r="MND36" s="44"/>
      <c r="MNE36" s="44"/>
      <c r="MNF36" s="44"/>
      <c r="MNG36" s="44"/>
      <c r="MNH36" s="44"/>
      <c r="MNI36" s="44"/>
      <c r="MNJ36" s="44"/>
      <c r="MNK36" s="44"/>
      <c r="MNL36" s="44"/>
      <c r="MNM36" s="44"/>
      <c r="MNN36" s="44"/>
      <c r="MNO36" s="44"/>
      <c r="MNP36" s="44"/>
      <c r="MNQ36" s="44"/>
      <c r="MNR36" s="44"/>
      <c r="MNS36" s="44"/>
      <c r="MNT36" s="44"/>
      <c r="MNU36" s="44"/>
      <c r="MNV36" s="44"/>
      <c r="MNW36" s="44"/>
      <c r="MNX36" s="44"/>
      <c r="MNY36" s="44"/>
      <c r="MNZ36" s="44"/>
      <c r="MOA36" s="44"/>
      <c r="MOB36" s="44"/>
      <c r="MOC36" s="44"/>
      <c r="MOD36" s="44"/>
      <c r="MOE36" s="44"/>
      <c r="MOF36" s="44"/>
      <c r="MOG36" s="44"/>
      <c r="MOH36" s="44"/>
      <c r="MOI36" s="44"/>
      <c r="MOJ36" s="44"/>
      <c r="MOK36" s="44"/>
      <c r="MOL36" s="44"/>
      <c r="MOM36" s="44"/>
      <c r="MON36" s="44"/>
      <c r="MOO36" s="44"/>
      <c r="MOP36" s="44"/>
      <c r="MOQ36" s="44"/>
      <c r="MOR36" s="44"/>
      <c r="MOS36" s="44"/>
      <c r="MOT36" s="44"/>
      <c r="MOU36" s="44"/>
      <c r="MOV36" s="44"/>
      <c r="MOW36" s="44"/>
      <c r="MOX36" s="44"/>
      <c r="MOY36" s="44"/>
      <c r="MOZ36" s="44"/>
      <c r="MPA36" s="44"/>
      <c r="MPB36" s="44"/>
      <c r="MPC36" s="44"/>
      <c r="MPD36" s="44"/>
      <c r="MPE36" s="44"/>
      <c r="MPF36" s="44"/>
      <c r="MPG36" s="44"/>
      <c r="MPH36" s="44"/>
      <c r="MPI36" s="44"/>
      <c r="MPJ36" s="44"/>
      <c r="MPK36" s="44"/>
      <c r="MPL36" s="44"/>
      <c r="MPM36" s="44"/>
      <c r="MPN36" s="44"/>
      <c r="MPO36" s="44"/>
      <c r="MPP36" s="44"/>
      <c r="MPQ36" s="44"/>
      <c r="MPR36" s="44"/>
      <c r="MPS36" s="44"/>
      <c r="MPT36" s="44"/>
      <c r="MPU36" s="44"/>
      <c r="MPV36" s="44"/>
      <c r="MPW36" s="44"/>
      <c r="MPX36" s="44"/>
      <c r="MPY36" s="44"/>
      <c r="MPZ36" s="44"/>
      <c r="MQA36" s="44"/>
      <c r="MQB36" s="44"/>
      <c r="MQC36" s="44"/>
      <c r="MQD36" s="44"/>
      <c r="MQE36" s="44"/>
      <c r="MQF36" s="44"/>
      <c r="MQG36" s="44"/>
      <c r="MQH36" s="44"/>
      <c r="MQI36" s="44"/>
      <c r="MQJ36" s="44"/>
      <c r="MQK36" s="44"/>
      <c r="MQL36" s="44"/>
      <c r="MQM36" s="44"/>
      <c r="MQN36" s="44"/>
      <c r="MQO36" s="44"/>
      <c r="MQP36" s="44"/>
      <c r="MQQ36" s="44"/>
      <c r="MQR36" s="44"/>
      <c r="MQS36" s="44"/>
      <c r="MQT36" s="44"/>
      <c r="MQU36" s="44"/>
      <c r="MQV36" s="44"/>
      <c r="MQW36" s="44"/>
      <c r="MQX36" s="44"/>
      <c r="MQY36" s="44"/>
      <c r="MQZ36" s="44"/>
      <c r="MRA36" s="44"/>
      <c r="MRB36" s="44"/>
      <c r="MRC36" s="44"/>
      <c r="MRD36" s="44"/>
      <c r="MRE36" s="44"/>
      <c r="MRF36" s="44"/>
      <c r="MRG36" s="44"/>
      <c r="MRH36" s="44"/>
      <c r="MRI36" s="44"/>
      <c r="MRJ36" s="44"/>
      <c r="MRK36" s="44"/>
      <c r="MRL36" s="44"/>
      <c r="MRM36" s="44"/>
      <c r="MRN36" s="44"/>
      <c r="MRO36" s="44"/>
      <c r="MRP36" s="44"/>
      <c r="MRQ36" s="44"/>
      <c r="MRR36" s="44"/>
      <c r="MRS36" s="44"/>
      <c r="MRT36" s="44"/>
      <c r="MRU36" s="44"/>
      <c r="MRV36" s="44"/>
      <c r="MRW36" s="44"/>
      <c r="MRX36" s="44"/>
      <c r="MRY36" s="44"/>
      <c r="MRZ36" s="44"/>
      <c r="MSA36" s="44"/>
      <c r="MSB36" s="44"/>
      <c r="MSC36" s="44"/>
      <c r="MSD36" s="44"/>
      <c r="MSE36" s="44"/>
      <c r="MSF36" s="44"/>
      <c r="MSG36" s="44"/>
      <c r="MSH36" s="44"/>
      <c r="MSI36" s="44"/>
      <c r="MSJ36" s="44"/>
      <c r="MSK36" s="44"/>
      <c r="MSL36" s="44"/>
      <c r="MSM36" s="44"/>
      <c r="MSN36" s="44"/>
      <c r="MSO36" s="44"/>
      <c r="MSP36" s="44"/>
      <c r="MSQ36" s="44"/>
      <c r="MSR36" s="44"/>
      <c r="MSS36" s="44"/>
      <c r="MST36" s="44"/>
      <c r="MSU36" s="44"/>
      <c r="MSV36" s="44"/>
      <c r="MSW36" s="44"/>
      <c r="MSX36" s="44"/>
      <c r="MSY36" s="44"/>
      <c r="MSZ36" s="44"/>
      <c r="MTA36" s="44"/>
      <c r="MTB36" s="44"/>
      <c r="MTC36" s="44"/>
      <c r="MTD36" s="44"/>
      <c r="MTE36" s="44"/>
      <c r="MTF36" s="44"/>
      <c r="MTG36" s="44"/>
      <c r="MTH36" s="44"/>
      <c r="MTI36" s="44"/>
      <c r="MTJ36" s="44"/>
      <c r="MTK36" s="44"/>
      <c r="MTL36" s="44"/>
      <c r="MTM36" s="44"/>
      <c r="MTN36" s="44"/>
      <c r="MTO36" s="44"/>
      <c r="MTP36" s="44"/>
      <c r="MTQ36" s="44"/>
      <c r="MTR36" s="44"/>
      <c r="MTS36" s="44"/>
      <c r="MTT36" s="44"/>
      <c r="MTU36" s="44"/>
      <c r="MTV36" s="44"/>
      <c r="MTW36" s="44"/>
      <c r="MTX36" s="44"/>
      <c r="MTY36" s="44"/>
      <c r="MTZ36" s="44"/>
      <c r="MUA36" s="44"/>
      <c r="MUB36" s="44"/>
      <c r="MUC36" s="44"/>
      <c r="MUD36" s="44"/>
      <c r="MUE36" s="44"/>
      <c r="MUF36" s="44"/>
      <c r="MUG36" s="44"/>
      <c r="MUH36" s="44"/>
      <c r="MUI36" s="44"/>
      <c r="MUJ36" s="44"/>
      <c r="MUK36" s="44"/>
      <c r="MUL36" s="44"/>
      <c r="MUM36" s="44"/>
      <c r="MUN36" s="44"/>
      <c r="MUO36" s="44"/>
      <c r="MUP36" s="44"/>
      <c r="MUQ36" s="44"/>
      <c r="MUR36" s="44"/>
      <c r="MUS36" s="44"/>
      <c r="MUT36" s="44"/>
      <c r="MUU36" s="44"/>
      <c r="MUV36" s="44"/>
      <c r="MUW36" s="44"/>
      <c r="MUX36" s="44"/>
      <c r="MUY36" s="44"/>
      <c r="MUZ36" s="44"/>
      <c r="MVA36" s="44"/>
      <c r="MVB36" s="44"/>
      <c r="MVC36" s="44"/>
      <c r="MVD36" s="44"/>
      <c r="MVE36" s="44"/>
      <c r="MVF36" s="44"/>
      <c r="MVG36" s="44"/>
      <c r="MVH36" s="44"/>
      <c r="MVI36" s="44"/>
      <c r="MVJ36" s="44"/>
      <c r="MVK36" s="44"/>
      <c r="MVL36" s="44"/>
      <c r="MVM36" s="44"/>
      <c r="MVN36" s="44"/>
      <c r="MVO36" s="44"/>
      <c r="MVP36" s="44"/>
      <c r="MVQ36" s="44"/>
      <c r="MVR36" s="44"/>
      <c r="MVS36" s="44"/>
      <c r="MVT36" s="44"/>
      <c r="MVU36" s="44"/>
      <c r="MVV36" s="44"/>
      <c r="MVW36" s="44"/>
      <c r="MVX36" s="44"/>
      <c r="MVY36" s="44"/>
      <c r="MVZ36" s="44"/>
      <c r="MWA36" s="44"/>
      <c r="MWB36" s="44"/>
      <c r="MWC36" s="44"/>
      <c r="MWD36" s="44"/>
      <c r="MWE36" s="44"/>
      <c r="MWF36" s="44"/>
      <c r="MWG36" s="44"/>
      <c r="MWH36" s="44"/>
      <c r="MWI36" s="44"/>
      <c r="MWJ36" s="44"/>
      <c r="MWK36" s="44"/>
      <c r="MWL36" s="44"/>
      <c r="MWM36" s="44"/>
      <c r="MWN36" s="44"/>
      <c r="MWO36" s="44"/>
      <c r="MWP36" s="44"/>
      <c r="MWQ36" s="44"/>
      <c r="MWR36" s="44"/>
      <c r="MWS36" s="44"/>
      <c r="MWT36" s="44"/>
      <c r="MWU36" s="44"/>
      <c r="MWV36" s="44"/>
      <c r="MWW36" s="44"/>
      <c r="MWX36" s="44"/>
      <c r="MWY36" s="44"/>
      <c r="MWZ36" s="44"/>
      <c r="MXA36" s="44"/>
      <c r="MXB36" s="44"/>
      <c r="MXC36" s="44"/>
      <c r="MXD36" s="44"/>
      <c r="MXE36" s="44"/>
      <c r="MXF36" s="44"/>
      <c r="MXG36" s="44"/>
      <c r="MXH36" s="44"/>
      <c r="MXI36" s="44"/>
      <c r="MXJ36" s="44"/>
      <c r="MXK36" s="44"/>
      <c r="MXL36" s="44"/>
      <c r="MXM36" s="44"/>
      <c r="MXN36" s="44"/>
      <c r="MXO36" s="44"/>
      <c r="MXP36" s="44"/>
      <c r="MXQ36" s="44"/>
      <c r="MXR36" s="44"/>
      <c r="MXS36" s="44"/>
      <c r="MXT36" s="44"/>
      <c r="MXU36" s="44"/>
      <c r="MXV36" s="44"/>
      <c r="MXW36" s="44"/>
      <c r="MXX36" s="44"/>
      <c r="MXY36" s="44"/>
      <c r="MXZ36" s="44"/>
      <c r="MYA36" s="44"/>
      <c r="MYB36" s="44"/>
      <c r="MYC36" s="44"/>
      <c r="MYD36" s="44"/>
      <c r="MYE36" s="44"/>
      <c r="MYF36" s="44"/>
      <c r="MYG36" s="44"/>
      <c r="MYH36" s="44"/>
      <c r="MYI36" s="44"/>
      <c r="MYJ36" s="44"/>
      <c r="MYK36" s="44"/>
      <c r="MYL36" s="44"/>
      <c r="MYM36" s="44"/>
      <c r="MYN36" s="44"/>
      <c r="MYO36" s="44"/>
      <c r="MYP36" s="44"/>
      <c r="MYQ36" s="44"/>
      <c r="MYR36" s="44"/>
      <c r="MYS36" s="44"/>
      <c r="MYT36" s="44"/>
      <c r="MYU36" s="44"/>
      <c r="MYV36" s="44"/>
      <c r="MYW36" s="44"/>
      <c r="MYX36" s="44"/>
      <c r="MYY36" s="44"/>
      <c r="MYZ36" s="44"/>
      <c r="MZA36" s="44"/>
      <c r="MZB36" s="44"/>
      <c r="MZC36" s="44"/>
      <c r="MZD36" s="44"/>
      <c r="MZE36" s="44"/>
      <c r="MZF36" s="44"/>
      <c r="MZG36" s="44"/>
      <c r="MZH36" s="44"/>
      <c r="MZI36" s="44"/>
      <c r="MZJ36" s="44"/>
      <c r="MZK36" s="44"/>
      <c r="MZL36" s="44"/>
      <c r="MZM36" s="44"/>
      <c r="MZN36" s="44"/>
      <c r="MZO36" s="44"/>
      <c r="MZP36" s="44"/>
      <c r="MZQ36" s="44"/>
      <c r="MZR36" s="44"/>
      <c r="MZS36" s="44"/>
      <c r="MZT36" s="44"/>
      <c r="MZU36" s="44"/>
      <c r="MZV36" s="44"/>
      <c r="MZW36" s="44"/>
      <c r="MZX36" s="44"/>
      <c r="MZY36" s="44"/>
      <c r="MZZ36" s="44"/>
      <c r="NAA36" s="44"/>
      <c r="NAB36" s="44"/>
      <c r="NAC36" s="44"/>
      <c r="NAD36" s="44"/>
      <c r="NAE36" s="44"/>
      <c r="NAF36" s="44"/>
      <c r="NAG36" s="44"/>
      <c r="NAH36" s="44"/>
      <c r="NAI36" s="44"/>
      <c r="NAJ36" s="44"/>
      <c r="NAK36" s="44"/>
      <c r="NAL36" s="44"/>
      <c r="NAM36" s="44"/>
      <c r="NAN36" s="44"/>
      <c r="NAO36" s="44"/>
      <c r="NAP36" s="44"/>
      <c r="NAQ36" s="44"/>
      <c r="NAR36" s="44"/>
      <c r="NAS36" s="44"/>
      <c r="NAT36" s="44"/>
      <c r="NAU36" s="44"/>
      <c r="NAV36" s="44"/>
      <c r="NAW36" s="44"/>
      <c r="NAX36" s="44"/>
      <c r="NAY36" s="44"/>
      <c r="NAZ36" s="44"/>
      <c r="NBA36" s="44"/>
      <c r="NBB36" s="44"/>
      <c r="NBC36" s="44"/>
      <c r="NBD36" s="44"/>
      <c r="NBE36" s="44"/>
      <c r="NBF36" s="44"/>
      <c r="NBG36" s="44"/>
      <c r="NBH36" s="44"/>
      <c r="NBI36" s="44"/>
      <c r="NBJ36" s="44"/>
      <c r="NBK36" s="44"/>
      <c r="NBL36" s="44"/>
      <c r="NBM36" s="44"/>
      <c r="NBN36" s="44"/>
      <c r="NBO36" s="44"/>
      <c r="NBP36" s="44"/>
      <c r="NBQ36" s="44"/>
      <c r="NBR36" s="44"/>
      <c r="NBS36" s="44"/>
      <c r="NBT36" s="44"/>
      <c r="NBU36" s="44"/>
      <c r="NBV36" s="44"/>
      <c r="NBW36" s="44"/>
      <c r="NBX36" s="44"/>
      <c r="NBY36" s="44"/>
      <c r="NBZ36" s="44"/>
      <c r="NCA36" s="44"/>
      <c r="NCB36" s="44"/>
      <c r="NCC36" s="44"/>
      <c r="NCD36" s="44"/>
      <c r="NCE36" s="44"/>
      <c r="NCF36" s="44"/>
      <c r="NCG36" s="44"/>
      <c r="NCH36" s="44"/>
      <c r="NCI36" s="44"/>
      <c r="NCJ36" s="44"/>
      <c r="NCK36" s="44"/>
      <c r="NCL36" s="44"/>
      <c r="NCM36" s="44"/>
      <c r="NCN36" s="44"/>
      <c r="NCO36" s="44"/>
      <c r="NCP36" s="44"/>
      <c r="NCQ36" s="44"/>
      <c r="NCR36" s="44"/>
      <c r="NCS36" s="44"/>
      <c r="NCT36" s="44"/>
      <c r="NCU36" s="44"/>
      <c r="NCV36" s="44"/>
      <c r="NCW36" s="44"/>
      <c r="NCX36" s="44"/>
      <c r="NCY36" s="44"/>
      <c r="NCZ36" s="44"/>
      <c r="NDA36" s="44"/>
      <c r="NDB36" s="44"/>
      <c r="NDC36" s="44"/>
      <c r="NDD36" s="44"/>
      <c r="NDE36" s="44"/>
      <c r="NDF36" s="44"/>
      <c r="NDG36" s="44"/>
      <c r="NDH36" s="44"/>
      <c r="NDI36" s="44"/>
      <c r="NDJ36" s="44"/>
      <c r="NDK36" s="44"/>
      <c r="NDL36" s="44"/>
      <c r="NDM36" s="44"/>
      <c r="NDN36" s="44"/>
      <c r="NDO36" s="44"/>
      <c r="NDP36" s="44"/>
      <c r="NDQ36" s="44"/>
      <c r="NDR36" s="44"/>
      <c r="NDS36" s="44"/>
      <c r="NDT36" s="44"/>
      <c r="NDU36" s="44"/>
      <c r="NDV36" s="44"/>
      <c r="NDW36" s="44"/>
      <c r="NDX36" s="44"/>
      <c r="NDY36" s="44"/>
      <c r="NDZ36" s="44"/>
      <c r="NEA36" s="44"/>
      <c r="NEB36" s="44"/>
      <c r="NEC36" s="44"/>
      <c r="NED36" s="44"/>
      <c r="NEE36" s="44"/>
      <c r="NEF36" s="44"/>
      <c r="NEG36" s="44"/>
      <c r="NEH36" s="44"/>
      <c r="NEI36" s="44"/>
      <c r="NEJ36" s="44"/>
      <c r="NEK36" s="44"/>
      <c r="NEL36" s="44"/>
      <c r="NEM36" s="44"/>
      <c r="NEN36" s="44"/>
      <c r="NEO36" s="44"/>
      <c r="NEP36" s="44"/>
      <c r="NEQ36" s="44"/>
      <c r="NER36" s="44"/>
      <c r="NES36" s="44"/>
      <c r="NET36" s="44"/>
      <c r="NEU36" s="44"/>
      <c r="NEV36" s="44"/>
      <c r="NEW36" s="44"/>
      <c r="NEX36" s="44"/>
      <c r="NEY36" s="44"/>
      <c r="NEZ36" s="44"/>
      <c r="NFA36" s="44"/>
      <c r="NFB36" s="44"/>
      <c r="NFC36" s="44"/>
      <c r="NFD36" s="44"/>
      <c r="NFE36" s="44"/>
      <c r="NFF36" s="44"/>
      <c r="NFG36" s="44"/>
      <c r="NFH36" s="44"/>
      <c r="NFI36" s="44"/>
      <c r="NFJ36" s="44"/>
      <c r="NFK36" s="44"/>
      <c r="NFL36" s="44"/>
      <c r="NFM36" s="44"/>
      <c r="NFN36" s="44"/>
      <c r="NFO36" s="44"/>
      <c r="NFP36" s="44"/>
      <c r="NFQ36" s="44"/>
      <c r="NFR36" s="44"/>
      <c r="NFS36" s="44"/>
      <c r="NFT36" s="44"/>
      <c r="NFU36" s="44"/>
      <c r="NFV36" s="44"/>
      <c r="NFW36" s="44"/>
      <c r="NFX36" s="44"/>
      <c r="NFY36" s="44"/>
      <c r="NFZ36" s="44"/>
      <c r="NGA36" s="44"/>
      <c r="NGB36" s="44"/>
      <c r="NGC36" s="44"/>
      <c r="NGD36" s="44"/>
      <c r="NGE36" s="44"/>
      <c r="NGF36" s="44"/>
      <c r="NGG36" s="44"/>
      <c r="NGH36" s="44"/>
      <c r="NGI36" s="44"/>
      <c r="NGJ36" s="44"/>
      <c r="NGK36" s="44"/>
      <c r="NGL36" s="44"/>
      <c r="NGM36" s="44"/>
      <c r="NGN36" s="44"/>
      <c r="NGO36" s="44"/>
      <c r="NGP36" s="44"/>
      <c r="NGQ36" s="44"/>
      <c r="NGR36" s="44"/>
      <c r="NGS36" s="44"/>
      <c r="NGT36" s="44"/>
      <c r="NGU36" s="44"/>
      <c r="NGV36" s="44"/>
      <c r="NGW36" s="44"/>
      <c r="NGX36" s="44"/>
      <c r="NGY36" s="44"/>
      <c r="NGZ36" s="44"/>
      <c r="NHA36" s="44"/>
      <c r="NHB36" s="44"/>
      <c r="NHC36" s="44"/>
      <c r="NHD36" s="44"/>
      <c r="NHE36" s="44"/>
      <c r="NHF36" s="44"/>
      <c r="NHG36" s="44"/>
      <c r="NHH36" s="44"/>
      <c r="NHI36" s="44"/>
      <c r="NHJ36" s="44"/>
      <c r="NHK36" s="44"/>
      <c r="NHL36" s="44"/>
      <c r="NHM36" s="44"/>
      <c r="NHN36" s="44"/>
      <c r="NHO36" s="44"/>
      <c r="NHP36" s="44"/>
      <c r="NHQ36" s="44"/>
      <c r="NHR36" s="44"/>
      <c r="NHS36" s="44"/>
      <c r="NHT36" s="44"/>
      <c r="NHU36" s="44"/>
      <c r="NHV36" s="44"/>
      <c r="NHW36" s="44"/>
      <c r="NHX36" s="44"/>
      <c r="NHY36" s="44"/>
      <c r="NHZ36" s="44"/>
      <c r="NIA36" s="44"/>
      <c r="NIB36" s="44"/>
      <c r="NIC36" s="44"/>
      <c r="NID36" s="44"/>
      <c r="NIE36" s="44"/>
      <c r="NIF36" s="44"/>
      <c r="NIG36" s="44"/>
      <c r="NIH36" s="44"/>
      <c r="NII36" s="44"/>
      <c r="NIJ36" s="44"/>
      <c r="NIK36" s="44"/>
      <c r="NIL36" s="44"/>
      <c r="NIM36" s="44"/>
      <c r="NIN36" s="44"/>
      <c r="NIO36" s="44"/>
      <c r="NIP36" s="44"/>
      <c r="NIQ36" s="44"/>
      <c r="NIR36" s="44"/>
      <c r="NIS36" s="44"/>
      <c r="NIT36" s="44"/>
      <c r="NIU36" s="44"/>
      <c r="NIV36" s="44"/>
      <c r="NIW36" s="44"/>
      <c r="NIX36" s="44"/>
      <c r="NIY36" s="44"/>
      <c r="NIZ36" s="44"/>
      <c r="NJA36" s="44"/>
      <c r="NJB36" s="44"/>
      <c r="NJC36" s="44"/>
      <c r="NJD36" s="44"/>
      <c r="NJE36" s="44"/>
      <c r="NJF36" s="44"/>
      <c r="NJG36" s="44"/>
      <c r="NJH36" s="44"/>
      <c r="NJI36" s="44"/>
      <c r="NJJ36" s="44"/>
      <c r="NJK36" s="44"/>
      <c r="NJL36" s="44"/>
      <c r="NJM36" s="44"/>
      <c r="NJN36" s="44"/>
      <c r="NJO36" s="44"/>
      <c r="NJP36" s="44"/>
      <c r="NJQ36" s="44"/>
      <c r="NJR36" s="44"/>
      <c r="NJS36" s="44"/>
      <c r="NJT36" s="44"/>
      <c r="NJU36" s="44"/>
      <c r="NJV36" s="44"/>
      <c r="NJW36" s="44"/>
      <c r="NJX36" s="44"/>
      <c r="NJY36" s="44"/>
      <c r="NJZ36" s="44"/>
      <c r="NKA36" s="44"/>
      <c r="NKB36" s="44"/>
      <c r="NKC36" s="44"/>
      <c r="NKD36" s="44"/>
      <c r="NKE36" s="44"/>
      <c r="NKF36" s="44"/>
      <c r="NKG36" s="44"/>
      <c r="NKH36" s="44"/>
      <c r="NKI36" s="44"/>
      <c r="NKJ36" s="44"/>
      <c r="NKK36" s="44"/>
      <c r="NKL36" s="44"/>
      <c r="NKM36" s="44"/>
      <c r="NKN36" s="44"/>
      <c r="NKO36" s="44"/>
      <c r="NKP36" s="44"/>
      <c r="NKQ36" s="44"/>
      <c r="NKR36" s="44"/>
      <c r="NKS36" s="44"/>
      <c r="NKT36" s="44"/>
      <c r="NKU36" s="44"/>
      <c r="NKV36" s="44"/>
      <c r="NKW36" s="44"/>
      <c r="NKX36" s="44"/>
      <c r="NKY36" s="44"/>
      <c r="NKZ36" s="44"/>
      <c r="NLA36" s="44"/>
      <c r="NLB36" s="44"/>
      <c r="NLC36" s="44"/>
      <c r="NLD36" s="44"/>
      <c r="NLE36" s="44"/>
      <c r="NLF36" s="44"/>
      <c r="NLG36" s="44"/>
      <c r="NLH36" s="44"/>
      <c r="NLI36" s="44"/>
      <c r="NLJ36" s="44"/>
      <c r="NLK36" s="44"/>
      <c r="NLL36" s="44"/>
      <c r="NLM36" s="44"/>
      <c r="NLN36" s="44"/>
      <c r="NLO36" s="44"/>
      <c r="NLP36" s="44"/>
      <c r="NLQ36" s="44"/>
      <c r="NLR36" s="44"/>
      <c r="NLS36" s="44"/>
      <c r="NLT36" s="44"/>
      <c r="NLU36" s="44"/>
      <c r="NLV36" s="44"/>
      <c r="NLW36" s="44"/>
      <c r="NLX36" s="44"/>
      <c r="NLY36" s="44"/>
      <c r="NLZ36" s="44"/>
      <c r="NMA36" s="44"/>
      <c r="NMB36" s="44"/>
      <c r="NMC36" s="44"/>
      <c r="NMD36" s="44"/>
      <c r="NME36" s="44"/>
      <c r="NMF36" s="44"/>
      <c r="NMG36" s="44"/>
      <c r="NMH36" s="44"/>
      <c r="NMI36" s="44"/>
      <c r="NMJ36" s="44"/>
      <c r="NMK36" s="44"/>
      <c r="NML36" s="44"/>
      <c r="NMM36" s="44"/>
      <c r="NMN36" s="44"/>
      <c r="NMO36" s="44"/>
      <c r="NMP36" s="44"/>
      <c r="NMQ36" s="44"/>
      <c r="NMR36" s="44"/>
      <c r="NMS36" s="44"/>
      <c r="NMT36" s="44"/>
      <c r="NMU36" s="44"/>
      <c r="NMV36" s="44"/>
      <c r="NMW36" s="44"/>
      <c r="NMX36" s="44"/>
      <c r="NMY36" s="44"/>
      <c r="NMZ36" s="44"/>
      <c r="NNA36" s="44"/>
      <c r="NNB36" s="44"/>
      <c r="NNC36" s="44"/>
      <c r="NND36" s="44"/>
      <c r="NNE36" s="44"/>
      <c r="NNF36" s="44"/>
      <c r="NNG36" s="44"/>
      <c r="NNH36" s="44"/>
      <c r="NNI36" s="44"/>
      <c r="NNJ36" s="44"/>
      <c r="NNK36" s="44"/>
      <c r="NNL36" s="44"/>
      <c r="NNM36" s="44"/>
      <c r="NNN36" s="44"/>
      <c r="NNO36" s="44"/>
      <c r="NNP36" s="44"/>
      <c r="NNQ36" s="44"/>
      <c r="NNR36" s="44"/>
      <c r="NNS36" s="44"/>
      <c r="NNT36" s="44"/>
      <c r="NNU36" s="44"/>
      <c r="NNV36" s="44"/>
      <c r="NNW36" s="44"/>
      <c r="NNX36" s="44"/>
      <c r="NNY36" s="44"/>
      <c r="NNZ36" s="44"/>
      <c r="NOA36" s="44"/>
      <c r="NOB36" s="44"/>
      <c r="NOC36" s="44"/>
      <c r="NOD36" s="44"/>
      <c r="NOE36" s="44"/>
      <c r="NOF36" s="44"/>
      <c r="NOG36" s="44"/>
      <c r="NOH36" s="44"/>
      <c r="NOI36" s="44"/>
      <c r="NOJ36" s="44"/>
      <c r="NOK36" s="44"/>
      <c r="NOL36" s="44"/>
      <c r="NOM36" s="44"/>
      <c r="NON36" s="44"/>
      <c r="NOO36" s="44"/>
      <c r="NOP36" s="44"/>
      <c r="NOQ36" s="44"/>
      <c r="NOR36" s="44"/>
      <c r="NOS36" s="44"/>
      <c r="NOT36" s="44"/>
      <c r="NOU36" s="44"/>
      <c r="NOV36" s="44"/>
      <c r="NOW36" s="44"/>
      <c r="NOX36" s="44"/>
      <c r="NOY36" s="44"/>
      <c r="NOZ36" s="44"/>
      <c r="NPA36" s="44"/>
      <c r="NPB36" s="44"/>
      <c r="NPC36" s="44"/>
      <c r="NPD36" s="44"/>
      <c r="NPE36" s="44"/>
      <c r="NPF36" s="44"/>
      <c r="NPG36" s="44"/>
      <c r="NPH36" s="44"/>
      <c r="NPI36" s="44"/>
      <c r="NPJ36" s="44"/>
      <c r="NPK36" s="44"/>
      <c r="NPL36" s="44"/>
      <c r="NPM36" s="44"/>
      <c r="NPN36" s="44"/>
      <c r="NPO36" s="44"/>
      <c r="NPP36" s="44"/>
      <c r="NPQ36" s="44"/>
      <c r="NPR36" s="44"/>
      <c r="NPS36" s="44"/>
      <c r="NPT36" s="44"/>
      <c r="NPU36" s="44"/>
      <c r="NPV36" s="44"/>
      <c r="NPW36" s="44"/>
      <c r="NPX36" s="44"/>
      <c r="NPY36" s="44"/>
      <c r="NPZ36" s="44"/>
      <c r="NQA36" s="44"/>
      <c r="NQB36" s="44"/>
      <c r="NQC36" s="44"/>
      <c r="NQD36" s="44"/>
      <c r="NQE36" s="44"/>
      <c r="NQF36" s="44"/>
      <c r="NQG36" s="44"/>
      <c r="NQH36" s="44"/>
      <c r="NQI36" s="44"/>
      <c r="NQJ36" s="44"/>
      <c r="NQK36" s="44"/>
      <c r="NQL36" s="44"/>
      <c r="NQM36" s="44"/>
      <c r="NQN36" s="44"/>
      <c r="NQO36" s="44"/>
      <c r="NQP36" s="44"/>
      <c r="NQQ36" s="44"/>
      <c r="NQR36" s="44"/>
      <c r="NQS36" s="44"/>
      <c r="NQT36" s="44"/>
      <c r="NQU36" s="44"/>
      <c r="NQV36" s="44"/>
      <c r="NQW36" s="44"/>
      <c r="NQX36" s="44"/>
      <c r="NQY36" s="44"/>
      <c r="NQZ36" s="44"/>
      <c r="NRA36" s="44"/>
      <c r="NRB36" s="44"/>
      <c r="NRC36" s="44"/>
      <c r="NRD36" s="44"/>
      <c r="NRE36" s="44"/>
      <c r="NRF36" s="44"/>
      <c r="NRG36" s="44"/>
      <c r="NRH36" s="44"/>
      <c r="NRI36" s="44"/>
      <c r="NRJ36" s="44"/>
      <c r="NRK36" s="44"/>
      <c r="NRL36" s="44"/>
      <c r="NRM36" s="44"/>
      <c r="NRN36" s="44"/>
      <c r="NRO36" s="44"/>
      <c r="NRP36" s="44"/>
      <c r="NRQ36" s="44"/>
      <c r="NRR36" s="44"/>
      <c r="NRS36" s="44"/>
      <c r="NRT36" s="44"/>
      <c r="NRU36" s="44"/>
      <c r="NRV36" s="44"/>
      <c r="NRW36" s="44"/>
      <c r="NRX36" s="44"/>
      <c r="NRY36" s="44"/>
      <c r="NRZ36" s="44"/>
      <c r="NSA36" s="44"/>
      <c r="NSB36" s="44"/>
      <c r="NSC36" s="44"/>
      <c r="NSD36" s="44"/>
      <c r="NSE36" s="44"/>
      <c r="NSF36" s="44"/>
      <c r="NSG36" s="44"/>
      <c r="NSH36" s="44"/>
      <c r="NSI36" s="44"/>
      <c r="NSJ36" s="44"/>
      <c r="NSK36" s="44"/>
      <c r="NSL36" s="44"/>
      <c r="NSM36" s="44"/>
      <c r="NSN36" s="44"/>
      <c r="NSO36" s="44"/>
      <c r="NSP36" s="44"/>
      <c r="NSQ36" s="44"/>
      <c r="NSR36" s="44"/>
      <c r="NSS36" s="44"/>
      <c r="NST36" s="44"/>
      <c r="NSU36" s="44"/>
      <c r="NSV36" s="44"/>
      <c r="NSW36" s="44"/>
      <c r="NSX36" s="44"/>
      <c r="NSY36" s="44"/>
      <c r="NSZ36" s="44"/>
      <c r="NTA36" s="44"/>
      <c r="NTB36" s="44"/>
      <c r="NTC36" s="44"/>
      <c r="NTD36" s="44"/>
      <c r="NTE36" s="44"/>
      <c r="NTF36" s="44"/>
      <c r="NTG36" s="44"/>
      <c r="NTH36" s="44"/>
      <c r="NTI36" s="44"/>
      <c r="NTJ36" s="44"/>
      <c r="NTK36" s="44"/>
      <c r="NTL36" s="44"/>
      <c r="NTM36" s="44"/>
      <c r="NTN36" s="44"/>
      <c r="NTO36" s="44"/>
      <c r="NTP36" s="44"/>
      <c r="NTQ36" s="44"/>
      <c r="NTR36" s="44"/>
      <c r="NTS36" s="44"/>
      <c r="NTT36" s="44"/>
      <c r="NTU36" s="44"/>
      <c r="NTV36" s="44"/>
      <c r="NTW36" s="44"/>
      <c r="NTX36" s="44"/>
      <c r="NTY36" s="44"/>
      <c r="NTZ36" s="44"/>
      <c r="NUA36" s="44"/>
      <c r="NUB36" s="44"/>
      <c r="NUC36" s="44"/>
      <c r="NUD36" s="44"/>
      <c r="NUE36" s="44"/>
      <c r="NUF36" s="44"/>
      <c r="NUG36" s="44"/>
      <c r="NUH36" s="44"/>
      <c r="NUI36" s="44"/>
      <c r="NUJ36" s="44"/>
      <c r="NUK36" s="44"/>
      <c r="NUL36" s="44"/>
      <c r="NUM36" s="44"/>
      <c r="NUN36" s="44"/>
      <c r="NUO36" s="44"/>
      <c r="NUP36" s="44"/>
      <c r="NUQ36" s="44"/>
      <c r="NUR36" s="44"/>
      <c r="NUS36" s="44"/>
      <c r="NUT36" s="44"/>
      <c r="NUU36" s="44"/>
      <c r="NUV36" s="44"/>
      <c r="NUW36" s="44"/>
      <c r="NUX36" s="44"/>
      <c r="NUY36" s="44"/>
      <c r="NUZ36" s="44"/>
      <c r="NVA36" s="44"/>
      <c r="NVB36" s="44"/>
      <c r="NVC36" s="44"/>
      <c r="NVD36" s="44"/>
      <c r="NVE36" s="44"/>
      <c r="NVF36" s="44"/>
      <c r="NVG36" s="44"/>
      <c r="NVH36" s="44"/>
      <c r="NVI36" s="44"/>
      <c r="NVJ36" s="44"/>
      <c r="NVK36" s="44"/>
      <c r="NVL36" s="44"/>
      <c r="NVM36" s="44"/>
      <c r="NVN36" s="44"/>
      <c r="NVO36" s="44"/>
      <c r="NVP36" s="44"/>
      <c r="NVQ36" s="44"/>
      <c r="NVR36" s="44"/>
      <c r="NVS36" s="44"/>
      <c r="NVT36" s="44"/>
      <c r="NVU36" s="44"/>
      <c r="NVV36" s="44"/>
      <c r="NVW36" s="44"/>
      <c r="NVX36" s="44"/>
      <c r="NVY36" s="44"/>
      <c r="NVZ36" s="44"/>
      <c r="NWA36" s="44"/>
      <c r="NWB36" s="44"/>
      <c r="NWC36" s="44"/>
      <c r="NWD36" s="44"/>
      <c r="NWE36" s="44"/>
      <c r="NWF36" s="44"/>
      <c r="NWG36" s="44"/>
      <c r="NWH36" s="44"/>
      <c r="NWI36" s="44"/>
      <c r="NWJ36" s="44"/>
      <c r="NWK36" s="44"/>
      <c r="NWL36" s="44"/>
      <c r="NWM36" s="44"/>
      <c r="NWN36" s="44"/>
      <c r="NWO36" s="44"/>
      <c r="NWP36" s="44"/>
      <c r="NWQ36" s="44"/>
      <c r="NWR36" s="44"/>
      <c r="NWS36" s="44"/>
      <c r="NWT36" s="44"/>
      <c r="NWU36" s="44"/>
      <c r="NWV36" s="44"/>
      <c r="NWW36" s="44"/>
      <c r="NWX36" s="44"/>
      <c r="NWY36" s="44"/>
      <c r="NWZ36" s="44"/>
      <c r="NXA36" s="44"/>
      <c r="NXB36" s="44"/>
      <c r="NXC36" s="44"/>
      <c r="NXD36" s="44"/>
      <c r="NXE36" s="44"/>
      <c r="NXF36" s="44"/>
      <c r="NXG36" s="44"/>
      <c r="NXH36" s="44"/>
      <c r="NXI36" s="44"/>
      <c r="NXJ36" s="44"/>
      <c r="NXK36" s="44"/>
      <c r="NXL36" s="44"/>
      <c r="NXM36" s="44"/>
      <c r="NXN36" s="44"/>
      <c r="NXO36" s="44"/>
      <c r="NXP36" s="44"/>
      <c r="NXQ36" s="44"/>
      <c r="NXR36" s="44"/>
      <c r="NXS36" s="44"/>
      <c r="NXT36" s="44"/>
      <c r="NXU36" s="44"/>
      <c r="NXV36" s="44"/>
      <c r="NXW36" s="44"/>
      <c r="NXX36" s="44"/>
      <c r="NXY36" s="44"/>
      <c r="NXZ36" s="44"/>
      <c r="NYA36" s="44"/>
      <c r="NYB36" s="44"/>
      <c r="NYC36" s="44"/>
      <c r="NYD36" s="44"/>
      <c r="NYE36" s="44"/>
      <c r="NYF36" s="44"/>
      <c r="NYG36" s="44"/>
      <c r="NYH36" s="44"/>
      <c r="NYI36" s="44"/>
      <c r="NYJ36" s="44"/>
      <c r="NYK36" s="44"/>
      <c r="NYL36" s="44"/>
      <c r="NYM36" s="44"/>
      <c r="NYN36" s="44"/>
      <c r="NYO36" s="44"/>
      <c r="NYP36" s="44"/>
      <c r="NYQ36" s="44"/>
      <c r="NYR36" s="44"/>
      <c r="NYS36" s="44"/>
      <c r="NYT36" s="44"/>
      <c r="NYU36" s="44"/>
      <c r="NYV36" s="44"/>
      <c r="NYW36" s="44"/>
      <c r="NYX36" s="44"/>
      <c r="NYY36" s="44"/>
      <c r="NYZ36" s="44"/>
      <c r="NZA36" s="44"/>
      <c r="NZB36" s="44"/>
      <c r="NZC36" s="44"/>
      <c r="NZD36" s="44"/>
      <c r="NZE36" s="44"/>
      <c r="NZF36" s="44"/>
      <c r="NZG36" s="44"/>
      <c r="NZH36" s="44"/>
      <c r="NZI36" s="44"/>
      <c r="NZJ36" s="44"/>
      <c r="NZK36" s="44"/>
      <c r="NZL36" s="44"/>
      <c r="NZM36" s="44"/>
      <c r="NZN36" s="44"/>
      <c r="NZO36" s="44"/>
      <c r="NZP36" s="44"/>
      <c r="NZQ36" s="44"/>
      <c r="NZR36" s="44"/>
      <c r="NZS36" s="44"/>
      <c r="NZT36" s="44"/>
      <c r="NZU36" s="44"/>
      <c r="NZV36" s="44"/>
      <c r="NZW36" s="44"/>
      <c r="NZX36" s="44"/>
      <c r="NZY36" s="44"/>
      <c r="NZZ36" s="44"/>
      <c r="OAA36" s="44"/>
      <c r="OAB36" s="44"/>
      <c r="OAC36" s="44"/>
      <c r="OAD36" s="44"/>
      <c r="OAE36" s="44"/>
      <c r="OAF36" s="44"/>
      <c r="OAG36" s="44"/>
      <c r="OAH36" s="44"/>
      <c r="OAI36" s="44"/>
      <c r="OAJ36" s="44"/>
      <c r="OAK36" s="44"/>
      <c r="OAL36" s="44"/>
      <c r="OAM36" s="44"/>
      <c r="OAN36" s="44"/>
      <c r="OAO36" s="44"/>
      <c r="OAP36" s="44"/>
      <c r="OAQ36" s="44"/>
      <c r="OAR36" s="44"/>
      <c r="OAS36" s="44"/>
      <c r="OAT36" s="44"/>
      <c r="OAU36" s="44"/>
      <c r="OAV36" s="44"/>
      <c r="OAW36" s="44"/>
      <c r="OAX36" s="44"/>
      <c r="OAY36" s="44"/>
      <c r="OAZ36" s="44"/>
      <c r="OBA36" s="44"/>
      <c r="OBB36" s="44"/>
      <c r="OBC36" s="44"/>
      <c r="OBD36" s="44"/>
      <c r="OBE36" s="44"/>
      <c r="OBF36" s="44"/>
      <c r="OBG36" s="44"/>
      <c r="OBH36" s="44"/>
      <c r="OBI36" s="44"/>
      <c r="OBJ36" s="44"/>
      <c r="OBK36" s="44"/>
      <c r="OBL36" s="44"/>
      <c r="OBM36" s="44"/>
      <c r="OBN36" s="44"/>
      <c r="OBO36" s="44"/>
      <c r="OBP36" s="44"/>
      <c r="OBQ36" s="44"/>
      <c r="OBR36" s="44"/>
      <c r="OBS36" s="44"/>
      <c r="OBT36" s="44"/>
      <c r="OBU36" s="44"/>
      <c r="OBV36" s="44"/>
      <c r="OBW36" s="44"/>
      <c r="OBX36" s="44"/>
      <c r="OBY36" s="44"/>
      <c r="OBZ36" s="44"/>
      <c r="OCA36" s="44"/>
      <c r="OCB36" s="44"/>
      <c r="OCC36" s="44"/>
      <c r="OCD36" s="44"/>
      <c r="OCE36" s="44"/>
      <c r="OCF36" s="44"/>
      <c r="OCG36" s="44"/>
      <c r="OCH36" s="44"/>
      <c r="OCI36" s="44"/>
      <c r="OCJ36" s="44"/>
      <c r="OCK36" s="44"/>
      <c r="OCL36" s="44"/>
      <c r="OCM36" s="44"/>
      <c r="OCN36" s="44"/>
      <c r="OCO36" s="44"/>
      <c r="OCP36" s="44"/>
      <c r="OCQ36" s="44"/>
      <c r="OCR36" s="44"/>
      <c r="OCS36" s="44"/>
      <c r="OCT36" s="44"/>
      <c r="OCU36" s="44"/>
      <c r="OCV36" s="44"/>
      <c r="OCW36" s="44"/>
      <c r="OCX36" s="44"/>
      <c r="OCY36" s="44"/>
      <c r="OCZ36" s="44"/>
      <c r="ODA36" s="44"/>
      <c r="ODB36" s="44"/>
      <c r="ODC36" s="44"/>
      <c r="ODD36" s="44"/>
      <c r="ODE36" s="44"/>
      <c r="ODF36" s="44"/>
      <c r="ODG36" s="44"/>
      <c r="ODH36" s="44"/>
      <c r="ODI36" s="44"/>
      <c r="ODJ36" s="44"/>
      <c r="ODK36" s="44"/>
      <c r="ODL36" s="44"/>
      <c r="ODM36" s="44"/>
      <c r="ODN36" s="44"/>
      <c r="ODO36" s="44"/>
      <c r="ODP36" s="44"/>
      <c r="ODQ36" s="44"/>
      <c r="ODR36" s="44"/>
      <c r="ODS36" s="44"/>
      <c r="ODT36" s="44"/>
      <c r="ODU36" s="44"/>
      <c r="ODV36" s="44"/>
      <c r="ODW36" s="44"/>
      <c r="ODX36" s="44"/>
      <c r="ODY36" s="44"/>
      <c r="ODZ36" s="44"/>
      <c r="OEA36" s="44"/>
      <c r="OEB36" s="44"/>
      <c r="OEC36" s="44"/>
      <c r="OED36" s="44"/>
      <c r="OEE36" s="44"/>
      <c r="OEF36" s="44"/>
      <c r="OEG36" s="44"/>
      <c r="OEH36" s="44"/>
      <c r="OEI36" s="44"/>
      <c r="OEJ36" s="44"/>
      <c r="OEK36" s="44"/>
      <c r="OEL36" s="44"/>
      <c r="OEM36" s="44"/>
      <c r="OEN36" s="44"/>
      <c r="OEO36" s="44"/>
      <c r="OEP36" s="44"/>
      <c r="OEQ36" s="44"/>
      <c r="OER36" s="44"/>
      <c r="OES36" s="44"/>
      <c r="OET36" s="44"/>
      <c r="OEU36" s="44"/>
      <c r="OEV36" s="44"/>
      <c r="OEW36" s="44"/>
      <c r="OEX36" s="44"/>
      <c r="OEY36" s="44"/>
      <c r="OEZ36" s="44"/>
      <c r="OFA36" s="44"/>
      <c r="OFB36" s="44"/>
      <c r="OFC36" s="44"/>
      <c r="OFD36" s="44"/>
      <c r="OFE36" s="44"/>
      <c r="OFF36" s="44"/>
      <c r="OFG36" s="44"/>
      <c r="OFH36" s="44"/>
      <c r="OFI36" s="44"/>
      <c r="OFJ36" s="44"/>
      <c r="OFK36" s="44"/>
      <c r="OFL36" s="44"/>
      <c r="OFM36" s="44"/>
      <c r="OFN36" s="44"/>
      <c r="OFO36" s="44"/>
      <c r="OFP36" s="44"/>
      <c r="OFQ36" s="44"/>
      <c r="OFR36" s="44"/>
      <c r="OFS36" s="44"/>
      <c r="OFT36" s="44"/>
      <c r="OFU36" s="44"/>
      <c r="OFV36" s="44"/>
      <c r="OFW36" s="44"/>
      <c r="OFX36" s="44"/>
      <c r="OFY36" s="44"/>
      <c r="OFZ36" s="44"/>
      <c r="OGA36" s="44"/>
      <c r="OGB36" s="44"/>
      <c r="OGC36" s="44"/>
      <c r="OGD36" s="44"/>
      <c r="OGE36" s="44"/>
      <c r="OGF36" s="44"/>
      <c r="OGG36" s="44"/>
      <c r="OGH36" s="44"/>
      <c r="OGI36" s="44"/>
      <c r="OGJ36" s="44"/>
      <c r="OGK36" s="44"/>
      <c r="OGL36" s="44"/>
      <c r="OGM36" s="44"/>
      <c r="OGN36" s="44"/>
      <c r="OGO36" s="44"/>
      <c r="OGP36" s="44"/>
      <c r="OGQ36" s="44"/>
      <c r="OGR36" s="44"/>
      <c r="OGS36" s="44"/>
      <c r="OGT36" s="44"/>
      <c r="OGU36" s="44"/>
      <c r="OGV36" s="44"/>
      <c r="OGW36" s="44"/>
      <c r="OGX36" s="44"/>
      <c r="OGY36" s="44"/>
      <c r="OGZ36" s="44"/>
      <c r="OHA36" s="44"/>
      <c r="OHB36" s="44"/>
      <c r="OHC36" s="44"/>
      <c r="OHD36" s="44"/>
      <c r="OHE36" s="44"/>
      <c r="OHF36" s="44"/>
      <c r="OHG36" s="44"/>
      <c r="OHH36" s="44"/>
      <c r="OHI36" s="44"/>
      <c r="OHJ36" s="44"/>
      <c r="OHK36" s="44"/>
      <c r="OHL36" s="44"/>
      <c r="OHM36" s="44"/>
      <c r="OHN36" s="44"/>
      <c r="OHO36" s="44"/>
      <c r="OHP36" s="44"/>
      <c r="OHQ36" s="44"/>
      <c r="OHR36" s="44"/>
      <c r="OHS36" s="44"/>
      <c r="OHT36" s="44"/>
      <c r="OHU36" s="44"/>
      <c r="OHV36" s="44"/>
      <c r="OHW36" s="44"/>
      <c r="OHX36" s="44"/>
      <c r="OHY36" s="44"/>
      <c r="OHZ36" s="44"/>
      <c r="OIA36" s="44"/>
      <c r="OIB36" s="44"/>
      <c r="OIC36" s="44"/>
      <c r="OID36" s="44"/>
      <c r="OIE36" s="44"/>
      <c r="OIF36" s="44"/>
      <c r="OIG36" s="44"/>
      <c r="OIH36" s="44"/>
      <c r="OII36" s="44"/>
      <c r="OIJ36" s="44"/>
      <c r="OIK36" s="44"/>
      <c r="OIL36" s="44"/>
      <c r="OIM36" s="44"/>
      <c r="OIN36" s="44"/>
      <c r="OIO36" s="44"/>
      <c r="OIP36" s="44"/>
      <c r="OIQ36" s="44"/>
      <c r="OIR36" s="44"/>
      <c r="OIS36" s="44"/>
      <c r="OIT36" s="44"/>
      <c r="OIU36" s="44"/>
      <c r="OIV36" s="44"/>
      <c r="OIW36" s="44"/>
      <c r="OIX36" s="44"/>
      <c r="OIY36" s="44"/>
      <c r="OIZ36" s="44"/>
      <c r="OJA36" s="44"/>
      <c r="OJB36" s="44"/>
      <c r="OJC36" s="44"/>
      <c r="OJD36" s="44"/>
      <c r="OJE36" s="44"/>
      <c r="OJF36" s="44"/>
      <c r="OJG36" s="44"/>
      <c r="OJH36" s="44"/>
      <c r="OJI36" s="44"/>
      <c r="OJJ36" s="44"/>
      <c r="OJK36" s="44"/>
      <c r="OJL36" s="44"/>
      <c r="OJM36" s="44"/>
      <c r="OJN36" s="44"/>
      <c r="OJO36" s="44"/>
      <c r="OJP36" s="44"/>
      <c r="OJQ36" s="44"/>
      <c r="OJR36" s="44"/>
      <c r="OJS36" s="44"/>
      <c r="OJT36" s="44"/>
      <c r="OJU36" s="44"/>
      <c r="OJV36" s="44"/>
      <c r="OJW36" s="44"/>
      <c r="OJX36" s="44"/>
      <c r="OJY36" s="44"/>
      <c r="OJZ36" s="44"/>
      <c r="OKA36" s="44"/>
      <c r="OKB36" s="44"/>
      <c r="OKC36" s="44"/>
      <c r="OKD36" s="44"/>
      <c r="OKE36" s="44"/>
      <c r="OKF36" s="44"/>
      <c r="OKG36" s="44"/>
      <c r="OKH36" s="44"/>
      <c r="OKI36" s="44"/>
      <c r="OKJ36" s="44"/>
      <c r="OKK36" s="44"/>
      <c r="OKL36" s="44"/>
      <c r="OKM36" s="44"/>
      <c r="OKN36" s="44"/>
      <c r="OKO36" s="44"/>
      <c r="OKP36" s="44"/>
      <c r="OKQ36" s="44"/>
      <c r="OKR36" s="44"/>
      <c r="OKS36" s="44"/>
      <c r="OKT36" s="44"/>
      <c r="OKU36" s="44"/>
      <c r="OKV36" s="44"/>
      <c r="OKW36" s="44"/>
      <c r="OKX36" s="44"/>
      <c r="OKY36" s="44"/>
      <c r="OKZ36" s="44"/>
      <c r="OLA36" s="44"/>
      <c r="OLB36" s="44"/>
      <c r="OLC36" s="44"/>
      <c r="OLD36" s="44"/>
      <c r="OLE36" s="44"/>
      <c r="OLF36" s="44"/>
      <c r="OLG36" s="44"/>
      <c r="OLH36" s="44"/>
      <c r="OLI36" s="44"/>
      <c r="OLJ36" s="44"/>
      <c r="OLK36" s="44"/>
      <c r="OLL36" s="44"/>
      <c r="OLM36" s="44"/>
      <c r="OLN36" s="44"/>
      <c r="OLO36" s="44"/>
      <c r="OLP36" s="44"/>
      <c r="OLQ36" s="44"/>
      <c r="OLR36" s="44"/>
      <c r="OLS36" s="44"/>
      <c r="OLT36" s="44"/>
      <c r="OLU36" s="44"/>
      <c r="OLV36" s="44"/>
      <c r="OLW36" s="44"/>
      <c r="OLX36" s="44"/>
      <c r="OLY36" s="44"/>
      <c r="OLZ36" s="44"/>
      <c r="OMA36" s="44"/>
      <c r="OMB36" s="44"/>
      <c r="OMC36" s="44"/>
      <c r="OMD36" s="44"/>
      <c r="OME36" s="44"/>
      <c r="OMF36" s="44"/>
      <c r="OMG36" s="44"/>
      <c r="OMH36" s="44"/>
      <c r="OMI36" s="44"/>
      <c r="OMJ36" s="44"/>
      <c r="OMK36" s="44"/>
      <c r="OML36" s="44"/>
      <c r="OMM36" s="44"/>
      <c r="OMN36" s="44"/>
      <c r="OMO36" s="44"/>
      <c r="OMP36" s="44"/>
      <c r="OMQ36" s="44"/>
      <c r="OMR36" s="44"/>
      <c r="OMS36" s="44"/>
      <c r="OMT36" s="44"/>
      <c r="OMU36" s="44"/>
      <c r="OMV36" s="44"/>
      <c r="OMW36" s="44"/>
      <c r="OMX36" s="44"/>
      <c r="OMY36" s="44"/>
      <c r="OMZ36" s="44"/>
      <c r="ONA36" s="44"/>
      <c r="ONB36" s="44"/>
      <c r="ONC36" s="44"/>
      <c r="OND36" s="44"/>
      <c r="ONE36" s="44"/>
      <c r="ONF36" s="44"/>
      <c r="ONG36" s="44"/>
      <c r="ONH36" s="44"/>
      <c r="ONI36" s="44"/>
      <c r="ONJ36" s="44"/>
      <c r="ONK36" s="44"/>
      <c r="ONL36" s="44"/>
      <c r="ONM36" s="44"/>
      <c r="ONN36" s="44"/>
      <c r="ONO36" s="44"/>
      <c r="ONP36" s="44"/>
      <c r="ONQ36" s="44"/>
      <c r="ONR36" s="44"/>
      <c r="ONS36" s="44"/>
      <c r="ONT36" s="44"/>
      <c r="ONU36" s="44"/>
      <c r="ONV36" s="44"/>
      <c r="ONW36" s="44"/>
      <c r="ONX36" s="44"/>
      <c r="ONY36" s="44"/>
      <c r="ONZ36" s="44"/>
      <c r="OOA36" s="44"/>
      <c r="OOB36" s="44"/>
      <c r="OOC36" s="44"/>
      <c r="OOD36" s="44"/>
      <c r="OOE36" s="44"/>
      <c r="OOF36" s="44"/>
      <c r="OOG36" s="44"/>
      <c r="OOH36" s="44"/>
      <c r="OOI36" s="44"/>
      <c r="OOJ36" s="44"/>
      <c r="OOK36" s="44"/>
      <c r="OOL36" s="44"/>
      <c r="OOM36" s="44"/>
      <c r="OON36" s="44"/>
      <c r="OOO36" s="44"/>
      <c r="OOP36" s="44"/>
      <c r="OOQ36" s="44"/>
      <c r="OOR36" s="44"/>
      <c r="OOS36" s="44"/>
      <c r="OOT36" s="44"/>
      <c r="OOU36" s="44"/>
      <c r="OOV36" s="44"/>
      <c r="OOW36" s="44"/>
      <c r="OOX36" s="44"/>
      <c r="OOY36" s="44"/>
      <c r="OOZ36" s="44"/>
      <c r="OPA36" s="44"/>
      <c r="OPB36" s="44"/>
      <c r="OPC36" s="44"/>
      <c r="OPD36" s="44"/>
      <c r="OPE36" s="44"/>
      <c r="OPF36" s="44"/>
      <c r="OPG36" s="44"/>
      <c r="OPH36" s="44"/>
      <c r="OPI36" s="44"/>
      <c r="OPJ36" s="44"/>
      <c r="OPK36" s="44"/>
      <c r="OPL36" s="44"/>
      <c r="OPM36" s="44"/>
      <c r="OPN36" s="44"/>
      <c r="OPO36" s="44"/>
      <c r="OPP36" s="44"/>
      <c r="OPQ36" s="44"/>
      <c r="OPR36" s="44"/>
      <c r="OPS36" s="44"/>
      <c r="OPT36" s="44"/>
      <c r="OPU36" s="44"/>
      <c r="OPV36" s="44"/>
      <c r="OPW36" s="44"/>
      <c r="OPX36" s="44"/>
      <c r="OPY36" s="44"/>
      <c r="OPZ36" s="44"/>
      <c r="OQA36" s="44"/>
      <c r="OQB36" s="44"/>
      <c r="OQC36" s="44"/>
      <c r="OQD36" s="44"/>
      <c r="OQE36" s="44"/>
      <c r="OQF36" s="44"/>
      <c r="OQG36" s="44"/>
      <c r="OQH36" s="44"/>
      <c r="OQI36" s="44"/>
      <c r="OQJ36" s="44"/>
      <c r="OQK36" s="44"/>
      <c r="OQL36" s="44"/>
      <c r="OQM36" s="44"/>
      <c r="OQN36" s="44"/>
      <c r="OQO36" s="44"/>
      <c r="OQP36" s="44"/>
      <c r="OQQ36" s="44"/>
      <c r="OQR36" s="44"/>
      <c r="OQS36" s="44"/>
      <c r="OQT36" s="44"/>
      <c r="OQU36" s="44"/>
      <c r="OQV36" s="44"/>
      <c r="OQW36" s="44"/>
      <c r="OQX36" s="44"/>
      <c r="OQY36" s="44"/>
      <c r="OQZ36" s="44"/>
      <c r="ORA36" s="44"/>
      <c r="ORB36" s="44"/>
      <c r="ORC36" s="44"/>
      <c r="ORD36" s="44"/>
      <c r="ORE36" s="44"/>
      <c r="ORF36" s="44"/>
      <c r="ORG36" s="44"/>
      <c r="ORH36" s="44"/>
      <c r="ORI36" s="44"/>
      <c r="ORJ36" s="44"/>
      <c r="ORK36" s="44"/>
      <c r="ORL36" s="44"/>
      <c r="ORM36" s="44"/>
      <c r="ORN36" s="44"/>
      <c r="ORO36" s="44"/>
      <c r="ORP36" s="44"/>
      <c r="ORQ36" s="44"/>
      <c r="ORR36" s="44"/>
      <c r="ORS36" s="44"/>
      <c r="ORT36" s="44"/>
      <c r="ORU36" s="44"/>
      <c r="ORV36" s="44"/>
      <c r="ORW36" s="44"/>
      <c r="ORX36" s="44"/>
      <c r="ORY36" s="44"/>
      <c r="ORZ36" s="44"/>
      <c r="OSA36" s="44"/>
      <c r="OSB36" s="44"/>
      <c r="OSC36" s="44"/>
      <c r="OSD36" s="44"/>
      <c r="OSE36" s="44"/>
      <c r="OSF36" s="44"/>
      <c r="OSG36" s="44"/>
      <c r="OSH36" s="44"/>
      <c r="OSI36" s="44"/>
      <c r="OSJ36" s="44"/>
      <c r="OSK36" s="44"/>
      <c r="OSL36" s="44"/>
      <c r="OSM36" s="44"/>
      <c r="OSN36" s="44"/>
      <c r="OSO36" s="44"/>
      <c r="OSP36" s="44"/>
      <c r="OSQ36" s="44"/>
      <c r="OSR36" s="44"/>
      <c r="OSS36" s="44"/>
      <c r="OST36" s="44"/>
      <c r="OSU36" s="44"/>
      <c r="OSV36" s="44"/>
      <c r="OSW36" s="44"/>
      <c r="OSX36" s="44"/>
      <c r="OSY36" s="44"/>
      <c r="OSZ36" s="44"/>
      <c r="OTA36" s="44"/>
      <c r="OTB36" s="44"/>
      <c r="OTC36" s="44"/>
      <c r="OTD36" s="44"/>
      <c r="OTE36" s="44"/>
      <c r="OTF36" s="44"/>
      <c r="OTG36" s="44"/>
      <c r="OTH36" s="44"/>
      <c r="OTI36" s="44"/>
      <c r="OTJ36" s="44"/>
      <c r="OTK36" s="44"/>
      <c r="OTL36" s="44"/>
      <c r="OTM36" s="44"/>
      <c r="OTN36" s="44"/>
      <c r="OTO36" s="44"/>
      <c r="OTP36" s="44"/>
      <c r="OTQ36" s="44"/>
      <c r="OTR36" s="44"/>
      <c r="OTS36" s="44"/>
      <c r="OTT36" s="44"/>
      <c r="OTU36" s="44"/>
      <c r="OTV36" s="44"/>
      <c r="OTW36" s="44"/>
      <c r="OTX36" s="44"/>
      <c r="OTY36" s="44"/>
      <c r="OTZ36" s="44"/>
      <c r="OUA36" s="44"/>
      <c r="OUB36" s="44"/>
      <c r="OUC36" s="44"/>
      <c r="OUD36" s="44"/>
      <c r="OUE36" s="44"/>
      <c r="OUF36" s="44"/>
      <c r="OUG36" s="44"/>
      <c r="OUH36" s="44"/>
      <c r="OUI36" s="44"/>
      <c r="OUJ36" s="44"/>
      <c r="OUK36" s="44"/>
      <c r="OUL36" s="44"/>
      <c r="OUM36" s="44"/>
      <c r="OUN36" s="44"/>
      <c r="OUO36" s="44"/>
      <c r="OUP36" s="44"/>
      <c r="OUQ36" s="44"/>
      <c r="OUR36" s="44"/>
      <c r="OUS36" s="44"/>
      <c r="OUT36" s="44"/>
      <c r="OUU36" s="44"/>
      <c r="OUV36" s="44"/>
      <c r="OUW36" s="44"/>
      <c r="OUX36" s="44"/>
      <c r="OUY36" s="44"/>
      <c r="OUZ36" s="44"/>
      <c r="OVA36" s="44"/>
      <c r="OVB36" s="44"/>
      <c r="OVC36" s="44"/>
      <c r="OVD36" s="44"/>
      <c r="OVE36" s="44"/>
      <c r="OVF36" s="44"/>
      <c r="OVG36" s="44"/>
      <c r="OVH36" s="44"/>
      <c r="OVI36" s="44"/>
      <c r="OVJ36" s="44"/>
      <c r="OVK36" s="44"/>
      <c r="OVL36" s="44"/>
      <c r="OVM36" s="44"/>
      <c r="OVN36" s="44"/>
      <c r="OVO36" s="44"/>
      <c r="OVP36" s="44"/>
      <c r="OVQ36" s="44"/>
      <c r="OVR36" s="44"/>
      <c r="OVS36" s="44"/>
      <c r="OVT36" s="44"/>
      <c r="OVU36" s="44"/>
      <c r="OVV36" s="44"/>
      <c r="OVW36" s="44"/>
      <c r="OVX36" s="44"/>
      <c r="OVY36" s="44"/>
      <c r="OVZ36" s="44"/>
      <c r="OWA36" s="44"/>
      <c r="OWB36" s="44"/>
      <c r="OWC36" s="44"/>
      <c r="OWD36" s="44"/>
      <c r="OWE36" s="44"/>
      <c r="OWF36" s="44"/>
      <c r="OWG36" s="44"/>
      <c r="OWH36" s="44"/>
      <c r="OWI36" s="44"/>
      <c r="OWJ36" s="44"/>
      <c r="OWK36" s="44"/>
      <c r="OWL36" s="44"/>
      <c r="OWM36" s="44"/>
      <c r="OWN36" s="44"/>
      <c r="OWO36" s="44"/>
      <c r="OWP36" s="44"/>
      <c r="OWQ36" s="44"/>
      <c r="OWR36" s="44"/>
      <c r="OWS36" s="44"/>
      <c r="OWT36" s="44"/>
      <c r="OWU36" s="44"/>
      <c r="OWV36" s="44"/>
      <c r="OWW36" s="44"/>
      <c r="OWX36" s="44"/>
      <c r="OWY36" s="44"/>
      <c r="OWZ36" s="44"/>
      <c r="OXA36" s="44"/>
      <c r="OXB36" s="44"/>
      <c r="OXC36" s="44"/>
      <c r="OXD36" s="44"/>
      <c r="OXE36" s="44"/>
      <c r="OXF36" s="44"/>
      <c r="OXG36" s="44"/>
      <c r="OXH36" s="44"/>
      <c r="OXI36" s="44"/>
      <c r="OXJ36" s="44"/>
      <c r="OXK36" s="44"/>
      <c r="OXL36" s="44"/>
      <c r="OXM36" s="44"/>
      <c r="OXN36" s="44"/>
      <c r="OXO36" s="44"/>
      <c r="OXP36" s="44"/>
      <c r="OXQ36" s="44"/>
      <c r="OXR36" s="44"/>
      <c r="OXS36" s="44"/>
      <c r="OXT36" s="44"/>
      <c r="OXU36" s="44"/>
      <c r="OXV36" s="44"/>
      <c r="OXW36" s="44"/>
      <c r="OXX36" s="44"/>
      <c r="OXY36" s="44"/>
      <c r="OXZ36" s="44"/>
      <c r="OYA36" s="44"/>
      <c r="OYB36" s="44"/>
      <c r="OYC36" s="44"/>
      <c r="OYD36" s="44"/>
      <c r="OYE36" s="44"/>
      <c r="OYF36" s="44"/>
      <c r="OYG36" s="44"/>
      <c r="OYH36" s="44"/>
      <c r="OYI36" s="44"/>
      <c r="OYJ36" s="44"/>
      <c r="OYK36" s="44"/>
      <c r="OYL36" s="44"/>
      <c r="OYM36" s="44"/>
      <c r="OYN36" s="44"/>
      <c r="OYO36" s="44"/>
      <c r="OYP36" s="44"/>
      <c r="OYQ36" s="44"/>
      <c r="OYR36" s="44"/>
      <c r="OYS36" s="44"/>
      <c r="OYT36" s="44"/>
      <c r="OYU36" s="44"/>
      <c r="OYV36" s="44"/>
      <c r="OYW36" s="44"/>
      <c r="OYX36" s="44"/>
      <c r="OYY36" s="44"/>
      <c r="OYZ36" s="44"/>
      <c r="OZA36" s="44"/>
      <c r="OZB36" s="44"/>
      <c r="OZC36" s="44"/>
      <c r="OZD36" s="44"/>
      <c r="OZE36" s="44"/>
      <c r="OZF36" s="44"/>
      <c r="OZG36" s="44"/>
      <c r="OZH36" s="44"/>
      <c r="OZI36" s="44"/>
      <c r="OZJ36" s="44"/>
      <c r="OZK36" s="44"/>
      <c r="OZL36" s="44"/>
      <c r="OZM36" s="44"/>
      <c r="OZN36" s="44"/>
      <c r="OZO36" s="44"/>
      <c r="OZP36" s="44"/>
      <c r="OZQ36" s="44"/>
      <c r="OZR36" s="44"/>
      <c r="OZS36" s="44"/>
      <c r="OZT36" s="44"/>
      <c r="OZU36" s="44"/>
      <c r="OZV36" s="44"/>
      <c r="OZW36" s="44"/>
      <c r="OZX36" s="44"/>
      <c r="OZY36" s="44"/>
      <c r="OZZ36" s="44"/>
      <c r="PAA36" s="44"/>
      <c r="PAB36" s="44"/>
      <c r="PAC36" s="44"/>
      <c r="PAD36" s="44"/>
      <c r="PAE36" s="44"/>
      <c r="PAF36" s="44"/>
      <c r="PAG36" s="44"/>
      <c r="PAH36" s="44"/>
      <c r="PAI36" s="44"/>
      <c r="PAJ36" s="44"/>
      <c r="PAK36" s="44"/>
      <c r="PAL36" s="44"/>
      <c r="PAM36" s="44"/>
      <c r="PAN36" s="44"/>
      <c r="PAO36" s="44"/>
      <c r="PAP36" s="44"/>
      <c r="PAQ36" s="44"/>
      <c r="PAR36" s="44"/>
      <c r="PAS36" s="44"/>
      <c r="PAT36" s="44"/>
      <c r="PAU36" s="44"/>
      <c r="PAV36" s="44"/>
      <c r="PAW36" s="44"/>
      <c r="PAX36" s="44"/>
      <c r="PAY36" s="44"/>
      <c r="PAZ36" s="44"/>
      <c r="PBA36" s="44"/>
      <c r="PBB36" s="44"/>
      <c r="PBC36" s="44"/>
      <c r="PBD36" s="44"/>
      <c r="PBE36" s="44"/>
      <c r="PBF36" s="44"/>
      <c r="PBG36" s="44"/>
      <c r="PBH36" s="44"/>
      <c r="PBI36" s="44"/>
      <c r="PBJ36" s="44"/>
      <c r="PBK36" s="44"/>
      <c r="PBL36" s="44"/>
      <c r="PBM36" s="44"/>
      <c r="PBN36" s="44"/>
      <c r="PBO36" s="44"/>
      <c r="PBP36" s="44"/>
      <c r="PBQ36" s="44"/>
      <c r="PBR36" s="44"/>
      <c r="PBS36" s="44"/>
      <c r="PBT36" s="44"/>
      <c r="PBU36" s="44"/>
      <c r="PBV36" s="44"/>
      <c r="PBW36" s="44"/>
      <c r="PBX36" s="44"/>
      <c r="PBY36" s="44"/>
      <c r="PBZ36" s="44"/>
      <c r="PCA36" s="44"/>
      <c r="PCB36" s="44"/>
      <c r="PCC36" s="44"/>
      <c r="PCD36" s="44"/>
      <c r="PCE36" s="44"/>
      <c r="PCF36" s="44"/>
      <c r="PCG36" s="44"/>
      <c r="PCH36" s="44"/>
      <c r="PCI36" s="44"/>
      <c r="PCJ36" s="44"/>
      <c r="PCK36" s="44"/>
      <c r="PCL36" s="44"/>
      <c r="PCM36" s="44"/>
      <c r="PCN36" s="44"/>
      <c r="PCO36" s="44"/>
      <c r="PCP36" s="44"/>
      <c r="PCQ36" s="44"/>
      <c r="PCR36" s="44"/>
      <c r="PCS36" s="44"/>
      <c r="PCT36" s="44"/>
      <c r="PCU36" s="44"/>
      <c r="PCV36" s="44"/>
      <c r="PCW36" s="44"/>
      <c r="PCX36" s="44"/>
      <c r="PCY36" s="44"/>
      <c r="PCZ36" s="44"/>
      <c r="PDA36" s="44"/>
      <c r="PDB36" s="44"/>
      <c r="PDC36" s="44"/>
      <c r="PDD36" s="44"/>
      <c r="PDE36" s="44"/>
      <c r="PDF36" s="44"/>
      <c r="PDG36" s="44"/>
      <c r="PDH36" s="44"/>
      <c r="PDI36" s="44"/>
      <c r="PDJ36" s="44"/>
      <c r="PDK36" s="44"/>
      <c r="PDL36" s="44"/>
      <c r="PDM36" s="44"/>
      <c r="PDN36" s="44"/>
      <c r="PDO36" s="44"/>
      <c r="PDP36" s="44"/>
      <c r="PDQ36" s="44"/>
      <c r="PDR36" s="44"/>
      <c r="PDS36" s="44"/>
      <c r="PDT36" s="44"/>
      <c r="PDU36" s="44"/>
      <c r="PDV36" s="44"/>
      <c r="PDW36" s="44"/>
      <c r="PDX36" s="44"/>
      <c r="PDY36" s="44"/>
      <c r="PDZ36" s="44"/>
      <c r="PEA36" s="44"/>
      <c r="PEB36" s="44"/>
      <c r="PEC36" s="44"/>
      <c r="PED36" s="44"/>
      <c r="PEE36" s="44"/>
      <c r="PEF36" s="44"/>
      <c r="PEG36" s="44"/>
      <c r="PEH36" s="44"/>
      <c r="PEI36" s="44"/>
      <c r="PEJ36" s="44"/>
      <c r="PEK36" s="44"/>
      <c r="PEL36" s="44"/>
      <c r="PEM36" s="44"/>
      <c r="PEN36" s="44"/>
      <c r="PEO36" s="44"/>
      <c r="PEP36" s="44"/>
      <c r="PEQ36" s="44"/>
      <c r="PER36" s="44"/>
      <c r="PES36" s="44"/>
      <c r="PET36" s="44"/>
      <c r="PEU36" s="44"/>
      <c r="PEV36" s="44"/>
      <c r="PEW36" s="44"/>
      <c r="PEX36" s="44"/>
      <c r="PEY36" s="44"/>
      <c r="PEZ36" s="44"/>
      <c r="PFA36" s="44"/>
      <c r="PFB36" s="44"/>
      <c r="PFC36" s="44"/>
      <c r="PFD36" s="44"/>
      <c r="PFE36" s="44"/>
      <c r="PFF36" s="44"/>
      <c r="PFG36" s="44"/>
      <c r="PFH36" s="44"/>
      <c r="PFI36" s="44"/>
      <c r="PFJ36" s="44"/>
      <c r="PFK36" s="44"/>
      <c r="PFL36" s="44"/>
      <c r="PFM36" s="44"/>
      <c r="PFN36" s="44"/>
      <c r="PFO36" s="44"/>
      <c r="PFP36" s="44"/>
      <c r="PFQ36" s="44"/>
      <c r="PFR36" s="44"/>
      <c r="PFS36" s="44"/>
      <c r="PFT36" s="44"/>
      <c r="PFU36" s="44"/>
      <c r="PFV36" s="44"/>
      <c r="PFW36" s="44"/>
      <c r="PFX36" s="44"/>
      <c r="PFY36" s="44"/>
      <c r="PFZ36" s="44"/>
      <c r="PGA36" s="44"/>
      <c r="PGB36" s="44"/>
      <c r="PGC36" s="44"/>
      <c r="PGD36" s="44"/>
      <c r="PGE36" s="44"/>
      <c r="PGF36" s="44"/>
      <c r="PGG36" s="44"/>
      <c r="PGH36" s="44"/>
      <c r="PGI36" s="44"/>
      <c r="PGJ36" s="44"/>
      <c r="PGK36" s="44"/>
      <c r="PGL36" s="44"/>
      <c r="PGM36" s="44"/>
      <c r="PGN36" s="44"/>
      <c r="PGO36" s="44"/>
      <c r="PGP36" s="44"/>
      <c r="PGQ36" s="44"/>
      <c r="PGR36" s="44"/>
      <c r="PGS36" s="44"/>
      <c r="PGT36" s="44"/>
      <c r="PGU36" s="44"/>
      <c r="PGV36" s="44"/>
      <c r="PGW36" s="44"/>
      <c r="PGX36" s="44"/>
      <c r="PGY36" s="44"/>
      <c r="PGZ36" s="44"/>
      <c r="PHA36" s="44"/>
      <c r="PHB36" s="44"/>
      <c r="PHC36" s="44"/>
      <c r="PHD36" s="44"/>
      <c r="PHE36" s="44"/>
      <c r="PHF36" s="44"/>
      <c r="PHG36" s="44"/>
      <c r="PHH36" s="44"/>
      <c r="PHI36" s="44"/>
      <c r="PHJ36" s="44"/>
      <c r="PHK36" s="44"/>
      <c r="PHL36" s="44"/>
      <c r="PHM36" s="44"/>
      <c r="PHN36" s="44"/>
      <c r="PHO36" s="44"/>
      <c r="PHP36" s="44"/>
      <c r="PHQ36" s="44"/>
      <c r="PHR36" s="44"/>
      <c r="PHS36" s="44"/>
      <c r="PHT36" s="44"/>
      <c r="PHU36" s="44"/>
      <c r="PHV36" s="44"/>
      <c r="PHW36" s="44"/>
      <c r="PHX36" s="44"/>
      <c r="PHY36" s="44"/>
      <c r="PHZ36" s="44"/>
      <c r="PIA36" s="44"/>
      <c r="PIB36" s="44"/>
      <c r="PIC36" s="44"/>
      <c r="PID36" s="44"/>
      <c r="PIE36" s="44"/>
      <c r="PIF36" s="44"/>
      <c r="PIG36" s="44"/>
      <c r="PIH36" s="44"/>
      <c r="PII36" s="44"/>
      <c r="PIJ36" s="44"/>
      <c r="PIK36" s="44"/>
      <c r="PIL36" s="44"/>
      <c r="PIM36" s="44"/>
      <c r="PIN36" s="44"/>
      <c r="PIO36" s="44"/>
      <c r="PIP36" s="44"/>
      <c r="PIQ36" s="44"/>
      <c r="PIR36" s="44"/>
      <c r="PIS36" s="44"/>
      <c r="PIT36" s="44"/>
      <c r="PIU36" s="44"/>
      <c r="PIV36" s="44"/>
      <c r="PIW36" s="44"/>
      <c r="PIX36" s="44"/>
      <c r="PIY36" s="44"/>
      <c r="PIZ36" s="44"/>
      <c r="PJA36" s="44"/>
      <c r="PJB36" s="44"/>
      <c r="PJC36" s="44"/>
      <c r="PJD36" s="44"/>
      <c r="PJE36" s="44"/>
      <c r="PJF36" s="44"/>
      <c r="PJG36" s="44"/>
      <c r="PJH36" s="44"/>
      <c r="PJI36" s="44"/>
      <c r="PJJ36" s="44"/>
      <c r="PJK36" s="44"/>
      <c r="PJL36" s="44"/>
      <c r="PJM36" s="44"/>
      <c r="PJN36" s="44"/>
      <c r="PJO36" s="44"/>
      <c r="PJP36" s="44"/>
      <c r="PJQ36" s="44"/>
      <c r="PJR36" s="44"/>
      <c r="PJS36" s="44"/>
      <c r="PJT36" s="44"/>
      <c r="PJU36" s="44"/>
      <c r="PJV36" s="44"/>
      <c r="PJW36" s="44"/>
      <c r="PJX36" s="44"/>
      <c r="PJY36" s="44"/>
      <c r="PJZ36" s="44"/>
      <c r="PKA36" s="44"/>
      <c r="PKB36" s="44"/>
      <c r="PKC36" s="44"/>
      <c r="PKD36" s="44"/>
      <c r="PKE36" s="44"/>
      <c r="PKF36" s="44"/>
      <c r="PKG36" s="44"/>
      <c r="PKH36" s="44"/>
      <c r="PKI36" s="44"/>
      <c r="PKJ36" s="44"/>
      <c r="PKK36" s="44"/>
      <c r="PKL36" s="44"/>
      <c r="PKM36" s="44"/>
      <c r="PKN36" s="44"/>
      <c r="PKO36" s="44"/>
      <c r="PKP36" s="44"/>
      <c r="PKQ36" s="44"/>
      <c r="PKR36" s="44"/>
      <c r="PKS36" s="44"/>
      <c r="PKT36" s="44"/>
      <c r="PKU36" s="44"/>
      <c r="PKV36" s="44"/>
      <c r="PKW36" s="44"/>
      <c r="PKX36" s="44"/>
      <c r="PKY36" s="44"/>
      <c r="PKZ36" s="44"/>
      <c r="PLA36" s="44"/>
      <c r="PLB36" s="44"/>
      <c r="PLC36" s="44"/>
      <c r="PLD36" s="44"/>
      <c r="PLE36" s="44"/>
      <c r="PLF36" s="44"/>
      <c r="PLG36" s="44"/>
      <c r="PLH36" s="44"/>
      <c r="PLI36" s="44"/>
      <c r="PLJ36" s="44"/>
      <c r="PLK36" s="44"/>
      <c r="PLL36" s="44"/>
      <c r="PLM36" s="44"/>
      <c r="PLN36" s="44"/>
      <c r="PLO36" s="44"/>
      <c r="PLP36" s="44"/>
      <c r="PLQ36" s="44"/>
      <c r="PLR36" s="44"/>
      <c r="PLS36" s="44"/>
      <c r="PLT36" s="44"/>
      <c r="PLU36" s="44"/>
      <c r="PLV36" s="44"/>
      <c r="PLW36" s="44"/>
      <c r="PLX36" s="44"/>
      <c r="PLY36" s="44"/>
      <c r="PLZ36" s="44"/>
      <c r="PMA36" s="44"/>
      <c r="PMB36" s="44"/>
      <c r="PMC36" s="44"/>
      <c r="PMD36" s="44"/>
      <c r="PME36" s="44"/>
      <c r="PMF36" s="44"/>
      <c r="PMG36" s="44"/>
      <c r="PMH36" s="44"/>
      <c r="PMI36" s="44"/>
      <c r="PMJ36" s="44"/>
      <c r="PMK36" s="44"/>
      <c r="PML36" s="44"/>
      <c r="PMM36" s="44"/>
      <c r="PMN36" s="44"/>
      <c r="PMO36" s="44"/>
      <c r="PMP36" s="44"/>
      <c r="PMQ36" s="44"/>
      <c r="PMR36" s="44"/>
      <c r="PMS36" s="44"/>
      <c r="PMT36" s="44"/>
      <c r="PMU36" s="44"/>
      <c r="PMV36" s="44"/>
      <c r="PMW36" s="44"/>
      <c r="PMX36" s="44"/>
      <c r="PMY36" s="44"/>
      <c r="PMZ36" s="44"/>
      <c r="PNA36" s="44"/>
      <c r="PNB36" s="44"/>
      <c r="PNC36" s="44"/>
      <c r="PND36" s="44"/>
      <c r="PNE36" s="44"/>
      <c r="PNF36" s="44"/>
      <c r="PNG36" s="44"/>
      <c r="PNH36" s="44"/>
      <c r="PNI36" s="44"/>
      <c r="PNJ36" s="44"/>
      <c r="PNK36" s="44"/>
      <c r="PNL36" s="44"/>
      <c r="PNM36" s="44"/>
      <c r="PNN36" s="44"/>
      <c r="PNO36" s="44"/>
      <c r="PNP36" s="44"/>
      <c r="PNQ36" s="44"/>
      <c r="PNR36" s="44"/>
      <c r="PNS36" s="44"/>
      <c r="PNT36" s="44"/>
      <c r="PNU36" s="44"/>
      <c r="PNV36" s="44"/>
      <c r="PNW36" s="44"/>
      <c r="PNX36" s="44"/>
      <c r="PNY36" s="44"/>
      <c r="PNZ36" s="44"/>
      <c r="POA36" s="44"/>
      <c r="POB36" s="44"/>
      <c r="POC36" s="44"/>
      <c r="POD36" s="44"/>
      <c r="POE36" s="44"/>
      <c r="POF36" s="44"/>
      <c r="POG36" s="44"/>
      <c r="POH36" s="44"/>
      <c r="POI36" s="44"/>
      <c r="POJ36" s="44"/>
      <c r="POK36" s="44"/>
      <c r="POL36" s="44"/>
      <c r="POM36" s="44"/>
      <c r="PON36" s="44"/>
      <c r="POO36" s="44"/>
      <c r="POP36" s="44"/>
      <c r="POQ36" s="44"/>
      <c r="POR36" s="44"/>
      <c r="POS36" s="44"/>
      <c r="POT36" s="44"/>
      <c r="POU36" s="44"/>
      <c r="POV36" s="44"/>
      <c r="POW36" s="44"/>
      <c r="POX36" s="44"/>
      <c r="POY36" s="44"/>
      <c r="POZ36" s="44"/>
      <c r="PPA36" s="44"/>
      <c r="PPB36" s="44"/>
      <c r="PPC36" s="44"/>
      <c r="PPD36" s="44"/>
      <c r="PPE36" s="44"/>
      <c r="PPF36" s="44"/>
      <c r="PPG36" s="44"/>
      <c r="PPH36" s="44"/>
      <c r="PPI36" s="44"/>
      <c r="PPJ36" s="44"/>
      <c r="PPK36" s="44"/>
      <c r="PPL36" s="44"/>
      <c r="PPM36" s="44"/>
      <c r="PPN36" s="44"/>
      <c r="PPO36" s="44"/>
      <c r="PPP36" s="44"/>
      <c r="PPQ36" s="44"/>
      <c r="PPR36" s="44"/>
      <c r="PPS36" s="44"/>
      <c r="PPT36" s="44"/>
      <c r="PPU36" s="44"/>
      <c r="PPV36" s="44"/>
      <c r="PPW36" s="44"/>
      <c r="PPX36" s="44"/>
      <c r="PPY36" s="44"/>
      <c r="PPZ36" s="44"/>
      <c r="PQA36" s="44"/>
      <c r="PQB36" s="44"/>
      <c r="PQC36" s="44"/>
      <c r="PQD36" s="44"/>
      <c r="PQE36" s="44"/>
      <c r="PQF36" s="44"/>
      <c r="PQG36" s="44"/>
      <c r="PQH36" s="44"/>
      <c r="PQI36" s="44"/>
      <c r="PQJ36" s="44"/>
      <c r="PQK36" s="44"/>
      <c r="PQL36" s="44"/>
      <c r="PQM36" s="44"/>
      <c r="PQN36" s="44"/>
      <c r="PQO36" s="44"/>
      <c r="PQP36" s="44"/>
      <c r="PQQ36" s="44"/>
      <c r="PQR36" s="44"/>
      <c r="PQS36" s="44"/>
      <c r="PQT36" s="44"/>
      <c r="PQU36" s="44"/>
      <c r="PQV36" s="44"/>
      <c r="PQW36" s="44"/>
      <c r="PQX36" s="44"/>
      <c r="PQY36" s="44"/>
      <c r="PQZ36" s="44"/>
      <c r="PRA36" s="44"/>
      <c r="PRB36" s="44"/>
      <c r="PRC36" s="44"/>
      <c r="PRD36" s="44"/>
      <c r="PRE36" s="44"/>
      <c r="PRF36" s="44"/>
      <c r="PRG36" s="44"/>
      <c r="PRH36" s="44"/>
      <c r="PRI36" s="44"/>
      <c r="PRJ36" s="44"/>
      <c r="PRK36" s="44"/>
      <c r="PRL36" s="44"/>
      <c r="PRM36" s="44"/>
      <c r="PRN36" s="44"/>
      <c r="PRO36" s="44"/>
      <c r="PRP36" s="44"/>
      <c r="PRQ36" s="44"/>
      <c r="PRR36" s="44"/>
      <c r="PRS36" s="44"/>
      <c r="PRT36" s="44"/>
      <c r="PRU36" s="44"/>
      <c r="PRV36" s="44"/>
      <c r="PRW36" s="44"/>
      <c r="PRX36" s="44"/>
      <c r="PRY36" s="44"/>
      <c r="PRZ36" s="44"/>
      <c r="PSA36" s="44"/>
      <c r="PSB36" s="44"/>
      <c r="PSC36" s="44"/>
      <c r="PSD36" s="44"/>
      <c r="PSE36" s="44"/>
      <c r="PSF36" s="44"/>
      <c r="PSG36" s="44"/>
      <c r="PSH36" s="44"/>
      <c r="PSI36" s="44"/>
      <c r="PSJ36" s="44"/>
      <c r="PSK36" s="44"/>
      <c r="PSL36" s="44"/>
      <c r="PSM36" s="44"/>
      <c r="PSN36" s="44"/>
      <c r="PSO36" s="44"/>
      <c r="PSP36" s="44"/>
      <c r="PSQ36" s="44"/>
      <c r="PSR36" s="44"/>
      <c r="PSS36" s="44"/>
      <c r="PST36" s="44"/>
      <c r="PSU36" s="44"/>
      <c r="PSV36" s="44"/>
      <c r="PSW36" s="44"/>
      <c r="PSX36" s="44"/>
      <c r="PSY36" s="44"/>
      <c r="PSZ36" s="44"/>
      <c r="PTA36" s="44"/>
      <c r="PTB36" s="44"/>
      <c r="PTC36" s="44"/>
      <c r="PTD36" s="44"/>
      <c r="PTE36" s="44"/>
      <c r="PTF36" s="44"/>
      <c r="PTG36" s="44"/>
      <c r="PTH36" s="44"/>
      <c r="PTI36" s="44"/>
      <c r="PTJ36" s="44"/>
      <c r="PTK36" s="44"/>
      <c r="PTL36" s="44"/>
      <c r="PTM36" s="44"/>
      <c r="PTN36" s="44"/>
      <c r="PTO36" s="44"/>
      <c r="PTP36" s="44"/>
      <c r="PTQ36" s="44"/>
      <c r="PTR36" s="44"/>
      <c r="PTS36" s="44"/>
      <c r="PTT36" s="44"/>
      <c r="PTU36" s="44"/>
      <c r="PTV36" s="44"/>
      <c r="PTW36" s="44"/>
      <c r="PTX36" s="44"/>
      <c r="PTY36" s="44"/>
      <c r="PTZ36" s="44"/>
      <c r="PUA36" s="44"/>
      <c r="PUB36" s="44"/>
      <c r="PUC36" s="44"/>
      <c r="PUD36" s="44"/>
      <c r="PUE36" s="44"/>
      <c r="PUF36" s="44"/>
      <c r="PUG36" s="44"/>
      <c r="PUH36" s="44"/>
      <c r="PUI36" s="44"/>
      <c r="PUJ36" s="44"/>
      <c r="PUK36" s="44"/>
      <c r="PUL36" s="44"/>
      <c r="PUM36" s="44"/>
      <c r="PUN36" s="44"/>
      <c r="PUO36" s="44"/>
      <c r="PUP36" s="44"/>
      <c r="PUQ36" s="44"/>
      <c r="PUR36" s="44"/>
      <c r="PUS36" s="44"/>
      <c r="PUT36" s="44"/>
      <c r="PUU36" s="44"/>
      <c r="PUV36" s="44"/>
      <c r="PUW36" s="44"/>
      <c r="PUX36" s="44"/>
      <c r="PUY36" s="44"/>
      <c r="PUZ36" s="44"/>
      <c r="PVA36" s="44"/>
      <c r="PVB36" s="44"/>
      <c r="PVC36" s="44"/>
      <c r="PVD36" s="44"/>
      <c r="PVE36" s="44"/>
      <c r="PVF36" s="44"/>
      <c r="PVG36" s="44"/>
      <c r="PVH36" s="44"/>
      <c r="PVI36" s="44"/>
      <c r="PVJ36" s="44"/>
      <c r="PVK36" s="44"/>
      <c r="PVL36" s="44"/>
      <c r="PVM36" s="44"/>
      <c r="PVN36" s="44"/>
      <c r="PVO36" s="44"/>
      <c r="PVP36" s="44"/>
      <c r="PVQ36" s="44"/>
      <c r="PVR36" s="44"/>
      <c r="PVS36" s="44"/>
      <c r="PVT36" s="44"/>
      <c r="PVU36" s="44"/>
      <c r="PVV36" s="44"/>
      <c r="PVW36" s="44"/>
      <c r="PVX36" s="44"/>
      <c r="PVY36" s="44"/>
      <c r="PVZ36" s="44"/>
      <c r="PWA36" s="44"/>
      <c r="PWB36" s="44"/>
      <c r="PWC36" s="44"/>
      <c r="PWD36" s="44"/>
      <c r="PWE36" s="44"/>
      <c r="PWF36" s="44"/>
      <c r="PWG36" s="44"/>
      <c r="PWH36" s="44"/>
      <c r="PWI36" s="44"/>
      <c r="PWJ36" s="44"/>
      <c r="PWK36" s="44"/>
      <c r="PWL36" s="44"/>
      <c r="PWM36" s="44"/>
      <c r="PWN36" s="44"/>
      <c r="PWO36" s="44"/>
      <c r="PWP36" s="44"/>
      <c r="PWQ36" s="44"/>
      <c r="PWR36" s="44"/>
      <c r="PWS36" s="44"/>
      <c r="PWT36" s="44"/>
      <c r="PWU36" s="44"/>
      <c r="PWV36" s="44"/>
      <c r="PWW36" s="44"/>
      <c r="PWX36" s="44"/>
      <c r="PWY36" s="44"/>
      <c r="PWZ36" s="44"/>
      <c r="PXA36" s="44"/>
      <c r="PXB36" s="44"/>
      <c r="PXC36" s="44"/>
      <c r="PXD36" s="44"/>
      <c r="PXE36" s="44"/>
      <c r="PXF36" s="44"/>
      <c r="PXG36" s="44"/>
      <c r="PXH36" s="44"/>
      <c r="PXI36" s="44"/>
      <c r="PXJ36" s="44"/>
      <c r="PXK36" s="44"/>
      <c r="PXL36" s="44"/>
      <c r="PXM36" s="44"/>
      <c r="PXN36" s="44"/>
      <c r="PXO36" s="44"/>
      <c r="PXP36" s="44"/>
      <c r="PXQ36" s="44"/>
      <c r="PXR36" s="44"/>
      <c r="PXS36" s="44"/>
      <c r="PXT36" s="44"/>
      <c r="PXU36" s="44"/>
      <c r="PXV36" s="44"/>
      <c r="PXW36" s="44"/>
      <c r="PXX36" s="44"/>
      <c r="PXY36" s="44"/>
      <c r="PXZ36" s="44"/>
      <c r="PYA36" s="44"/>
      <c r="PYB36" s="44"/>
      <c r="PYC36" s="44"/>
      <c r="PYD36" s="44"/>
      <c r="PYE36" s="44"/>
      <c r="PYF36" s="44"/>
      <c r="PYG36" s="44"/>
      <c r="PYH36" s="44"/>
      <c r="PYI36" s="44"/>
      <c r="PYJ36" s="44"/>
      <c r="PYK36" s="44"/>
      <c r="PYL36" s="44"/>
      <c r="PYM36" s="44"/>
      <c r="PYN36" s="44"/>
      <c r="PYO36" s="44"/>
      <c r="PYP36" s="44"/>
      <c r="PYQ36" s="44"/>
      <c r="PYR36" s="44"/>
      <c r="PYS36" s="44"/>
      <c r="PYT36" s="44"/>
      <c r="PYU36" s="44"/>
      <c r="PYV36" s="44"/>
      <c r="PYW36" s="44"/>
      <c r="PYX36" s="44"/>
      <c r="PYY36" s="44"/>
      <c r="PYZ36" s="44"/>
      <c r="PZA36" s="44"/>
      <c r="PZB36" s="44"/>
      <c r="PZC36" s="44"/>
      <c r="PZD36" s="44"/>
      <c r="PZE36" s="44"/>
      <c r="PZF36" s="44"/>
      <c r="PZG36" s="44"/>
      <c r="PZH36" s="44"/>
      <c r="PZI36" s="44"/>
      <c r="PZJ36" s="44"/>
      <c r="PZK36" s="44"/>
      <c r="PZL36" s="44"/>
      <c r="PZM36" s="44"/>
      <c r="PZN36" s="44"/>
      <c r="PZO36" s="44"/>
      <c r="PZP36" s="44"/>
      <c r="PZQ36" s="44"/>
      <c r="PZR36" s="44"/>
      <c r="PZS36" s="44"/>
      <c r="PZT36" s="44"/>
      <c r="PZU36" s="44"/>
      <c r="PZV36" s="44"/>
      <c r="PZW36" s="44"/>
      <c r="PZX36" s="44"/>
      <c r="PZY36" s="44"/>
      <c r="PZZ36" s="44"/>
      <c r="QAA36" s="44"/>
      <c r="QAB36" s="44"/>
      <c r="QAC36" s="44"/>
      <c r="QAD36" s="44"/>
      <c r="QAE36" s="44"/>
      <c r="QAF36" s="44"/>
      <c r="QAG36" s="44"/>
      <c r="QAH36" s="44"/>
      <c r="QAI36" s="44"/>
      <c r="QAJ36" s="44"/>
      <c r="QAK36" s="44"/>
      <c r="QAL36" s="44"/>
      <c r="QAM36" s="44"/>
      <c r="QAN36" s="44"/>
      <c r="QAO36" s="44"/>
      <c r="QAP36" s="44"/>
      <c r="QAQ36" s="44"/>
      <c r="QAR36" s="44"/>
      <c r="QAS36" s="44"/>
      <c r="QAT36" s="44"/>
      <c r="QAU36" s="44"/>
      <c r="QAV36" s="44"/>
      <c r="QAW36" s="44"/>
      <c r="QAX36" s="44"/>
      <c r="QAY36" s="44"/>
      <c r="QAZ36" s="44"/>
      <c r="QBA36" s="44"/>
      <c r="QBB36" s="44"/>
      <c r="QBC36" s="44"/>
      <c r="QBD36" s="44"/>
      <c r="QBE36" s="44"/>
      <c r="QBF36" s="44"/>
      <c r="QBG36" s="44"/>
      <c r="QBH36" s="44"/>
      <c r="QBI36" s="44"/>
      <c r="QBJ36" s="44"/>
      <c r="QBK36" s="44"/>
      <c r="QBL36" s="44"/>
      <c r="QBM36" s="44"/>
      <c r="QBN36" s="44"/>
      <c r="QBO36" s="44"/>
      <c r="QBP36" s="44"/>
      <c r="QBQ36" s="44"/>
      <c r="QBR36" s="44"/>
      <c r="QBS36" s="44"/>
      <c r="QBT36" s="44"/>
      <c r="QBU36" s="44"/>
      <c r="QBV36" s="44"/>
      <c r="QBW36" s="44"/>
      <c r="QBX36" s="44"/>
      <c r="QBY36" s="44"/>
      <c r="QBZ36" s="44"/>
      <c r="QCA36" s="44"/>
      <c r="QCB36" s="44"/>
      <c r="QCC36" s="44"/>
      <c r="QCD36" s="44"/>
      <c r="QCE36" s="44"/>
      <c r="QCF36" s="44"/>
      <c r="QCG36" s="44"/>
      <c r="QCH36" s="44"/>
      <c r="QCI36" s="44"/>
      <c r="QCJ36" s="44"/>
      <c r="QCK36" s="44"/>
      <c r="QCL36" s="44"/>
      <c r="QCM36" s="44"/>
      <c r="QCN36" s="44"/>
      <c r="QCO36" s="44"/>
      <c r="QCP36" s="44"/>
      <c r="QCQ36" s="44"/>
      <c r="QCR36" s="44"/>
      <c r="QCS36" s="44"/>
      <c r="QCT36" s="44"/>
      <c r="QCU36" s="44"/>
      <c r="QCV36" s="44"/>
      <c r="QCW36" s="44"/>
      <c r="QCX36" s="44"/>
      <c r="QCY36" s="44"/>
      <c r="QCZ36" s="44"/>
      <c r="QDA36" s="44"/>
      <c r="QDB36" s="44"/>
      <c r="QDC36" s="44"/>
      <c r="QDD36" s="44"/>
      <c r="QDE36" s="44"/>
      <c r="QDF36" s="44"/>
      <c r="QDG36" s="44"/>
      <c r="QDH36" s="44"/>
      <c r="QDI36" s="44"/>
      <c r="QDJ36" s="44"/>
      <c r="QDK36" s="44"/>
      <c r="QDL36" s="44"/>
      <c r="QDM36" s="44"/>
      <c r="QDN36" s="44"/>
      <c r="QDO36" s="44"/>
      <c r="QDP36" s="44"/>
      <c r="QDQ36" s="44"/>
      <c r="QDR36" s="44"/>
      <c r="QDS36" s="44"/>
      <c r="QDT36" s="44"/>
      <c r="QDU36" s="44"/>
      <c r="QDV36" s="44"/>
      <c r="QDW36" s="44"/>
      <c r="QDX36" s="44"/>
      <c r="QDY36" s="44"/>
      <c r="QDZ36" s="44"/>
      <c r="QEA36" s="44"/>
      <c r="QEB36" s="44"/>
      <c r="QEC36" s="44"/>
      <c r="QED36" s="44"/>
      <c r="QEE36" s="44"/>
      <c r="QEF36" s="44"/>
      <c r="QEG36" s="44"/>
      <c r="QEH36" s="44"/>
      <c r="QEI36" s="44"/>
      <c r="QEJ36" s="44"/>
      <c r="QEK36" s="44"/>
      <c r="QEL36" s="44"/>
      <c r="QEM36" s="44"/>
      <c r="QEN36" s="44"/>
      <c r="QEO36" s="44"/>
      <c r="QEP36" s="44"/>
      <c r="QEQ36" s="44"/>
      <c r="QER36" s="44"/>
      <c r="QES36" s="44"/>
      <c r="QET36" s="44"/>
      <c r="QEU36" s="44"/>
      <c r="QEV36" s="44"/>
      <c r="QEW36" s="44"/>
      <c r="QEX36" s="44"/>
      <c r="QEY36" s="44"/>
      <c r="QEZ36" s="44"/>
      <c r="QFA36" s="44"/>
      <c r="QFB36" s="44"/>
      <c r="QFC36" s="44"/>
      <c r="QFD36" s="44"/>
      <c r="QFE36" s="44"/>
      <c r="QFF36" s="44"/>
      <c r="QFG36" s="44"/>
      <c r="QFH36" s="44"/>
      <c r="QFI36" s="44"/>
      <c r="QFJ36" s="44"/>
      <c r="QFK36" s="44"/>
      <c r="QFL36" s="44"/>
      <c r="QFM36" s="44"/>
      <c r="QFN36" s="44"/>
      <c r="QFO36" s="44"/>
      <c r="QFP36" s="44"/>
      <c r="QFQ36" s="44"/>
      <c r="QFR36" s="44"/>
      <c r="QFS36" s="44"/>
      <c r="QFT36" s="44"/>
      <c r="QFU36" s="44"/>
      <c r="QFV36" s="44"/>
      <c r="QFW36" s="44"/>
      <c r="QFX36" s="44"/>
      <c r="QFY36" s="44"/>
      <c r="QFZ36" s="44"/>
      <c r="QGA36" s="44"/>
      <c r="QGB36" s="44"/>
      <c r="QGC36" s="44"/>
      <c r="QGD36" s="44"/>
      <c r="QGE36" s="44"/>
      <c r="QGF36" s="44"/>
      <c r="QGG36" s="44"/>
      <c r="QGH36" s="44"/>
      <c r="QGI36" s="44"/>
      <c r="QGJ36" s="44"/>
      <c r="QGK36" s="44"/>
      <c r="QGL36" s="44"/>
      <c r="QGM36" s="44"/>
      <c r="QGN36" s="44"/>
      <c r="QGO36" s="44"/>
      <c r="QGP36" s="44"/>
      <c r="QGQ36" s="44"/>
      <c r="QGR36" s="44"/>
      <c r="QGS36" s="44"/>
      <c r="QGT36" s="44"/>
      <c r="QGU36" s="44"/>
      <c r="QGV36" s="44"/>
      <c r="QGW36" s="44"/>
      <c r="QGX36" s="44"/>
      <c r="QGY36" s="44"/>
      <c r="QGZ36" s="44"/>
      <c r="QHA36" s="44"/>
      <c r="QHB36" s="44"/>
      <c r="QHC36" s="44"/>
      <c r="QHD36" s="44"/>
      <c r="QHE36" s="44"/>
      <c r="QHF36" s="44"/>
      <c r="QHG36" s="44"/>
      <c r="QHH36" s="44"/>
      <c r="QHI36" s="44"/>
      <c r="QHJ36" s="44"/>
      <c r="QHK36" s="44"/>
      <c r="QHL36" s="44"/>
      <c r="QHM36" s="44"/>
      <c r="QHN36" s="44"/>
      <c r="QHO36" s="44"/>
      <c r="QHP36" s="44"/>
      <c r="QHQ36" s="44"/>
      <c r="QHR36" s="44"/>
      <c r="QHS36" s="44"/>
      <c r="QHT36" s="44"/>
      <c r="QHU36" s="44"/>
      <c r="QHV36" s="44"/>
      <c r="QHW36" s="44"/>
      <c r="QHX36" s="44"/>
      <c r="QHY36" s="44"/>
      <c r="QHZ36" s="44"/>
      <c r="QIA36" s="44"/>
      <c r="QIB36" s="44"/>
      <c r="QIC36" s="44"/>
      <c r="QID36" s="44"/>
      <c r="QIE36" s="44"/>
      <c r="QIF36" s="44"/>
      <c r="QIG36" s="44"/>
      <c r="QIH36" s="44"/>
      <c r="QII36" s="44"/>
      <c r="QIJ36" s="44"/>
      <c r="QIK36" s="44"/>
      <c r="QIL36" s="44"/>
      <c r="QIM36" s="44"/>
      <c r="QIN36" s="44"/>
      <c r="QIO36" s="44"/>
      <c r="QIP36" s="44"/>
      <c r="QIQ36" s="44"/>
      <c r="QIR36" s="44"/>
      <c r="QIS36" s="44"/>
      <c r="QIT36" s="44"/>
      <c r="QIU36" s="44"/>
      <c r="QIV36" s="44"/>
      <c r="QIW36" s="44"/>
      <c r="QIX36" s="44"/>
      <c r="QIY36" s="44"/>
      <c r="QIZ36" s="44"/>
      <c r="QJA36" s="44"/>
      <c r="QJB36" s="44"/>
      <c r="QJC36" s="44"/>
      <c r="QJD36" s="44"/>
      <c r="QJE36" s="44"/>
      <c r="QJF36" s="44"/>
      <c r="QJG36" s="44"/>
      <c r="QJH36" s="44"/>
      <c r="QJI36" s="44"/>
      <c r="QJJ36" s="44"/>
      <c r="QJK36" s="44"/>
      <c r="QJL36" s="44"/>
      <c r="QJM36" s="44"/>
      <c r="QJN36" s="44"/>
      <c r="QJO36" s="44"/>
      <c r="QJP36" s="44"/>
      <c r="QJQ36" s="44"/>
      <c r="QJR36" s="44"/>
      <c r="QJS36" s="44"/>
      <c r="QJT36" s="44"/>
      <c r="QJU36" s="44"/>
      <c r="QJV36" s="44"/>
      <c r="QJW36" s="44"/>
      <c r="QJX36" s="44"/>
      <c r="QJY36" s="44"/>
      <c r="QJZ36" s="44"/>
      <c r="QKA36" s="44"/>
      <c r="QKB36" s="44"/>
      <c r="QKC36" s="44"/>
      <c r="QKD36" s="44"/>
      <c r="QKE36" s="44"/>
      <c r="QKF36" s="44"/>
      <c r="QKG36" s="44"/>
      <c r="QKH36" s="44"/>
      <c r="QKI36" s="44"/>
      <c r="QKJ36" s="44"/>
      <c r="QKK36" s="44"/>
      <c r="QKL36" s="44"/>
      <c r="QKM36" s="44"/>
      <c r="QKN36" s="44"/>
      <c r="QKO36" s="44"/>
      <c r="QKP36" s="44"/>
      <c r="QKQ36" s="44"/>
      <c r="QKR36" s="44"/>
      <c r="QKS36" s="44"/>
      <c r="QKT36" s="44"/>
      <c r="QKU36" s="44"/>
      <c r="QKV36" s="44"/>
      <c r="QKW36" s="44"/>
      <c r="QKX36" s="44"/>
      <c r="QKY36" s="44"/>
      <c r="QKZ36" s="44"/>
      <c r="QLA36" s="44"/>
      <c r="QLB36" s="44"/>
      <c r="QLC36" s="44"/>
      <c r="QLD36" s="44"/>
      <c r="QLE36" s="44"/>
      <c r="QLF36" s="44"/>
      <c r="QLG36" s="44"/>
      <c r="QLH36" s="44"/>
      <c r="QLI36" s="44"/>
      <c r="QLJ36" s="44"/>
      <c r="QLK36" s="44"/>
      <c r="QLL36" s="44"/>
      <c r="QLM36" s="44"/>
      <c r="QLN36" s="44"/>
      <c r="QLO36" s="44"/>
      <c r="QLP36" s="44"/>
      <c r="QLQ36" s="44"/>
      <c r="QLR36" s="44"/>
      <c r="QLS36" s="44"/>
      <c r="QLT36" s="44"/>
      <c r="QLU36" s="44"/>
      <c r="QLV36" s="44"/>
      <c r="QLW36" s="44"/>
      <c r="QLX36" s="44"/>
      <c r="QLY36" s="44"/>
      <c r="QLZ36" s="44"/>
      <c r="QMA36" s="44"/>
      <c r="QMB36" s="44"/>
      <c r="QMC36" s="44"/>
      <c r="QMD36" s="44"/>
      <c r="QME36" s="44"/>
      <c r="QMF36" s="44"/>
      <c r="QMG36" s="44"/>
      <c r="QMH36" s="44"/>
      <c r="QMI36" s="44"/>
      <c r="QMJ36" s="44"/>
      <c r="QMK36" s="44"/>
      <c r="QML36" s="44"/>
      <c r="QMM36" s="44"/>
      <c r="QMN36" s="44"/>
      <c r="QMO36" s="44"/>
      <c r="QMP36" s="44"/>
      <c r="QMQ36" s="44"/>
      <c r="QMR36" s="44"/>
      <c r="QMS36" s="44"/>
      <c r="QMT36" s="44"/>
      <c r="QMU36" s="44"/>
      <c r="QMV36" s="44"/>
      <c r="QMW36" s="44"/>
      <c r="QMX36" s="44"/>
      <c r="QMY36" s="44"/>
      <c r="QMZ36" s="44"/>
      <c r="QNA36" s="44"/>
      <c r="QNB36" s="44"/>
      <c r="QNC36" s="44"/>
      <c r="QND36" s="44"/>
      <c r="QNE36" s="44"/>
      <c r="QNF36" s="44"/>
      <c r="QNG36" s="44"/>
      <c r="QNH36" s="44"/>
      <c r="QNI36" s="44"/>
      <c r="QNJ36" s="44"/>
      <c r="QNK36" s="44"/>
      <c r="QNL36" s="44"/>
      <c r="QNM36" s="44"/>
      <c r="QNN36" s="44"/>
      <c r="QNO36" s="44"/>
      <c r="QNP36" s="44"/>
      <c r="QNQ36" s="44"/>
      <c r="QNR36" s="44"/>
      <c r="QNS36" s="44"/>
      <c r="QNT36" s="44"/>
      <c r="QNU36" s="44"/>
      <c r="QNV36" s="44"/>
      <c r="QNW36" s="44"/>
      <c r="QNX36" s="44"/>
      <c r="QNY36" s="44"/>
      <c r="QNZ36" s="44"/>
      <c r="QOA36" s="44"/>
      <c r="QOB36" s="44"/>
      <c r="QOC36" s="44"/>
      <c r="QOD36" s="44"/>
      <c r="QOE36" s="44"/>
      <c r="QOF36" s="44"/>
      <c r="QOG36" s="44"/>
      <c r="QOH36" s="44"/>
      <c r="QOI36" s="44"/>
      <c r="QOJ36" s="44"/>
      <c r="QOK36" s="44"/>
      <c r="QOL36" s="44"/>
      <c r="QOM36" s="44"/>
      <c r="QON36" s="44"/>
      <c r="QOO36" s="44"/>
      <c r="QOP36" s="44"/>
      <c r="QOQ36" s="44"/>
      <c r="QOR36" s="44"/>
      <c r="QOS36" s="44"/>
      <c r="QOT36" s="44"/>
      <c r="QOU36" s="44"/>
      <c r="QOV36" s="44"/>
      <c r="QOW36" s="44"/>
      <c r="QOX36" s="44"/>
      <c r="QOY36" s="44"/>
      <c r="QOZ36" s="44"/>
      <c r="QPA36" s="44"/>
      <c r="QPB36" s="44"/>
      <c r="QPC36" s="44"/>
      <c r="QPD36" s="44"/>
      <c r="QPE36" s="44"/>
      <c r="QPF36" s="44"/>
      <c r="QPG36" s="44"/>
      <c r="QPH36" s="44"/>
      <c r="QPI36" s="44"/>
      <c r="QPJ36" s="44"/>
      <c r="QPK36" s="44"/>
      <c r="QPL36" s="44"/>
      <c r="QPM36" s="44"/>
      <c r="QPN36" s="44"/>
      <c r="QPO36" s="44"/>
      <c r="QPP36" s="44"/>
      <c r="QPQ36" s="44"/>
      <c r="QPR36" s="44"/>
      <c r="QPS36" s="44"/>
      <c r="QPT36" s="44"/>
      <c r="QPU36" s="44"/>
      <c r="QPV36" s="44"/>
      <c r="QPW36" s="44"/>
      <c r="QPX36" s="44"/>
      <c r="QPY36" s="44"/>
      <c r="QPZ36" s="44"/>
      <c r="QQA36" s="44"/>
      <c r="QQB36" s="44"/>
      <c r="QQC36" s="44"/>
      <c r="QQD36" s="44"/>
      <c r="QQE36" s="44"/>
      <c r="QQF36" s="44"/>
      <c r="QQG36" s="44"/>
      <c r="QQH36" s="44"/>
      <c r="QQI36" s="44"/>
      <c r="QQJ36" s="44"/>
      <c r="QQK36" s="44"/>
      <c r="QQL36" s="44"/>
      <c r="QQM36" s="44"/>
      <c r="QQN36" s="44"/>
      <c r="QQO36" s="44"/>
      <c r="QQP36" s="44"/>
      <c r="QQQ36" s="44"/>
      <c r="QQR36" s="44"/>
      <c r="QQS36" s="44"/>
      <c r="QQT36" s="44"/>
      <c r="QQU36" s="44"/>
      <c r="QQV36" s="44"/>
      <c r="QQW36" s="44"/>
      <c r="QQX36" s="44"/>
      <c r="QQY36" s="44"/>
      <c r="QQZ36" s="44"/>
      <c r="QRA36" s="44"/>
      <c r="QRB36" s="44"/>
      <c r="QRC36" s="44"/>
      <c r="QRD36" s="44"/>
      <c r="QRE36" s="44"/>
      <c r="QRF36" s="44"/>
      <c r="QRG36" s="44"/>
      <c r="QRH36" s="44"/>
      <c r="QRI36" s="44"/>
      <c r="QRJ36" s="44"/>
      <c r="QRK36" s="44"/>
      <c r="QRL36" s="44"/>
      <c r="QRM36" s="44"/>
      <c r="QRN36" s="44"/>
      <c r="QRO36" s="44"/>
      <c r="QRP36" s="44"/>
      <c r="QRQ36" s="44"/>
      <c r="QRR36" s="44"/>
      <c r="QRS36" s="44"/>
      <c r="QRT36" s="44"/>
      <c r="QRU36" s="44"/>
      <c r="QRV36" s="44"/>
      <c r="QRW36" s="44"/>
      <c r="QRX36" s="44"/>
      <c r="QRY36" s="44"/>
      <c r="QRZ36" s="44"/>
      <c r="QSA36" s="44"/>
      <c r="QSB36" s="44"/>
      <c r="QSC36" s="44"/>
      <c r="QSD36" s="44"/>
      <c r="QSE36" s="44"/>
      <c r="QSF36" s="44"/>
      <c r="QSG36" s="44"/>
      <c r="QSH36" s="44"/>
      <c r="QSI36" s="44"/>
      <c r="QSJ36" s="44"/>
      <c r="QSK36" s="44"/>
      <c r="QSL36" s="44"/>
      <c r="QSM36" s="44"/>
      <c r="QSN36" s="44"/>
      <c r="QSO36" s="44"/>
      <c r="QSP36" s="44"/>
      <c r="QSQ36" s="44"/>
      <c r="QSR36" s="44"/>
      <c r="QSS36" s="44"/>
      <c r="QST36" s="44"/>
      <c r="QSU36" s="44"/>
      <c r="QSV36" s="44"/>
      <c r="QSW36" s="44"/>
      <c r="QSX36" s="44"/>
      <c r="QSY36" s="44"/>
      <c r="QSZ36" s="44"/>
      <c r="QTA36" s="44"/>
      <c r="QTB36" s="44"/>
      <c r="QTC36" s="44"/>
      <c r="QTD36" s="44"/>
      <c r="QTE36" s="44"/>
      <c r="QTF36" s="44"/>
      <c r="QTG36" s="44"/>
      <c r="QTH36" s="44"/>
      <c r="QTI36" s="44"/>
      <c r="QTJ36" s="44"/>
      <c r="QTK36" s="44"/>
      <c r="QTL36" s="44"/>
      <c r="QTM36" s="44"/>
      <c r="QTN36" s="44"/>
      <c r="QTO36" s="44"/>
      <c r="QTP36" s="44"/>
      <c r="QTQ36" s="44"/>
      <c r="QTR36" s="44"/>
      <c r="QTS36" s="44"/>
      <c r="QTT36" s="44"/>
      <c r="QTU36" s="44"/>
      <c r="QTV36" s="44"/>
      <c r="QTW36" s="44"/>
      <c r="QTX36" s="44"/>
      <c r="QTY36" s="44"/>
      <c r="QTZ36" s="44"/>
      <c r="QUA36" s="44"/>
      <c r="QUB36" s="44"/>
      <c r="QUC36" s="44"/>
      <c r="QUD36" s="44"/>
      <c r="QUE36" s="44"/>
      <c r="QUF36" s="44"/>
      <c r="QUG36" s="44"/>
      <c r="QUH36" s="44"/>
      <c r="QUI36" s="44"/>
      <c r="QUJ36" s="44"/>
      <c r="QUK36" s="44"/>
      <c r="QUL36" s="44"/>
      <c r="QUM36" s="44"/>
      <c r="QUN36" s="44"/>
      <c r="QUO36" s="44"/>
      <c r="QUP36" s="44"/>
      <c r="QUQ36" s="44"/>
      <c r="QUR36" s="44"/>
      <c r="QUS36" s="44"/>
      <c r="QUT36" s="44"/>
      <c r="QUU36" s="44"/>
      <c r="QUV36" s="44"/>
      <c r="QUW36" s="44"/>
      <c r="QUX36" s="44"/>
      <c r="QUY36" s="44"/>
      <c r="QUZ36" s="44"/>
      <c r="QVA36" s="44"/>
      <c r="QVB36" s="44"/>
      <c r="QVC36" s="44"/>
      <c r="QVD36" s="44"/>
      <c r="QVE36" s="44"/>
      <c r="QVF36" s="44"/>
      <c r="QVG36" s="44"/>
      <c r="QVH36" s="44"/>
      <c r="QVI36" s="44"/>
      <c r="QVJ36" s="44"/>
      <c r="QVK36" s="44"/>
      <c r="QVL36" s="44"/>
      <c r="QVM36" s="44"/>
      <c r="QVN36" s="44"/>
      <c r="QVO36" s="44"/>
      <c r="QVP36" s="44"/>
      <c r="QVQ36" s="44"/>
      <c r="QVR36" s="44"/>
      <c r="QVS36" s="44"/>
      <c r="QVT36" s="44"/>
      <c r="QVU36" s="44"/>
      <c r="QVV36" s="44"/>
      <c r="QVW36" s="44"/>
      <c r="QVX36" s="44"/>
      <c r="QVY36" s="44"/>
      <c r="QVZ36" s="44"/>
      <c r="QWA36" s="44"/>
      <c r="QWB36" s="44"/>
      <c r="QWC36" s="44"/>
      <c r="QWD36" s="44"/>
      <c r="QWE36" s="44"/>
      <c r="QWF36" s="44"/>
      <c r="QWG36" s="44"/>
      <c r="QWH36" s="44"/>
      <c r="QWI36" s="44"/>
      <c r="QWJ36" s="44"/>
      <c r="QWK36" s="44"/>
      <c r="QWL36" s="44"/>
      <c r="QWM36" s="44"/>
      <c r="QWN36" s="44"/>
      <c r="QWO36" s="44"/>
      <c r="QWP36" s="44"/>
      <c r="QWQ36" s="44"/>
      <c r="QWR36" s="44"/>
      <c r="QWS36" s="44"/>
      <c r="QWT36" s="44"/>
      <c r="QWU36" s="44"/>
      <c r="QWV36" s="44"/>
      <c r="QWW36" s="44"/>
      <c r="QWX36" s="44"/>
      <c r="QWY36" s="44"/>
      <c r="QWZ36" s="44"/>
      <c r="QXA36" s="44"/>
      <c r="QXB36" s="44"/>
      <c r="QXC36" s="44"/>
      <c r="QXD36" s="44"/>
      <c r="QXE36" s="44"/>
      <c r="QXF36" s="44"/>
      <c r="QXG36" s="44"/>
      <c r="QXH36" s="44"/>
      <c r="QXI36" s="44"/>
      <c r="QXJ36" s="44"/>
      <c r="QXK36" s="44"/>
      <c r="QXL36" s="44"/>
      <c r="QXM36" s="44"/>
      <c r="QXN36" s="44"/>
      <c r="QXO36" s="44"/>
      <c r="QXP36" s="44"/>
      <c r="QXQ36" s="44"/>
      <c r="QXR36" s="44"/>
      <c r="QXS36" s="44"/>
      <c r="QXT36" s="44"/>
      <c r="QXU36" s="44"/>
      <c r="QXV36" s="44"/>
      <c r="QXW36" s="44"/>
      <c r="QXX36" s="44"/>
      <c r="QXY36" s="44"/>
      <c r="QXZ36" s="44"/>
      <c r="QYA36" s="44"/>
      <c r="QYB36" s="44"/>
      <c r="QYC36" s="44"/>
      <c r="QYD36" s="44"/>
      <c r="QYE36" s="44"/>
      <c r="QYF36" s="44"/>
      <c r="QYG36" s="44"/>
      <c r="QYH36" s="44"/>
      <c r="QYI36" s="44"/>
      <c r="QYJ36" s="44"/>
      <c r="QYK36" s="44"/>
      <c r="QYL36" s="44"/>
      <c r="QYM36" s="44"/>
      <c r="QYN36" s="44"/>
      <c r="QYO36" s="44"/>
      <c r="QYP36" s="44"/>
      <c r="QYQ36" s="44"/>
      <c r="QYR36" s="44"/>
      <c r="QYS36" s="44"/>
      <c r="QYT36" s="44"/>
      <c r="QYU36" s="44"/>
      <c r="QYV36" s="44"/>
      <c r="QYW36" s="44"/>
      <c r="QYX36" s="44"/>
      <c r="QYY36" s="44"/>
      <c r="QYZ36" s="44"/>
      <c r="QZA36" s="44"/>
      <c r="QZB36" s="44"/>
      <c r="QZC36" s="44"/>
      <c r="QZD36" s="44"/>
      <c r="QZE36" s="44"/>
      <c r="QZF36" s="44"/>
      <c r="QZG36" s="44"/>
      <c r="QZH36" s="44"/>
      <c r="QZI36" s="44"/>
      <c r="QZJ36" s="44"/>
      <c r="QZK36" s="44"/>
      <c r="QZL36" s="44"/>
      <c r="QZM36" s="44"/>
      <c r="QZN36" s="44"/>
      <c r="QZO36" s="44"/>
      <c r="QZP36" s="44"/>
      <c r="QZQ36" s="44"/>
      <c r="QZR36" s="44"/>
      <c r="QZS36" s="44"/>
      <c r="QZT36" s="44"/>
      <c r="QZU36" s="44"/>
      <c r="QZV36" s="44"/>
      <c r="QZW36" s="44"/>
      <c r="QZX36" s="44"/>
      <c r="QZY36" s="44"/>
      <c r="QZZ36" s="44"/>
      <c r="RAA36" s="44"/>
      <c r="RAB36" s="44"/>
      <c r="RAC36" s="44"/>
      <c r="RAD36" s="44"/>
      <c r="RAE36" s="44"/>
      <c r="RAF36" s="44"/>
      <c r="RAG36" s="44"/>
      <c r="RAH36" s="44"/>
      <c r="RAI36" s="44"/>
      <c r="RAJ36" s="44"/>
      <c r="RAK36" s="44"/>
      <c r="RAL36" s="44"/>
      <c r="RAM36" s="44"/>
      <c r="RAN36" s="44"/>
      <c r="RAO36" s="44"/>
      <c r="RAP36" s="44"/>
      <c r="RAQ36" s="44"/>
      <c r="RAR36" s="44"/>
      <c r="RAS36" s="44"/>
      <c r="RAT36" s="44"/>
      <c r="RAU36" s="44"/>
      <c r="RAV36" s="44"/>
      <c r="RAW36" s="44"/>
      <c r="RAX36" s="44"/>
      <c r="RAY36" s="44"/>
      <c r="RAZ36" s="44"/>
      <c r="RBA36" s="44"/>
      <c r="RBB36" s="44"/>
      <c r="RBC36" s="44"/>
      <c r="RBD36" s="44"/>
      <c r="RBE36" s="44"/>
      <c r="RBF36" s="44"/>
      <c r="RBG36" s="44"/>
      <c r="RBH36" s="44"/>
      <c r="RBI36" s="44"/>
      <c r="RBJ36" s="44"/>
      <c r="RBK36" s="44"/>
      <c r="RBL36" s="44"/>
      <c r="RBM36" s="44"/>
      <c r="RBN36" s="44"/>
      <c r="RBO36" s="44"/>
      <c r="RBP36" s="44"/>
      <c r="RBQ36" s="44"/>
      <c r="RBR36" s="44"/>
      <c r="RBS36" s="44"/>
      <c r="RBT36" s="44"/>
      <c r="RBU36" s="44"/>
      <c r="RBV36" s="44"/>
      <c r="RBW36" s="44"/>
      <c r="RBX36" s="44"/>
      <c r="RBY36" s="44"/>
      <c r="RBZ36" s="44"/>
      <c r="RCA36" s="44"/>
      <c r="RCB36" s="44"/>
      <c r="RCC36" s="44"/>
      <c r="RCD36" s="44"/>
      <c r="RCE36" s="44"/>
      <c r="RCF36" s="44"/>
      <c r="RCG36" s="44"/>
      <c r="RCH36" s="44"/>
      <c r="RCI36" s="44"/>
      <c r="RCJ36" s="44"/>
      <c r="RCK36" s="44"/>
      <c r="RCL36" s="44"/>
      <c r="RCM36" s="44"/>
      <c r="RCN36" s="44"/>
      <c r="RCO36" s="44"/>
      <c r="RCP36" s="44"/>
      <c r="RCQ36" s="44"/>
      <c r="RCR36" s="44"/>
      <c r="RCS36" s="44"/>
      <c r="RCT36" s="44"/>
      <c r="RCU36" s="44"/>
      <c r="RCV36" s="44"/>
      <c r="RCW36" s="44"/>
      <c r="RCX36" s="44"/>
      <c r="RCY36" s="44"/>
      <c r="RCZ36" s="44"/>
      <c r="RDA36" s="44"/>
      <c r="RDB36" s="44"/>
      <c r="RDC36" s="44"/>
      <c r="RDD36" s="44"/>
      <c r="RDE36" s="44"/>
      <c r="RDF36" s="44"/>
      <c r="RDG36" s="44"/>
      <c r="RDH36" s="44"/>
      <c r="RDI36" s="44"/>
      <c r="RDJ36" s="44"/>
      <c r="RDK36" s="44"/>
      <c r="RDL36" s="44"/>
      <c r="RDM36" s="44"/>
      <c r="RDN36" s="44"/>
      <c r="RDO36" s="44"/>
      <c r="RDP36" s="44"/>
      <c r="RDQ36" s="44"/>
      <c r="RDR36" s="44"/>
      <c r="RDS36" s="44"/>
      <c r="RDT36" s="44"/>
      <c r="RDU36" s="44"/>
      <c r="RDV36" s="44"/>
      <c r="RDW36" s="44"/>
      <c r="RDX36" s="44"/>
      <c r="RDY36" s="44"/>
      <c r="RDZ36" s="44"/>
      <c r="REA36" s="44"/>
      <c r="REB36" s="44"/>
      <c r="REC36" s="44"/>
      <c r="RED36" s="44"/>
      <c r="REE36" s="44"/>
      <c r="REF36" s="44"/>
      <c r="REG36" s="44"/>
      <c r="REH36" s="44"/>
      <c r="REI36" s="44"/>
      <c r="REJ36" s="44"/>
      <c r="REK36" s="44"/>
      <c r="REL36" s="44"/>
      <c r="REM36" s="44"/>
      <c r="REN36" s="44"/>
      <c r="REO36" s="44"/>
      <c r="REP36" s="44"/>
      <c r="REQ36" s="44"/>
      <c r="RER36" s="44"/>
      <c r="RES36" s="44"/>
      <c r="RET36" s="44"/>
      <c r="REU36" s="44"/>
      <c r="REV36" s="44"/>
      <c r="REW36" s="44"/>
      <c r="REX36" s="44"/>
      <c r="REY36" s="44"/>
      <c r="REZ36" s="44"/>
      <c r="RFA36" s="44"/>
      <c r="RFB36" s="44"/>
      <c r="RFC36" s="44"/>
      <c r="RFD36" s="44"/>
      <c r="RFE36" s="44"/>
      <c r="RFF36" s="44"/>
      <c r="RFG36" s="44"/>
      <c r="RFH36" s="44"/>
      <c r="RFI36" s="44"/>
      <c r="RFJ36" s="44"/>
      <c r="RFK36" s="44"/>
      <c r="RFL36" s="44"/>
      <c r="RFM36" s="44"/>
      <c r="RFN36" s="44"/>
      <c r="RFO36" s="44"/>
      <c r="RFP36" s="44"/>
      <c r="RFQ36" s="44"/>
      <c r="RFR36" s="44"/>
      <c r="RFS36" s="44"/>
      <c r="RFT36" s="44"/>
      <c r="RFU36" s="44"/>
      <c r="RFV36" s="44"/>
      <c r="RFW36" s="44"/>
      <c r="RFX36" s="44"/>
      <c r="RFY36" s="44"/>
      <c r="RFZ36" s="44"/>
      <c r="RGA36" s="44"/>
      <c r="RGB36" s="44"/>
      <c r="RGC36" s="44"/>
      <c r="RGD36" s="44"/>
      <c r="RGE36" s="44"/>
      <c r="RGF36" s="44"/>
      <c r="RGG36" s="44"/>
      <c r="RGH36" s="44"/>
      <c r="RGI36" s="44"/>
      <c r="RGJ36" s="44"/>
      <c r="RGK36" s="44"/>
      <c r="RGL36" s="44"/>
      <c r="RGM36" s="44"/>
      <c r="RGN36" s="44"/>
      <c r="RGO36" s="44"/>
      <c r="RGP36" s="44"/>
      <c r="RGQ36" s="44"/>
      <c r="RGR36" s="44"/>
      <c r="RGS36" s="44"/>
      <c r="RGT36" s="44"/>
      <c r="RGU36" s="44"/>
      <c r="RGV36" s="44"/>
      <c r="RGW36" s="44"/>
      <c r="RGX36" s="44"/>
      <c r="RGY36" s="44"/>
      <c r="RGZ36" s="44"/>
      <c r="RHA36" s="44"/>
      <c r="RHB36" s="44"/>
      <c r="RHC36" s="44"/>
      <c r="RHD36" s="44"/>
      <c r="RHE36" s="44"/>
      <c r="RHF36" s="44"/>
      <c r="RHG36" s="44"/>
      <c r="RHH36" s="44"/>
      <c r="RHI36" s="44"/>
      <c r="RHJ36" s="44"/>
      <c r="RHK36" s="44"/>
      <c r="RHL36" s="44"/>
      <c r="RHM36" s="44"/>
      <c r="RHN36" s="44"/>
      <c r="RHO36" s="44"/>
      <c r="RHP36" s="44"/>
      <c r="RHQ36" s="44"/>
      <c r="RHR36" s="44"/>
      <c r="RHS36" s="44"/>
      <c r="RHT36" s="44"/>
      <c r="RHU36" s="44"/>
      <c r="RHV36" s="44"/>
      <c r="RHW36" s="44"/>
      <c r="RHX36" s="44"/>
      <c r="RHY36" s="44"/>
      <c r="RHZ36" s="44"/>
      <c r="RIA36" s="44"/>
      <c r="RIB36" s="44"/>
      <c r="RIC36" s="44"/>
      <c r="RID36" s="44"/>
      <c r="RIE36" s="44"/>
      <c r="RIF36" s="44"/>
      <c r="RIG36" s="44"/>
      <c r="RIH36" s="44"/>
      <c r="RII36" s="44"/>
      <c r="RIJ36" s="44"/>
      <c r="RIK36" s="44"/>
      <c r="RIL36" s="44"/>
      <c r="RIM36" s="44"/>
      <c r="RIN36" s="44"/>
      <c r="RIO36" s="44"/>
      <c r="RIP36" s="44"/>
      <c r="RIQ36" s="44"/>
      <c r="RIR36" s="44"/>
      <c r="RIS36" s="44"/>
      <c r="RIT36" s="44"/>
      <c r="RIU36" s="44"/>
      <c r="RIV36" s="44"/>
      <c r="RIW36" s="44"/>
      <c r="RIX36" s="44"/>
      <c r="RIY36" s="44"/>
      <c r="RIZ36" s="44"/>
      <c r="RJA36" s="44"/>
      <c r="RJB36" s="44"/>
      <c r="RJC36" s="44"/>
      <c r="RJD36" s="44"/>
      <c r="RJE36" s="44"/>
      <c r="RJF36" s="44"/>
      <c r="RJG36" s="44"/>
      <c r="RJH36" s="44"/>
      <c r="RJI36" s="44"/>
      <c r="RJJ36" s="44"/>
      <c r="RJK36" s="44"/>
      <c r="RJL36" s="44"/>
      <c r="RJM36" s="44"/>
      <c r="RJN36" s="44"/>
      <c r="RJO36" s="44"/>
      <c r="RJP36" s="44"/>
      <c r="RJQ36" s="44"/>
      <c r="RJR36" s="44"/>
      <c r="RJS36" s="44"/>
      <c r="RJT36" s="44"/>
      <c r="RJU36" s="44"/>
      <c r="RJV36" s="44"/>
      <c r="RJW36" s="44"/>
      <c r="RJX36" s="44"/>
      <c r="RJY36" s="44"/>
      <c r="RJZ36" s="44"/>
      <c r="RKA36" s="44"/>
      <c r="RKB36" s="44"/>
      <c r="RKC36" s="44"/>
      <c r="RKD36" s="44"/>
      <c r="RKE36" s="44"/>
      <c r="RKF36" s="44"/>
      <c r="RKG36" s="44"/>
      <c r="RKH36" s="44"/>
      <c r="RKI36" s="44"/>
      <c r="RKJ36" s="44"/>
      <c r="RKK36" s="44"/>
      <c r="RKL36" s="44"/>
      <c r="RKM36" s="44"/>
      <c r="RKN36" s="44"/>
      <c r="RKO36" s="44"/>
      <c r="RKP36" s="44"/>
      <c r="RKQ36" s="44"/>
      <c r="RKR36" s="44"/>
      <c r="RKS36" s="44"/>
      <c r="RKT36" s="44"/>
      <c r="RKU36" s="44"/>
      <c r="RKV36" s="44"/>
      <c r="RKW36" s="44"/>
      <c r="RKX36" s="44"/>
      <c r="RKY36" s="44"/>
      <c r="RKZ36" s="44"/>
      <c r="RLA36" s="44"/>
      <c r="RLB36" s="44"/>
      <c r="RLC36" s="44"/>
      <c r="RLD36" s="44"/>
      <c r="RLE36" s="44"/>
      <c r="RLF36" s="44"/>
      <c r="RLG36" s="44"/>
      <c r="RLH36" s="44"/>
      <c r="RLI36" s="44"/>
      <c r="RLJ36" s="44"/>
      <c r="RLK36" s="44"/>
      <c r="RLL36" s="44"/>
      <c r="RLM36" s="44"/>
      <c r="RLN36" s="44"/>
      <c r="RLO36" s="44"/>
      <c r="RLP36" s="44"/>
      <c r="RLQ36" s="44"/>
      <c r="RLR36" s="44"/>
      <c r="RLS36" s="44"/>
      <c r="RLT36" s="44"/>
      <c r="RLU36" s="44"/>
      <c r="RLV36" s="44"/>
      <c r="RLW36" s="44"/>
      <c r="RLX36" s="44"/>
      <c r="RLY36" s="44"/>
      <c r="RLZ36" s="44"/>
      <c r="RMA36" s="44"/>
      <c r="RMB36" s="44"/>
      <c r="RMC36" s="44"/>
      <c r="RMD36" s="44"/>
      <c r="RME36" s="44"/>
      <c r="RMF36" s="44"/>
      <c r="RMG36" s="44"/>
      <c r="RMH36" s="44"/>
      <c r="RMI36" s="44"/>
      <c r="RMJ36" s="44"/>
      <c r="RMK36" s="44"/>
      <c r="RML36" s="44"/>
      <c r="RMM36" s="44"/>
      <c r="RMN36" s="44"/>
      <c r="RMO36" s="44"/>
      <c r="RMP36" s="44"/>
      <c r="RMQ36" s="44"/>
      <c r="RMR36" s="44"/>
      <c r="RMS36" s="44"/>
      <c r="RMT36" s="44"/>
      <c r="RMU36" s="44"/>
      <c r="RMV36" s="44"/>
      <c r="RMW36" s="44"/>
      <c r="RMX36" s="44"/>
      <c r="RMY36" s="44"/>
      <c r="RMZ36" s="44"/>
      <c r="RNA36" s="44"/>
      <c r="RNB36" s="44"/>
      <c r="RNC36" s="44"/>
      <c r="RND36" s="44"/>
      <c r="RNE36" s="44"/>
      <c r="RNF36" s="44"/>
      <c r="RNG36" s="44"/>
      <c r="RNH36" s="44"/>
      <c r="RNI36" s="44"/>
      <c r="RNJ36" s="44"/>
      <c r="RNK36" s="44"/>
      <c r="RNL36" s="44"/>
      <c r="RNM36" s="44"/>
      <c r="RNN36" s="44"/>
      <c r="RNO36" s="44"/>
      <c r="RNP36" s="44"/>
      <c r="RNQ36" s="44"/>
      <c r="RNR36" s="44"/>
      <c r="RNS36" s="44"/>
      <c r="RNT36" s="44"/>
      <c r="RNU36" s="44"/>
      <c r="RNV36" s="44"/>
      <c r="RNW36" s="44"/>
      <c r="RNX36" s="44"/>
      <c r="RNY36" s="44"/>
      <c r="RNZ36" s="44"/>
      <c r="ROA36" s="44"/>
      <c r="ROB36" s="44"/>
      <c r="ROC36" s="44"/>
      <c r="ROD36" s="44"/>
      <c r="ROE36" s="44"/>
      <c r="ROF36" s="44"/>
      <c r="ROG36" s="44"/>
      <c r="ROH36" s="44"/>
      <c r="ROI36" s="44"/>
      <c r="ROJ36" s="44"/>
      <c r="ROK36" s="44"/>
      <c r="ROL36" s="44"/>
      <c r="ROM36" s="44"/>
      <c r="RON36" s="44"/>
      <c r="ROO36" s="44"/>
      <c r="ROP36" s="44"/>
      <c r="ROQ36" s="44"/>
      <c r="ROR36" s="44"/>
      <c r="ROS36" s="44"/>
      <c r="ROT36" s="44"/>
      <c r="ROU36" s="44"/>
      <c r="ROV36" s="44"/>
      <c r="ROW36" s="44"/>
      <c r="ROX36" s="44"/>
      <c r="ROY36" s="44"/>
      <c r="ROZ36" s="44"/>
      <c r="RPA36" s="44"/>
      <c r="RPB36" s="44"/>
      <c r="RPC36" s="44"/>
      <c r="RPD36" s="44"/>
      <c r="RPE36" s="44"/>
      <c r="RPF36" s="44"/>
      <c r="RPG36" s="44"/>
      <c r="RPH36" s="44"/>
      <c r="RPI36" s="44"/>
      <c r="RPJ36" s="44"/>
      <c r="RPK36" s="44"/>
      <c r="RPL36" s="44"/>
      <c r="RPM36" s="44"/>
      <c r="RPN36" s="44"/>
      <c r="RPO36" s="44"/>
      <c r="RPP36" s="44"/>
      <c r="RPQ36" s="44"/>
      <c r="RPR36" s="44"/>
      <c r="RPS36" s="44"/>
      <c r="RPT36" s="44"/>
      <c r="RPU36" s="44"/>
      <c r="RPV36" s="44"/>
      <c r="RPW36" s="44"/>
      <c r="RPX36" s="44"/>
      <c r="RPY36" s="44"/>
      <c r="RPZ36" s="44"/>
      <c r="RQA36" s="44"/>
      <c r="RQB36" s="44"/>
      <c r="RQC36" s="44"/>
      <c r="RQD36" s="44"/>
      <c r="RQE36" s="44"/>
      <c r="RQF36" s="44"/>
      <c r="RQG36" s="44"/>
      <c r="RQH36" s="44"/>
      <c r="RQI36" s="44"/>
      <c r="RQJ36" s="44"/>
      <c r="RQK36" s="44"/>
      <c r="RQL36" s="44"/>
      <c r="RQM36" s="44"/>
      <c r="RQN36" s="44"/>
      <c r="RQO36" s="44"/>
      <c r="RQP36" s="44"/>
      <c r="RQQ36" s="44"/>
      <c r="RQR36" s="44"/>
      <c r="RQS36" s="44"/>
      <c r="RQT36" s="44"/>
      <c r="RQU36" s="44"/>
      <c r="RQV36" s="44"/>
      <c r="RQW36" s="44"/>
      <c r="RQX36" s="44"/>
      <c r="RQY36" s="44"/>
      <c r="RQZ36" s="44"/>
      <c r="RRA36" s="44"/>
      <c r="RRB36" s="44"/>
      <c r="RRC36" s="44"/>
      <c r="RRD36" s="44"/>
      <c r="RRE36" s="44"/>
      <c r="RRF36" s="44"/>
      <c r="RRG36" s="44"/>
      <c r="RRH36" s="44"/>
      <c r="RRI36" s="44"/>
      <c r="RRJ36" s="44"/>
      <c r="RRK36" s="44"/>
      <c r="RRL36" s="44"/>
      <c r="RRM36" s="44"/>
      <c r="RRN36" s="44"/>
      <c r="RRO36" s="44"/>
      <c r="RRP36" s="44"/>
      <c r="RRQ36" s="44"/>
      <c r="RRR36" s="44"/>
      <c r="RRS36" s="44"/>
      <c r="RRT36" s="44"/>
      <c r="RRU36" s="44"/>
      <c r="RRV36" s="44"/>
      <c r="RRW36" s="44"/>
      <c r="RRX36" s="44"/>
      <c r="RRY36" s="44"/>
      <c r="RRZ36" s="44"/>
      <c r="RSA36" s="44"/>
      <c r="RSB36" s="44"/>
      <c r="RSC36" s="44"/>
      <c r="RSD36" s="44"/>
      <c r="RSE36" s="44"/>
      <c r="RSF36" s="44"/>
      <c r="RSG36" s="44"/>
      <c r="RSH36" s="44"/>
      <c r="RSI36" s="44"/>
      <c r="RSJ36" s="44"/>
      <c r="RSK36" s="44"/>
      <c r="RSL36" s="44"/>
      <c r="RSM36" s="44"/>
      <c r="RSN36" s="44"/>
      <c r="RSO36" s="44"/>
      <c r="RSP36" s="44"/>
      <c r="RSQ36" s="44"/>
      <c r="RSR36" s="44"/>
      <c r="RSS36" s="44"/>
      <c r="RST36" s="44"/>
      <c r="RSU36" s="44"/>
      <c r="RSV36" s="44"/>
      <c r="RSW36" s="44"/>
      <c r="RSX36" s="44"/>
      <c r="RSY36" s="44"/>
      <c r="RSZ36" s="44"/>
      <c r="RTA36" s="44"/>
      <c r="RTB36" s="44"/>
      <c r="RTC36" s="44"/>
      <c r="RTD36" s="44"/>
      <c r="RTE36" s="44"/>
      <c r="RTF36" s="44"/>
      <c r="RTG36" s="44"/>
      <c r="RTH36" s="44"/>
      <c r="RTI36" s="44"/>
      <c r="RTJ36" s="44"/>
      <c r="RTK36" s="44"/>
      <c r="RTL36" s="44"/>
      <c r="RTM36" s="44"/>
      <c r="RTN36" s="44"/>
      <c r="RTO36" s="44"/>
      <c r="RTP36" s="44"/>
      <c r="RTQ36" s="44"/>
      <c r="RTR36" s="44"/>
      <c r="RTS36" s="44"/>
      <c r="RTT36" s="44"/>
      <c r="RTU36" s="44"/>
      <c r="RTV36" s="44"/>
      <c r="RTW36" s="44"/>
      <c r="RTX36" s="44"/>
      <c r="RTY36" s="44"/>
      <c r="RTZ36" s="44"/>
      <c r="RUA36" s="44"/>
      <c r="RUB36" s="44"/>
      <c r="RUC36" s="44"/>
      <c r="RUD36" s="44"/>
      <c r="RUE36" s="44"/>
      <c r="RUF36" s="44"/>
      <c r="RUG36" s="44"/>
      <c r="RUH36" s="44"/>
      <c r="RUI36" s="44"/>
      <c r="RUJ36" s="44"/>
      <c r="RUK36" s="44"/>
      <c r="RUL36" s="44"/>
      <c r="RUM36" s="44"/>
      <c r="RUN36" s="44"/>
      <c r="RUO36" s="44"/>
      <c r="RUP36" s="44"/>
      <c r="RUQ36" s="44"/>
      <c r="RUR36" s="44"/>
      <c r="RUS36" s="44"/>
      <c r="RUT36" s="44"/>
      <c r="RUU36" s="44"/>
      <c r="RUV36" s="44"/>
      <c r="RUW36" s="44"/>
      <c r="RUX36" s="44"/>
      <c r="RUY36" s="44"/>
      <c r="RUZ36" s="44"/>
      <c r="RVA36" s="44"/>
      <c r="RVB36" s="44"/>
      <c r="RVC36" s="44"/>
      <c r="RVD36" s="44"/>
      <c r="RVE36" s="44"/>
      <c r="RVF36" s="44"/>
      <c r="RVG36" s="44"/>
      <c r="RVH36" s="44"/>
      <c r="RVI36" s="44"/>
      <c r="RVJ36" s="44"/>
      <c r="RVK36" s="44"/>
      <c r="RVL36" s="44"/>
      <c r="RVM36" s="44"/>
      <c r="RVN36" s="44"/>
      <c r="RVO36" s="44"/>
      <c r="RVP36" s="44"/>
      <c r="RVQ36" s="44"/>
      <c r="RVR36" s="44"/>
      <c r="RVS36" s="44"/>
      <c r="RVT36" s="44"/>
      <c r="RVU36" s="44"/>
      <c r="RVV36" s="44"/>
      <c r="RVW36" s="44"/>
      <c r="RVX36" s="44"/>
      <c r="RVY36" s="44"/>
      <c r="RVZ36" s="44"/>
      <c r="RWA36" s="44"/>
      <c r="RWB36" s="44"/>
      <c r="RWC36" s="44"/>
      <c r="RWD36" s="44"/>
      <c r="RWE36" s="44"/>
      <c r="RWF36" s="44"/>
      <c r="RWG36" s="44"/>
      <c r="RWH36" s="44"/>
      <c r="RWI36" s="44"/>
      <c r="RWJ36" s="44"/>
      <c r="RWK36" s="44"/>
      <c r="RWL36" s="44"/>
      <c r="RWM36" s="44"/>
      <c r="RWN36" s="44"/>
      <c r="RWO36" s="44"/>
      <c r="RWP36" s="44"/>
      <c r="RWQ36" s="44"/>
      <c r="RWR36" s="44"/>
      <c r="RWS36" s="44"/>
      <c r="RWT36" s="44"/>
      <c r="RWU36" s="44"/>
      <c r="RWV36" s="44"/>
      <c r="RWW36" s="44"/>
      <c r="RWX36" s="44"/>
      <c r="RWY36" s="44"/>
      <c r="RWZ36" s="44"/>
      <c r="RXA36" s="44"/>
      <c r="RXB36" s="44"/>
      <c r="RXC36" s="44"/>
      <c r="RXD36" s="44"/>
      <c r="RXE36" s="44"/>
      <c r="RXF36" s="44"/>
      <c r="RXG36" s="44"/>
      <c r="RXH36" s="44"/>
      <c r="RXI36" s="44"/>
      <c r="RXJ36" s="44"/>
      <c r="RXK36" s="44"/>
      <c r="RXL36" s="44"/>
      <c r="RXM36" s="44"/>
      <c r="RXN36" s="44"/>
      <c r="RXO36" s="44"/>
      <c r="RXP36" s="44"/>
      <c r="RXQ36" s="44"/>
      <c r="RXR36" s="44"/>
      <c r="RXS36" s="44"/>
      <c r="RXT36" s="44"/>
      <c r="RXU36" s="44"/>
      <c r="RXV36" s="44"/>
      <c r="RXW36" s="44"/>
      <c r="RXX36" s="44"/>
      <c r="RXY36" s="44"/>
      <c r="RXZ36" s="44"/>
      <c r="RYA36" s="44"/>
      <c r="RYB36" s="44"/>
      <c r="RYC36" s="44"/>
      <c r="RYD36" s="44"/>
      <c r="RYE36" s="44"/>
      <c r="RYF36" s="44"/>
      <c r="RYG36" s="44"/>
      <c r="RYH36" s="44"/>
      <c r="RYI36" s="44"/>
      <c r="RYJ36" s="44"/>
      <c r="RYK36" s="44"/>
      <c r="RYL36" s="44"/>
      <c r="RYM36" s="44"/>
      <c r="RYN36" s="44"/>
      <c r="RYO36" s="44"/>
      <c r="RYP36" s="44"/>
      <c r="RYQ36" s="44"/>
      <c r="RYR36" s="44"/>
      <c r="RYS36" s="44"/>
      <c r="RYT36" s="44"/>
      <c r="RYU36" s="44"/>
      <c r="RYV36" s="44"/>
      <c r="RYW36" s="44"/>
      <c r="RYX36" s="44"/>
      <c r="RYY36" s="44"/>
      <c r="RYZ36" s="44"/>
      <c r="RZA36" s="44"/>
      <c r="RZB36" s="44"/>
      <c r="RZC36" s="44"/>
      <c r="RZD36" s="44"/>
      <c r="RZE36" s="44"/>
      <c r="RZF36" s="44"/>
      <c r="RZG36" s="44"/>
      <c r="RZH36" s="44"/>
      <c r="RZI36" s="44"/>
      <c r="RZJ36" s="44"/>
      <c r="RZK36" s="44"/>
      <c r="RZL36" s="44"/>
      <c r="RZM36" s="44"/>
      <c r="RZN36" s="44"/>
      <c r="RZO36" s="44"/>
      <c r="RZP36" s="44"/>
      <c r="RZQ36" s="44"/>
      <c r="RZR36" s="44"/>
      <c r="RZS36" s="44"/>
      <c r="RZT36" s="44"/>
      <c r="RZU36" s="44"/>
      <c r="RZV36" s="44"/>
      <c r="RZW36" s="44"/>
      <c r="RZX36" s="44"/>
      <c r="RZY36" s="44"/>
      <c r="RZZ36" s="44"/>
      <c r="SAA36" s="44"/>
      <c r="SAB36" s="44"/>
      <c r="SAC36" s="44"/>
      <c r="SAD36" s="44"/>
      <c r="SAE36" s="44"/>
      <c r="SAF36" s="44"/>
      <c r="SAG36" s="44"/>
      <c r="SAH36" s="44"/>
      <c r="SAI36" s="44"/>
      <c r="SAJ36" s="44"/>
      <c r="SAK36" s="44"/>
      <c r="SAL36" s="44"/>
      <c r="SAM36" s="44"/>
      <c r="SAN36" s="44"/>
      <c r="SAO36" s="44"/>
      <c r="SAP36" s="44"/>
      <c r="SAQ36" s="44"/>
      <c r="SAR36" s="44"/>
      <c r="SAS36" s="44"/>
      <c r="SAT36" s="44"/>
      <c r="SAU36" s="44"/>
      <c r="SAV36" s="44"/>
      <c r="SAW36" s="44"/>
      <c r="SAX36" s="44"/>
      <c r="SAY36" s="44"/>
      <c r="SAZ36" s="44"/>
      <c r="SBA36" s="44"/>
      <c r="SBB36" s="44"/>
      <c r="SBC36" s="44"/>
      <c r="SBD36" s="44"/>
      <c r="SBE36" s="44"/>
      <c r="SBF36" s="44"/>
      <c r="SBG36" s="44"/>
      <c r="SBH36" s="44"/>
      <c r="SBI36" s="44"/>
      <c r="SBJ36" s="44"/>
      <c r="SBK36" s="44"/>
      <c r="SBL36" s="44"/>
      <c r="SBM36" s="44"/>
      <c r="SBN36" s="44"/>
      <c r="SBO36" s="44"/>
      <c r="SBP36" s="44"/>
      <c r="SBQ36" s="44"/>
      <c r="SBR36" s="44"/>
      <c r="SBS36" s="44"/>
      <c r="SBT36" s="44"/>
      <c r="SBU36" s="44"/>
      <c r="SBV36" s="44"/>
      <c r="SBW36" s="44"/>
      <c r="SBX36" s="44"/>
      <c r="SBY36" s="44"/>
      <c r="SBZ36" s="44"/>
      <c r="SCA36" s="44"/>
      <c r="SCB36" s="44"/>
      <c r="SCC36" s="44"/>
      <c r="SCD36" s="44"/>
      <c r="SCE36" s="44"/>
      <c r="SCF36" s="44"/>
      <c r="SCG36" s="44"/>
      <c r="SCH36" s="44"/>
      <c r="SCI36" s="44"/>
      <c r="SCJ36" s="44"/>
      <c r="SCK36" s="44"/>
      <c r="SCL36" s="44"/>
      <c r="SCM36" s="44"/>
      <c r="SCN36" s="44"/>
      <c r="SCO36" s="44"/>
      <c r="SCP36" s="44"/>
      <c r="SCQ36" s="44"/>
      <c r="SCR36" s="44"/>
      <c r="SCS36" s="44"/>
      <c r="SCT36" s="44"/>
      <c r="SCU36" s="44"/>
      <c r="SCV36" s="44"/>
      <c r="SCW36" s="44"/>
      <c r="SCX36" s="44"/>
      <c r="SCY36" s="44"/>
      <c r="SCZ36" s="44"/>
      <c r="SDA36" s="44"/>
      <c r="SDB36" s="44"/>
      <c r="SDC36" s="44"/>
      <c r="SDD36" s="44"/>
      <c r="SDE36" s="44"/>
      <c r="SDF36" s="44"/>
      <c r="SDG36" s="44"/>
      <c r="SDH36" s="44"/>
      <c r="SDI36" s="44"/>
      <c r="SDJ36" s="44"/>
      <c r="SDK36" s="44"/>
      <c r="SDL36" s="44"/>
      <c r="SDM36" s="44"/>
      <c r="SDN36" s="44"/>
      <c r="SDO36" s="44"/>
      <c r="SDP36" s="44"/>
      <c r="SDQ36" s="44"/>
      <c r="SDR36" s="44"/>
      <c r="SDS36" s="44"/>
      <c r="SDT36" s="44"/>
      <c r="SDU36" s="44"/>
      <c r="SDV36" s="44"/>
      <c r="SDW36" s="44"/>
      <c r="SDX36" s="44"/>
      <c r="SDY36" s="44"/>
      <c r="SDZ36" s="44"/>
      <c r="SEA36" s="44"/>
      <c r="SEB36" s="44"/>
      <c r="SEC36" s="44"/>
      <c r="SED36" s="44"/>
      <c r="SEE36" s="44"/>
      <c r="SEF36" s="44"/>
      <c r="SEG36" s="44"/>
      <c r="SEH36" s="44"/>
      <c r="SEI36" s="44"/>
      <c r="SEJ36" s="44"/>
      <c r="SEK36" s="44"/>
      <c r="SEL36" s="44"/>
      <c r="SEM36" s="44"/>
      <c r="SEN36" s="44"/>
      <c r="SEO36" s="44"/>
      <c r="SEP36" s="44"/>
      <c r="SEQ36" s="44"/>
      <c r="SER36" s="44"/>
      <c r="SES36" s="44"/>
      <c r="SET36" s="44"/>
      <c r="SEU36" s="44"/>
      <c r="SEV36" s="44"/>
      <c r="SEW36" s="44"/>
      <c r="SEX36" s="44"/>
      <c r="SEY36" s="44"/>
      <c r="SEZ36" s="44"/>
      <c r="SFA36" s="44"/>
      <c r="SFB36" s="44"/>
      <c r="SFC36" s="44"/>
      <c r="SFD36" s="44"/>
      <c r="SFE36" s="44"/>
      <c r="SFF36" s="44"/>
      <c r="SFG36" s="44"/>
      <c r="SFH36" s="44"/>
      <c r="SFI36" s="44"/>
      <c r="SFJ36" s="44"/>
      <c r="SFK36" s="44"/>
      <c r="SFL36" s="44"/>
      <c r="SFM36" s="44"/>
      <c r="SFN36" s="44"/>
      <c r="SFO36" s="44"/>
      <c r="SFP36" s="44"/>
      <c r="SFQ36" s="44"/>
      <c r="SFR36" s="44"/>
      <c r="SFS36" s="44"/>
      <c r="SFT36" s="44"/>
      <c r="SFU36" s="44"/>
      <c r="SFV36" s="44"/>
      <c r="SFW36" s="44"/>
      <c r="SFX36" s="44"/>
      <c r="SFY36" s="44"/>
      <c r="SFZ36" s="44"/>
      <c r="SGA36" s="44"/>
      <c r="SGB36" s="44"/>
      <c r="SGC36" s="44"/>
      <c r="SGD36" s="44"/>
      <c r="SGE36" s="44"/>
      <c r="SGF36" s="44"/>
      <c r="SGG36" s="44"/>
      <c r="SGH36" s="44"/>
      <c r="SGI36" s="44"/>
      <c r="SGJ36" s="44"/>
      <c r="SGK36" s="44"/>
      <c r="SGL36" s="44"/>
      <c r="SGM36" s="44"/>
      <c r="SGN36" s="44"/>
      <c r="SGO36" s="44"/>
      <c r="SGP36" s="44"/>
      <c r="SGQ36" s="44"/>
      <c r="SGR36" s="44"/>
      <c r="SGS36" s="44"/>
      <c r="SGT36" s="44"/>
      <c r="SGU36" s="44"/>
      <c r="SGV36" s="44"/>
      <c r="SGW36" s="44"/>
      <c r="SGX36" s="44"/>
      <c r="SGY36" s="44"/>
      <c r="SGZ36" s="44"/>
      <c r="SHA36" s="44"/>
      <c r="SHB36" s="44"/>
      <c r="SHC36" s="44"/>
      <c r="SHD36" s="44"/>
      <c r="SHE36" s="44"/>
      <c r="SHF36" s="44"/>
      <c r="SHG36" s="44"/>
      <c r="SHH36" s="44"/>
      <c r="SHI36" s="44"/>
      <c r="SHJ36" s="44"/>
      <c r="SHK36" s="44"/>
      <c r="SHL36" s="44"/>
      <c r="SHM36" s="44"/>
      <c r="SHN36" s="44"/>
      <c r="SHO36" s="44"/>
      <c r="SHP36" s="44"/>
      <c r="SHQ36" s="44"/>
      <c r="SHR36" s="44"/>
      <c r="SHS36" s="44"/>
      <c r="SHT36" s="44"/>
      <c r="SHU36" s="44"/>
      <c r="SHV36" s="44"/>
      <c r="SHW36" s="44"/>
      <c r="SHX36" s="44"/>
      <c r="SHY36" s="44"/>
      <c r="SHZ36" s="44"/>
      <c r="SIA36" s="44"/>
      <c r="SIB36" s="44"/>
      <c r="SIC36" s="44"/>
      <c r="SID36" s="44"/>
      <c r="SIE36" s="44"/>
      <c r="SIF36" s="44"/>
      <c r="SIG36" s="44"/>
      <c r="SIH36" s="44"/>
      <c r="SII36" s="44"/>
      <c r="SIJ36" s="44"/>
      <c r="SIK36" s="44"/>
      <c r="SIL36" s="44"/>
      <c r="SIM36" s="44"/>
      <c r="SIN36" s="44"/>
      <c r="SIO36" s="44"/>
      <c r="SIP36" s="44"/>
      <c r="SIQ36" s="44"/>
      <c r="SIR36" s="44"/>
      <c r="SIS36" s="44"/>
      <c r="SIT36" s="44"/>
      <c r="SIU36" s="44"/>
      <c r="SIV36" s="44"/>
      <c r="SIW36" s="44"/>
      <c r="SIX36" s="44"/>
      <c r="SIY36" s="44"/>
      <c r="SIZ36" s="44"/>
      <c r="SJA36" s="44"/>
      <c r="SJB36" s="44"/>
      <c r="SJC36" s="44"/>
      <c r="SJD36" s="44"/>
      <c r="SJE36" s="44"/>
      <c r="SJF36" s="44"/>
      <c r="SJG36" s="44"/>
      <c r="SJH36" s="44"/>
      <c r="SJI36" s="44"/>
      <c r="SJJ36" s="44"/>
      <c r="SJK36" s="44"/>
      <c r="SJL36" s="44"/>
      <c r="SJM36" s="44"/>
      <c r="SJN36" s="44"/>
      <c r="SJO36" s="44"/>
      <c r="SJP36" s="44"/>
      <c r="SJQ36" s="44"/>
      <c r="SJR36" s="44"/>
      <c r="SJS36" s="44"/>
      <c r="SJT36" s="44"/>
      <c r="SJU36" s="44"/>
      <c r="SJV36" s="44"/>
      <c r="SJW36" s="44"/>
      <c r="SJX36" s="44"/>
      <c r="SJY36" s="44"/>
      <c r="SJZ36" s="44"/>
      <c r="SKA36" s="44"/>
      <c r="SKB36" s="44"/>
      <c r="SKC36" s="44"/>
      <c r="SKD36" s="44"/>
      <c r="SKE36" s="44"/>
      <c r="SKF36" s="44"/>
      <c r="SKG36" s="44"/>
      <c r="SKH36" s="44"/>
      <c r="SKI36" s="44"/>
      <c r="SKJ36" s="44"/>
      <c r="SKK36" s="44"/>
      <c r="SKL36" s="44"/>
      <c r="SKM36" s="44"/>
      <c r="SKN36" s="44"/>
      <c r="SKO36" s="44"/>
      <c r="SKP36" s="44"/>
      <c r="SKQ36" s="44"/>
      <c r="SKR36" s="44"/>
      <c r="SKS36" s="44"/>
      <c r="SKT36" s="44"/>
      <c r="SKU36" s="44"/>
      <c r="SKV36" s="44"/>
      <c r="SKW36" s="44"/>
      <c r="SKX36" s="44"/>
      <c r="SKY36" s="44"/>
      <c r="SKZ36" s="44"/>
      <c r="SLA36" s="44"/>
      <c r="SLB36" s="44"/>
      <c r="SLC36" s="44"/>
      <c r="SLD36" s="44"/>
      <c r="SLE36" s="44"/>
      <c r="SLF36" s="44"/>
      <c r="SLG36" s="44"/>
      <c r="SLH36" s="44"/>
      <c r="SLI36" s="44"/>
      <c r="SLJ36" s="44"/>
      <c r="SLK36" s="44"/>
      <c r="SLL36" s="44"/>
      <c r="SLM36" s="44"/>
      <c r="SLN36" s="44"/>
      <c r="SLO36" s="44"/>
      <c r="SLP36" s="44"/>
      <c r="SLQ36" s="44"/>
      <c r="SLR36" s="44"/>
      <c r="SLS36" s="44"/>
      <c r="SLT36" s="44"/>
      <c r="SLU36" s="44"/>
      <c r="SLV36" s="44"/>
      <c r="SLW36" s="44"/>
      <c r="SLX36" s="44"/>
      <c r="SLY36" s="44"/>
      <c r="SLZ36" s="44"/>
      <c r="SMA36" s="44"/>
      <c r="SMB36" s="44"/>
      <c r="SMC36" s="44"/>
      <c r="SMD36" s="44"/>
      <c r="SME36" s="44"/>
      <c r="SMF36" s="44"/>
      <c r="SMG36" s="44"/>
      <c r="SMH36" s="44"/>
      <c r="SMI36" s="44"/>
      <c r="SMJ36" s="44"/>
      <c r="SMK36" s="44"/>
      <c r="SML36" s="44"/>
      <c r="SMM36" s="44"/>
      <c r="SMN36" s="44"/>
      <c r="SMO36" s="44"/>
      <c r="SMP36" s="44"/>
      <c r="SMQ36" s="44"/>
      <c r="SMR36" s="44"/>
      <c r="SMS36" s="44"/>
      <c r="SMT36" s="44"/>
      <c r="SMU36" s="44"/>
      <c r="SMV36" s="44"/>
      <c r="SMW36" s="44"/>
      <c r="SMX36" s="44"/>
      <c r="SMY36" s="44"/>
      <c r="SMZ36" s="44"/>
      <c r="SNA36" s="44"/>
      <c r="SNB36" s="44"/>
      <c r="SNC36" s="44"/>
      <c r="SND36" s="44"/>
      <c r="SNE36" s="44"/>
      <c r="SNF36" s="44"/>
      <c r="SNG36" s="44"/>
      <c r="SNH36" s="44"/>
      <c r="SNI36" s="44"/>
      <c r="SNJ36" s="44"/>
      <c r="SNK36" s="44"/>
      <c r="SNL36" s="44"/>
      <c r="SNM36" s="44"/>
      <c r="SNN36" s="44"/>
      <c r="SNO36" s="44"/>
      <c r="SNP36" s="44"/>
      <c r="SNQ36" s="44"/>
      <c r="SNR36" s="44"/>
      <c r="SNS36" s="44"/>
      <c r="SNT36" s="44"/>
      <c r="SNU36" s="44"/>
      <c r="SNV36" s="44"/>
      <c r="SNW36" s="44"/>
      <c r="SNX36" s="44"/>
      <c r="SNY36" s="44"/>
      <c r="SNZ36" s="44"/>
      <c r="SOA36" s="44"/>
      <c r="SOB36" s="44"/>
      <c r="SOC36" s="44"/>
      <c r="SOD36" s="44"/>
      <c r="SOE36" s="44"/>
      <c r="SOF36" s="44"/>
      <c r="SOG36" s="44"/>
      <c r="SOH36" s="44"/>
      <c r="SOI36" s="44"/>
      <c r="SOJ36" s="44"/>
      <c r="SOK36" s="44"/>
      <c r="SOL36" s="44"/>
      <c r="SOM36" s="44"/>
      <c r="SON36" s="44"/>
      <c r="SOO36" s="44"/>
      <c r="SOP36" s="44"/>
      <c r="SOQ36" s="44"/>
      <c r="SOR36" s="44"/>
      <c r="SOS36" s="44"/>
      <c r="SOT36" s="44"/>
      <c r="SOU36" s="44"/>
      <c r="SOV36" s="44"/>
      <c r="SOW36" s="44"/>
      <c r="SOX36" s="44"/>
      <c r="SOY36" s="44"/>
      <c r="SOZ36" s="44"/>
      <c r="SPA36" s="44"/>
      <c r="SPB36" s="44"/>
      <c r="SPC36" s="44"/>
      <c r="SPD36" s="44"/>
      <c r="SPE36" s="44"/>
      <c r="SPF36" s="44"/>
      <c r="SPG36" s="44"/>
      <c r="SPH36" s="44"/>
      <c r="SPI36" s="44"/>
      <c r="SPJ36" s="44"/>
      <c r="SPK36" s="44"/>
      <c r="SPL36" s="44"/>
      <c r="SPM36" s="44"/>
      <c r="SPN36" s="44"/>
      <c r="SPO36" s="44"/>
      <c r="SPP36" s="44"/>
      <c r="SPQ36" s="44"/>
      <c r="SPR36" s="44"/>
      <c r="SPS36" s="44"/>
      <c r="SPT36" s="44"/>
      <c r="SPU36" s="44"/>
      <c r="SPV36" s="44"/>
      <c r="SPW36" s="44"/>
      <c r="SPX36" s="44"/>
      <c r="SPY36" s="44"/>
      <c r="SPZ36" s="44"/>
      <c r="SQA36" s="44"/>
      <c r="SQB36" s="44"/>
      <c r="SQC36" s="44"/>
      <c r="SQD36" s="44"/>
      <c r="SQE36" s="44"/>
      <c r="SQF36" s="44"/>
      <c r="SQG36" s="44"/>
      <c r="SQH36" s="44"/>
      <c r="SQI36" s="44"/>
      <c r="SQJ36" s="44"/>
      <c r="SQK36" s="44"/>
      <c r="SQL36" s="44"/>
      <c r="SQM36" s="44"/>
      <c r="SQN36" s="44"/>
      <c r="SQO36" s="44"/>
      <c r="SQP36" s="44"/>
      <c r="SQQ36" s="44"/>
      <c r="SQR36" s="44"/>
      <c r="SQS36" s="44"/>
      <c r="SQT36" s="44"/>
      <c r="SQU36" s="44"/>
      <c r="SQV36" s="44"/>
      <c r="SQW36" s="44"/>
      <c r="SQX36" s="44"/>
      <c r="SQY36" s="44"/>
      <c r="SQZ36" s="44"/>
      <c r="SRA36" s="44"/>
      <c r="SRB36" s="44"/>
      <c r="SRC36" s="44"/>
      <c r="SRD36" s="44"/>
      <c r="SRE36" s="44"/>
      <c r="SRF36" s="44"/>
      <c r="SRG36" s="44"/>
      <c r="SRH36" s="44"/>
      <c r="SRI36" s="44"/>
      <c r="SRJ36" s="44"/>
      <c r="SRK36" s="44"/>
      <c r="SRL36" s="44"/>
      <c r="SRM36" s="44"/>
      <c r="SRN36" s="44"/>
      <c r="SRO36" s="44"/>
      <c r="SRP36" s="44"/>
      <c r="SRQ36" s="44"/>
      <c r="SRR36" s="44"/>
      <c r="SRS36" s="44"/>
      <c r="SRT36" s="44"/>
      <c r="SRU36" s="44"/>
      <c r="SRV36" s="44"/>
      <c r="SRW36" s="44"/>
      <c r="SRX36" s="44"/>
      <c r="SRY36" s="44"/>
      <c r="SRZ36" s="44"/>
      <c r="SSA36" s="44"/>
      <c r="SSB36" s="44"/>
      <c r="SSC36" s="44"/>
      <c r="SSD36" s="44"/>
      <c r="SSE36" s="44"/>
      <c r="SSF36" s="44"/>
      <c r="SSG36" s="44"/>
      <c r="SSH36" s="44"/>
      <c r="SSI36" s="44"/>
      <c r="SSJ36" s="44"/>
      <c r="SSK36" s="44"/>
      <c r="SSL36" s="44"/>
      <c r="SSM36" s="44"/>
      <c r="SSN36" s="44"/>
      <c r="SSO36" s="44"/>
      <c r="SSP36" s="44"/>
      <c r="SSQ36" s="44"/>
      <c r="SSR36" s="44"/>
      <c r="SSS36" s="44"/>
      <c r="SST36" s="44"/>
      <c r="SSU36" s="44"/>
      <c r="SSV36" s="44"/>
      <c r="SSW36" s="44"/>
      <c r="SSX36" s="44"/>
      <c r="SSY36" s="44"/>
      <c r="SSZ36" s="44"/>
      <c r="STA36" s="44"/>
      <c r="STB36" s="44"/>
      <c r="STC36" s="44"/>
      <c r="STD36" s="44"/>
      <c r="STE36" s="44"/>
      <c r="STF36" s="44"/>
      <c r="STG36" s="44"/>
      <c r="STH36" s="44"/>
      <c r="STI36" s="44"/>
      <c r="STJ36" s="44"/>
      <c r="STK36" s="44"/>
      <c r="STL36" s="44"/>
      <c r="STM36" s="44"/>
      <c r="STN36" s="44"/>
      <c r="STO36" s="44"/>
      <c r="STP36" s="44"/>
      <c r="STQ36" s="44"/>
      <c r="STR36" s="44"/>
      <c r="STS36" s="44"/>
      <c r="STT36" s="44"/>
      <c r="STU36" s="44"/>
      <c r="STV36" s="44"/>
      <c r="STW36" s="44"/>
      <c r="STX36" s="44"/>
      <c r="STY36" s="44"/>
      <c r="STZ36" s="44"/>
      <c r="SUA36" s="44"/>
      <c r="SUB36" s="44"/>
      <c r="SUC36" s="44"/>
      <c r="SUD36" s="44"/>
      <c r="SUE36" s="44"/>
      <c r="SUF36" s="44"/>
      <c r="SUG36" s="44"/>
      <c r="SUH36" s="44"/>
      <c r="SUI36" s="44"/>
      <c r="SUJ36" s="44"/>
      <c r="SUK36" s="44"/>
      <c r="SUL36" s="44"/>
      <c r="SUM36" s="44"/>
      <c r="SUN36" s="44"/>
      <c r="SUO36" s="44"/>
      <c r="SUP36" s="44"/>
      <c r="SUQ36" s="44"/>
      <c r="SUR36" s="44"/>
      <c r="SUS36" s="44"/>
      <c r="SUT36" s="44"/>
      <c r="SUU36" s="44"/>
      <c r="SUV36" s="44"/>
      <c r="SUW36" s="44"/>
      <c r="SUX36" s="44"/>
      <c r="SUY36" s="44"/>
      <c r="SUZ36" s="44"/>
      <c r="SVA36" s="44"/>
      <c r="SVB36" s="44"/>
      <c r="SVC36" s="44"/>
      <c r="SVD36" s="44"/>
      <c r="SVE36" s="44"/>
      <c r="SVF36" s="44"/>
      <c r="SVG36" s="44"/>
      <c r="SVH36" s="44"/>
      <c r="SVI36" s="44"/>
      <c r="SVJ36" s="44"/>
      <c r="SVK36" s="44"/>
      <c r="SVL36" s="44"/>
      <c r="SVM36" s="44"/>
      <c r="SVN36" s="44"/>
      <c r="SVO36" s="44"/>
      <c r="SVP36" s="44"/>
      <c r="SVQ36" s="44"/>
      <c r="SVR36" s="44"/>
      <c r="SVS36" s="44"/>
      <c r="SVT36" s="44"/>
      <c r="SVU36" s="44"/>
      <c r="SVV36" s="44"/>
      <c r="SVW36" s="44"/>
      <c r="SVX36" s="44"/>
      <c r="SVY36" s="44"/>
      <c r="SVZ36" s="44"/>
      <c r="SWA36" s="44"/>
      <c r="SWB36" s="44"/>
      <c r="SWC36" s="44"/>
      <c r="SWD36" s="44"/>
      <c r="SWE36" s="44"/>
      <c r="SWF36" s="44"/>
      <c r="SWG36" s="44"/>
      <c r="SWH36" s="44"/>
      <c r="SWI36" s="44"/>
      <c r="SWJ36" s="44"/>
      <c r="SWK36" s="44"/>
      <c r="SWL36" s="44"/>
      <c r="SWM36" s="44"/>
      <c r="SWN36" s="44"/>
      <c r="SWO36" s="44"/>
      <c r="SWP36" s="44"/>
      <c r="SWQ36" s="44"/>
      <c r="SWR36" s="44"/>
      <c r="SWS36" s="44"/>
      <c r="SWT36" s="44"/>
      <c r="SWU36" s="44"/>
      <c r="SWV36" s="44"/>
      <c r="SWW36" s="44"/>
      <c r="SWX36" s="44"/>
      <c r="SWY36" s="44"/>
      <c r="SWZ36" s="44"/>
      <c r="SXA36" s="44"/>
      <c r="SXB36" s="44"/>
      <c r="SXC36" s="44"/>
      <c r="SXD36" s="44"/>
      <c r="SXE36" s="44"/>
      <c r="SXF36" s="44"/>
      <c r="SXG36" s="44"/>
      <c r="SXH36" s="44"/>
      <c r="SXI36" s="44"/>
      <c r="SXJ36" s="44"/>
      <c r="SXK36" s="44"/>
      <c r="SXL36" s="44"/>
      <c r="SXM36" s="44"/>
      <c r="SXN36" s="44"/>
      <c r="SXO36" s="44"/>
      <c r="SXP36" s="44"/>
      <c r="SXQ36" s="44"/>
      <c r="SXR36" s="44"/>
      <c r="SXS36" s="44"/>
      <c r="SXT36" s="44"/>
      <c r="SXU36" s="44"/>
      <c r="SXV36" s="44"/>
      <c r="SXW36" s="44"/>
      <c r="SXX36" s="44"/>
      <c r="SXY36" s="44"/>
      <c r="SXZ36" s="44"/>
      <c r="SYA36" s="44"/>
      <c r="SYB36" s="44"/>
      <c r="SYC36" s="44"/>
      <c r="SYD36" s="44"/>
      <c r="SYE36" s="44"/>
      <c r="SYF36" s="44"/>
      <c r="SYG36" s="44"/>
      <c r="SYH36" s="44"/>
      <c r="SYI36" s="44"/>
      <c r="SYJ36" s="44"/>
      <c r="SYK36" s="44"/>
      <c r="SYL36" s="44"/>
      <c r="SYM36" s="44"/>
      <c r="SYN36" s="44"/>
      <c r="SYO36" s="44"/>
      <c r="SYP36" s="44"/>
      <c r="SYQ36" s="44"/>
      <c r="SYR36" s="44"/>
      <c r="SYS36" s="44"/>
      <c r="SYT36" s="44"/>
      <c r="SYU36" s="44"/>
      <c r="SYV36" s="44"/>
      <c r="SYW36" s="44"/>
      <c r="SYX36" s="44"/>
      <c r="SYY36" s="44"/>
      <c r="SYZ36" s="44"/>
      <c r="SZA36" s="44"/>
      <c r="SZB36" s="44"/>
      <c r="SZC36" s="44"/>
      <c r="SZD36" s="44"/>
      <c r="SZE36" s="44"/>
      <c r="SZF36" s="44"/>
      <c r="SZG36" s="44"/>
      <c r="SZH36" s="44"/>
      <c r="SZI36" s="44"/>
      <c r="SZJ36" s="44"/>
      <c r="SZK36" s="44"/>
      <c r="SZL36" s="44"/>
      <c r="SZM36" s="44"/>
      <c r="SZN36" s="44"/>
      <c r="SZO36" s="44"/>
      <c r="SZP36" s="44"/>
      <c r="SZQ36" s="44"/>
      <c r="SZR36" s="44"/>
      <c r="SZS36" s="44"/>
      <c r="SZT36" s="44"/>
      <c r="SZU36" s="44"/>
      <c r="SZV36" s="44"/>
      <c r="SZW36" s="44"/>
      <c r="SZX36" s="44"/>
      <c r="SZY36" s="44"/>
      <c r="SZZ36" s="44"/>
      <c r="TAA36" s="44"/>
      <c r="TAB36" s="44"/>
      <c r="TAC36" s="44"/>
      <c r="TAD36" s="44"/>
      <c r="TAE36" s="44"/>
      <c r="TAF36" s="44"/>
      <c r="TAG36" s="44"/>
      <c r="TAH36" s="44"/>
      <c r="TAI36" s="44"/>
      <c r="TAJ36" s="44"/>
      <c r="TAK36" s="44"/>
      <c r="TAL36" s="44"/>
      <c r="TAM36" s="44"/>
      <c r="TAN36" s="44"/>
      <c r="TAO36" s="44"/>
      <c r="TAP36" s="44"/>
      <c r="TAQ36" s="44"/>
      <c r="TAR36" s="44"/>
      <c r="TAS36" s="44"/>
      <c r="TAT36" s="44"/>
      <c r="TAU36" s="44"/>
      <c r="TAV36" s="44"/>
      <c r="TAW36" s="44"/>
      <c r="TAX36" s="44"/>
      <c r="TAY36" s="44"/>
      <c r="TAZ36" s="44"/>
      <c r="TBA36" s="44"/>
      <c r="TBB36" s="44"/>
      <c r="TBC36" s="44"/>
      <c r="TBD36" s="44"/>
      <c r="TBE36" s="44"/>
      <c r="TBF36" s="44"/>
      <c r="TBG36" s="44"/>
      <c r="TBH36" s="44"/>
      <c r="TBI36" s="44"/>
      <c r="TBJ36" s="44"/>
      <c r="TBK36" s="44"/>
      <c r="TBL36" s="44"/>
      <c r="TBM36" s="44"/>
      <c r="TBN36" s="44"/>
      <c r="TBO36" s="44"/>
      <c r="TBP36" s="44"/>
      <c r="TBQ36" s="44"/>
      <c r="TBR36" s="44"/>
      <c r="TBS36" s="44"/>
      <c r="TBT36" s="44"/>
      <c r="TBU36" s="44"/>
      <c r="TBV36" s="44"/>
      <c r="TBW36" s="44"/>
      <c r="TBX36" s="44"/>
      <c r="TBY36" s="44"/>
      <c r="TBZ36" s="44"/>
      <c r="TCA36" s="44"/>
      <c r="TCB36" s="44"/>
      <c r="TCC36" s="44"/>
      <c r="TCD36" s="44"/>
      <c r="TCE36" s="44"/>
      <c r="TCF36" s="44"/>
      <c r="TCG36" s="44"/>
      <c r="TCH36" s="44"/>
      <c r="TCI36" s="44"/>
      <c r="TCJ36" s="44"/>
      <c r="TCK36" s="44"/>
      <c r="TCL36" s="44"/>
      <c r="TCM36" s="44"/>
      <c r="TCN36" s="44"/>
      <c r="TCO36" s="44"/>
      <c r="TCP36" s="44"/>
      <c r="TCQ36" s="44"/>
      <c r="TCR36" s="44"/>
      <c r="TCS36" s="44"/>
      <c r="TCT36" s="44"/>
      <c r="TCU36" s="44"/>
      <c r="TCV36" s="44"/>
      <c r="TCW36" s="44"/>
      <c r="TCX36" s="44"/>
      <c r="TCY36" s="44"/>
      <c r="TCZ36" s="44"/>
      <c r="TDA36" s="44"/>
      <c r="TDB36" s="44"/>
      <c r="TDC36" s="44"/>
      <c r="TDD36" s="44"/>
      <c r="TDE36" s="44"/>
      <c r="TDF36" s="44"/>
      <c r="TDG36" s="44"/>
      <c r="TDH36" s="44"/>
      <c r="TDI36" s="44"/>
      <c r="TDJ36" s="44"/>
      <c r="TDK36" s="44"/>
      <c r="TDL36" s="44"/>
      <c r="TDM36" s="44"/>
      <c r="TDN36" s="44"/>
      <c r="TDO36" s="44"/>
      <c r="TDP36" s="44"/>
      <c r="TDQ36" s="44"/>
      <c r="TDR36" s="44"/>
      <c r="TDS36" s="44"/>
      <c r="TDT36" s="44"/>
      <c r="TDU36" s="44"/>
      <c r="TDV36" s="44"/>
      <c r="TDW36" s="44"/>
      <c r="TDX36" s="44"/>
      <c r="TDY36" s="44"/>
      <c r="TDZ36" s="44"/>
      <c r="TEA36" s="44"/>
      <c r="TEB36" s="44"/>
      <c r="TEC36" s="44"/>
      <c r="TED36" s="44"/>
      <c r="TEE36" s="44"/>
      <c r="TEF36" s="44"/>
      <c r="TEG36" s="44"/>
      <c r="TEH36" s="44"/>
      <c r="TEI36" s="44"/>
      <c r="TEJ36" s="44"/>
      <c r="TEK36" s="44"/>
      <c r="TEL36" s="44"/>
      <c r="TEM36" s="44"/>
      <c r="TEN36" s="44"/>
      <c r="TEO36" s="44"/>
      <c r="TEP36" s="44"/>
      <c r="TEQ36" s="44"/>
      <c r="TER36" s="44"/>
      <c r="TES36" s="44"/>
      <c r="TET36" s="44"/>
      <c r="TEU36" s="44"/>
      <c r="TEV36" s="44"/>
      <c r="TEW36" s="44"/>
      <c r="TEX36" s="44"/>
      <c r="TEY36" s="44"/>
      <c r="TEZ36" s="44"/>
      <c r="TFA36" s="44"/>
      <c r="TFB36" s="44"/>
      <c r="TFC36" s="44"/>
      <c r="TFD36" s="44"/>
      <c r="TFE36" s="44"/>
      <c r="TFF36" s="44"/>
      <c r="TFG36" s="44"/>
      <c r="TFH36" s="44"/>
      <c r="TFI36" s="44"/>
      <c r="TFJ36" s="44"/>
      <c r="TFK36" s="44"/>
      <c r="TFL36" s="44"/>
      <c r="TFM36" s="44"/>
      <c r="TFN36" s="44"/>
      <c r="TFO36" s="44"/>
      <c r="TFP36" s="44"/>
      <c r="TFQ36" s="44"/>
      <c r="TFR36" s="44"/>
      <c r="TFS36" s="44"/>
      <c r="TFT36" s="44"/>
      <c r="TFU36" s="44"/>
      <c r="TFV36" s="44"/>
      <c r="TFW36" s="44"/>
      <c r="TFX36" s="44"/>
      <c r="TFY36" s="44"/>
      <c r="TFZ36" s="44"/>
      <c r="TGA36" s="44"/>
      <c r="TGB36" s="44"/>
      <c r="TGC36" s="44"/>
      <c r="TGD36" s="44"/>
      <c r="TGE36" s="44"/>
      <c r="TGF36" s="44"/>
      <c r="TGG36" s="44"/>
      <c r="TGH36" s="44"/>
      <c r="TGI36" s="44"/>
      <c r="TGJ36" s="44"/>
      <c r="TGK36" s="44"/>
      <c r="TGL36" s="44"/>
      <c r="TGM36" s="44"/>
      <c r="TGN36" s="44"/>
      <c r="TGO36" s="44"/>
      <c r="TGP36" s="44"/>
      <c r="TGQ36" s="44"/>
      <c r="TGR36" s="44"/>
      <c r="TGS36" s="44"/>
      <c r="TGT36" s="44"/>
      <c r="TGU36" s="44"/>
      <c r="TGV36" s="44"/>
      <c r="TGW36" s="44"/>
      <c r="TGX36" s="44"/>
      <c r="TGY36" s="44"/>
      <c r="TGZ36" s="44"/>
      <c r="THA36" s="44"/>
      <c r="THB36" s="44"/>
      <c r="THC36" s="44"/>
      <c r="THD36" s="44"/>
      <c r="THE36" s="44"/>
      <c r="THF36" s="44"/>
      <c r="THG36" s="44"/>
      <c r="THH36" s="44"/>
      <c r="THI36" s="44"/>
      <c r="THJ36" s="44"/>
      <c r="THK36" s="44"/>
      <c r="THL36" s="44"/>
      <c r="THM36" s="44"/>
      <c r="THN36" s="44"/>
      <c r="THO36" s="44"/>
      <c r="THP36" s="44"/>
      <c r="THQ36" s="44"/>
      <c r="THR36" s="44"/>
      <c r="THS36" s="44"/>
      <c r="THT36" s="44"/>
      <c r="THU36" s="44"/>
      <c r="THV36" s="44"/>
      <c r="THW36" s="44"/>
      <c r="THX36" s="44"/>
      <c r="THY36" s="44"/>
      <c r="THZ36" s="44"/>
      <c r="TIA36" s="44"/>
      <c r="TIB36" s="44"/>
      <c r="TIC36" s="44"/>
      <c r="TID36" s="44"/>
      <c r="TIE36" s="44"/>
      <c r="TIF36" s="44"/>
      <c r="TIG36" s="44"/>
      <c r="TIH36" s="44"/>
      <c r="TII36" s="44"/>
      <c r="TIJ36" s="44"/>
      <c r="TIK36" s="44"/>
      <c r="TIL36" s="44"/>
      <c r="TIM36" s="44"/>
      <c r="TIN36" s="44"/>
      <c r="TIO36" s="44"/>
      <c r="TIP36" s="44"/>
      <c r="TIQ36" s="44"/>
      <c r="TIR36" s="44"/>
      <c r="TIS36" s="44"/>
      <c r="TIT36" s="44"/>
      <c r="TIU36" s="44"/>
      <c r="TIV36" s="44"/>
      <c r="TIW36" s="44"/>
      <c r="TIX36" s="44"/>
      <c r="TIY36" s="44"/>
      <c r="TIZ36" s="44"/>
      <c r="TJA36" s="44"/>
      <c r="TJB36" s="44"/>
      <c r="TJC36" s="44"/>
      <c r="TJD36" s="44"/>
      <c r="TJE36" s="44"/>
      <c r="TJF36" s="44"/>
      <c r="TJG36" s="44"/>
      <c r="TJH36" s="44"/>
      <c r="TJI36" s="44"/>
      <c r="TJJ36" s="44"/>
      <c r="TJK36" s="44"/>
      <c r="TJL36" s="44"/>
      <c r="TJM36" s="44"/>
      <c r="TJN36" s="44"/>
      <c r="TJO36" s="44"/>
      <c r="TJP36" s="44"/>
      <c r="TJQ36" s="44"/>
      <c r="TJR36" s="44"/>
      <c r="TJS36" s="44"/>
      <c r="TJT36" s="44"/>
      <c r="TJU36" s="44"/>
      <c r="TJV36" s="44"/>
      <c r="TJW36" s="44"/>
      <c r="TJX36" s="44"/>
      <c r="TJY36" s="44"/>
      <c r="TJZ36" s="44"/>
      <c r="TKA36" s="44"/>
      <c r="TKB36" s="44"/>
      <c r="TKC36" s="44"/>
      <c r="TKD36" s="44"/>
      <c r="TKE36" s="44"/>
      <c r="TKF36" s="44"/>
      <c r="TKG36" s="44"/>
      <c r="TKH36" s="44"/>
      <c r="TKI36" s="44"/>
      <c r="TKJ36" s="44"/>
      <c r="TKK36" s="44"/>
      <c r="TKL36" s="44"/>
      <c r="TKM36" s="44"/>
      <c r="TKN36" s="44"/>
      <c r="TKO36" s="44"/>
      <c r="TKP36" s="44"/>
      <c r="TKQ36" s="44"/>
      <c r="TKR36" s="44"/>
      <c r="TKS36" s="44"/>
      <c r="TKT36" s="44"/>
      <c r="TKU36" s="44"/>
      <c r="TKV36" s="44"/>
      <c r="TKW36" s="44"/>
      <c r="TKX36" s="44"/>
      <c r="TKY36" s="44"/>
      <c r="TKZ36" s="44"/>
      <c r="TLA36" s="44"/>
      <c r="TLB36" s="44"/>
      <c r="TLC36" s="44"/>
      <c r="TLD36" s="44"/>
      <c r="TLE36" s="44"/>
      <c r="TLF36" s="44"/>
      <c r="TLG36" s="44"/>
      <c r="TLH36" s="44"/>
      <c r="TLI36" s="44"/>
      <c r="TLJ36" s="44"/>
      <c r="TLK36" s="44"/>
      <c r="TLL36" s="44"/>
      <c r="TLM36" s="44"/>
      <c r="TLN36" s="44"/>
      <c r="TLO36" s="44"/>
      <c r="TLP36" s="44"/>
      <c r="TLQ36" s="44"/>
      <c r="TLR36" s="44"/>
      <c r="TLS36" s="44"/>
      <c r="TLT36" s="44"/>
      <c r="TLU36" s="44"/>
      <c r="TLV36" s="44"/>
      <c r="TLW36" s="44"/>
      <c r="TLX36" s="44"/>
      <c r="TLY36" s="44"/>
      <c r="TLZ36" s="44"/>
      <c r="TMA36" s="44"/>
      <c r="TMB36" s="44"/>
      <c r="TMC36" s="44"/>
      <c r="TMD36" s="44"/>
      <c r="TME36" s="44"/>
      <c r="TMF36" s="44"/>
      <c r="TMG36" s="44"/>
      <c r="TMH36" s="44"/>
      <c r="TMI36" s="44"/>
      <c r="TMJ36" s="44"/>
      <c r="TMK36" s="44"/>
      <c r="TML36" s="44"/>
      <c r="TMM36" s="44"/>
      <c r="TMN36" s="44"/>
      <c r="TMO36" s="44"/>
      <c r="TMP36" s="44"/>
      <c r="TMQ36" s="44"/>
      <c r="TMR36" s="44"/>
      <c r="TMS36" s="44"/>
      <c r="TMT36" s="44"/>
      <c r="TMU36" s="44"/>
      <c r="TMV36" s="44"/>
      <c r="TMW36" s="44"/>
      <c r="TMX36" s="44"/>
      <c r="TMY36" s="44"/>
      <c r="TMZ36" s="44"/>
      <c r="TNA36" s="44"/>
      <c r="TNB36" s="44"/>
      <c r="TNC36" s="44"/>
      <c r="TND36" s="44"/>
      <c r="TNE36" s="44"/>
      <c r="TNF36" s="44"/>
      <c r="TNG36" s="44"/>
      <c r="TNH36" s="44"/>
      <c r="TNI36" s="44"/>
      <c r="TNJ36" s="44"/>
      <c r="TNK36" s="44"/>
      <c r="TNL36" s="44"/>
      <c r="TNM36" s="44"/>
      <c r="TNN36" s="44"/>
      <c r="TNO36" s="44"/>
      <c r="TNP36" s="44"/>
      <c r="TNQ36" s="44"/>
      <c r="TNR36" s="44"/>
      <c r="TNS36" s="44"/>
      <c r="TNT36" s="44"/>
      <c r="TNU36" s="44"/>
      <c r="TNV36" s="44"/>
      <c r="TNW36" s="44"/>
      <c r="TNX36" s="44"/>
      <c r="TNY36" s="44"/>
      <c r="TNZ36" s="44"/>
      <c r="TOA36" s="44"/>
      <c r="TOB36" s="44"/>
      <c r="TOC36" s="44"/>
      <c r="TOD36" s="44"/>
      <c r="TOE36" s="44"/>
      <c r="TOF36" s="44"/>
      <c r="TOG36" s="44"/>
      <c r="TOH36" s="44"/>
      <c r="TOI36" s="44"/>
      <c r="TOJ36" s="44"/>
      <c r="TOK36" s="44"/>
      <c r="TOL36" s="44"/>
      <c r="TOM36" s="44"/>
      <c r="TON36" s="44"/>
      <c r="TOO36" s="44"/>
      <c r="TOP36" s="44"/>
      <c r="TOQ36" s="44"/>
      <c r="TOR36" s="44"/>
      <c r="TOS36" s="44"/>
      <c r="TOT36" s="44"/>
      <c r="TOU36" s="44"/>
      <c r="TOV36" s="44"/>
      <c r="TOW36" s="44"/>
      <c r="TOX36" s="44"/>
      <c r="TOY36" s="44"/>
      <c r="TOZ36" s="44"/>
      <c r="TPA36" s="44"/>
      <c r="TPB36" s="44"/>
      <c r="TPC36" s="44"/>
      <c r="TPD36" s="44"/>
      <c r="TPE36" s="44"/>
      <c r="TPF36" s="44"/>
      <c r="TPG36" s="44"/>
      <c r="TPH36" s="44"/>
      <c r="TPI36" s="44"/>
      <c r="TPJ36" s="44"/>
      <c r="TPK36" s="44"/>
      <c r="TPL36" s="44"/>
      <c r="TPM36" s="44"/>
      <c r="TPN36" s="44"/>
      <c r="TPO36" s="44"/>
      <c r="TPP36" s="44"/>
      <c r="TPQ36" s="44"/>
      <c r="TPR36" s="44"/>
      <c r="TPS36" s="44"/>
      <c r="TPT36" s="44"/>
      <c r="TPU36" s="44"/>
      <c r="TPV36" s="44"/>
      <c r="TPW36" s="44"/>
      <c r="TPX36" s="44"/>
      <c r="TPY36" s="44"/>
      <c r="TPZ36" s="44"/>
      <c r="TQA36" s="44"/>
      <c r="TQB36" s="44"/>
      <c r="TQC36" s="44"/>
      <c r="TQD36" s="44"/>
      <c r="TQE36" s="44"/>
      <c r="TQF36" s="44"/>
      <c r="TQG36" s="44"/>
      <c r="TQH36" s="44"/>
      <c r="TQI36" s="44"/>
      <c r="TQJ36" s="44"/>
      <c r="TQK36" s="44"/>
      <c r="TQL36" s="44"/>
      <c r="TQM36" s="44"/>
      <c r="TQN36" s="44"/>
      <c r="TQO36" s="44"/>
      <c r="TQP36" s="44"/>
      <c r="TQQ36" s="44"/>
      <c r="TQR36" s="44"/>
      <c r="TQS36" s="44"/>
      <c r="TQT36" s="44"/>
      <c r="TQU36" s="44"/>
      <c r="TQV36" s="44"/>
      <c r="TQW36" s="44"/>
      <c r="TQX36" s="44"/>
      <c r="TQY36" s="44"/>
      <c r="TQZ36" s="44"/>
      <c r="TRA36" s="44"/>
      <c r="TRB36" s="44"/>
      <c r="TRC36" s="44"/>
      <c r="TRD36" s="44"/>
      <c r="TRE36" s="44"/>
      <c r="TRF36" s="44"/>
      <c r="TRG36" s="44"/>
      <c r="TRH36" s="44"/>
      <c r="TRI36" s="44"/>
      <c r="TRJ36" s="44"/>
      <c r="TRK36" s="44"/>
      <c r="TRL36" s="44"/>
      <c r="TRM36" s="44"/>
      <c r="TRN36" s="44"/>
      <c r="TRO36" s="44"/>
      <c r="TRP36" s="44"/>
      <c r="TRQ36" s="44"/>
      <c r="TRR36" s="44"/>
      <c r="TRS36" s="44"/>
      <c r="TRT36" s="44"/>
      <c r="TRU36" s="44"/>
      <c r="TRV36" s="44"/>
      <c r="TRW36" s="44"/>
      <c r="TRX36" s="44"/>
      <c r="TRY36" s="44"/>
      <c r="TRZ36" s="44"/>
      <c r="TSA36" s="44"/>
      <c r="TSB36" s="44"/>
      <c r="TSC36" s="44"/>
      <c r="TSD36" s="44"/>
      <c r="TSE36" s="44"/>
      <c r="TSF36" s="44"/>
      <c r="TSG36" s="44"/>
      <c r="TSH36" s="44"/>
      <c r="TSI36" s="44"/>
      <c r="TSJ36" s="44"/>
      <c r="TSK36" s="44"/>
      <c r="TSL36" s="44"/>
      <c r="TSM36" s="44"/>
      <c r="TSN36" s="44"/>
      <c r="TSO36" s="44"/>
      <c r="TSP36" s="44"/>
      <c r="TSQ36" s="44"/>
      <c r="TSR36" s="44"/>
      <c r="TSS36" s="44"/>
      <c r="TST36" s="44"/>
      <c r="TSU36" s="44"/>
      <c r="TSV36" s="44"/>
      <c r="TSW36" s="44"/>
      <c r="TSX36" s="44"/>
      <c r="TSY36" s="44"/>
      <c r="TSZ36" s="44"/>
      <c r="TTA36" s="44"/>
      <c r="TTB36" s="44"/>
      <c r="TTC36" s="44"/>
      <c r="TTD36" s="44"/>
      <c r="TTE36" s="44"/>
      <c r="TTF36" s="44"/>
      <c r="TTG36" s="44"/>
      <c r="TTH36" s="44"/>
      <c r="TTI36" s="44"/>
      <c r="TTJ36" s="44"/>
      <c r="TTK36" s="44"/>
      <c r="TTL36" s="44"/>
      <c r="TTM36" s="44"/>
      <c r="TTN36" s="44"/>
      <c r="TTO36" s="44"/>
      <c r="TTP36" s="44"/>
      <c r="TTQ36" s="44"/>
      <c r="TTR36" s="44"/>
      <c r="TTS36" s="44"/>
      <c r="TTT36" s="44"/>
      <c r="TTU36" s="44"/>
      <c r="TTV36" s="44"/>
      <c r="TTW36" s="44"/>
      <c r="TTX36" s="44"/>
      <c r="TTY36" s="44"/>
      <c r="TTZ36" s="44"/>
      <c r="TUA36" s="44"/>
      <c r="TUB36" s="44"/>
      <c r="TUC36" s="44"/>
      <c r="TUD36" s="44"/>
      <c r="TUE36" s="44"/>
      <c r="TUF36" s="44"/>
      <c r="TUG36" s="44"/>
      <c r="TUH36" s="44"/>
      <c r="TUI36" s="44"/>
      <c r="TUJ36" s="44"/>
      <c r="TUK36" s="44"/>
      <c r="TUL36" s="44"/>
      <c r="TUM36" s="44"/>
      <c r="TUN36" s="44"/>
      <c r="TUO36" s="44"/>
      <c r="TUP36" s="44"/>
      <c r="TUQ36" s="44"/>
      <c r="TUR36" s="44"/>
      <c r="TUS36" s="44"/>
      <c r="TUT36" s="44"/>
      <c r="TUU36" s="44"/>
      <c r="TUV36" s="44"/>
      <c r="TUW36" s="44"/>
      <c r="TUX36" s="44"/>
      <c r="TUY36" s="44"/>
      <c r="TUZ36" s="44"/>
      <c r="TVA36" s="44"/>
      <c r="TVB36" s="44"/>
      <c r="TVC36" s="44"/>
      <c r="TVD36" s="44"/>
      <c r="TVE36" s="44"/>
      <c r="TVF36" s="44"/>
      <c r="TVG36" s="44"/>
      <c r="TVH36" s="44"/>
      <c r="TVI36" s="44"/>
      <c r="TVJ36" s="44"/>
      <c r="TVK36" s="44"/>
      <c r="TVL36" s="44"/>
      <c r="TVM36" s="44"/>
      <c r="TVN36" s="44"/>
      <c r="TVO36" s="44"/>
      <c r="TVP36" s="44"/>
      <c r="TVQ36" s="44"/>
      <c r="TVR36" s="44"/>
      <c r="TVS36" s="44"/>
      <c r="TVT36" s="44"/>
      <c r="TVU36" s="44"/>
      <c r="TVV36" s="44"/>
      <c r="TVW36" s="44"/>
      <c r="TVX36" s="44"/>
      <c r="TVY36" s="44"/>
      <c r="TVZ36" s="44"/>
      <c r="TWA36" s="44"/>
      <c r="TWB36" s="44"/>
      <c r="TWC36" s="44"/>
      <c r="TWD36" s="44"/>
      <c r="TWE36" s="44"/>
      <c r="TWF36" s="44"/>
      <c r="TWG36" s="44"/>
      <c r="TWH36" s="44"/>
      <c r="TWI36" s="44"/>
      <c r="TWJ36" s="44"/>
      <c r="TWK36" s="44"/>
      <c r="TWL36" s="44"/>
      <c r="TWM36" s="44"/>
      <c r="TWN36" s="44"/>
      <c r="TWO36" s="44"/>
      <c r="TWP36" s="44"/>
      <c r="TWQ36" s="44"/>
      <c r="TWR36" s="44"/>
      <c r="TWS36" s="44"/>
      <c r="TWT36" s="44"/>
      <c r="TWU36" s="44"/>
      <c r="TWV36" s="44"/>
      <c r="TWW36" s="44"/>
      <c r="TWX36" s="44"/>
      <c r="TWY36" s="44"/>
      <c r="TWZ36" s="44"/>
      <c r="TXA36" s="44"/>
      <c r="TXB36" s="44"/>
      <c r="TXC36" s="44"/>
      <c r="TXD36" s="44"/>
      <c r="TXE36" s="44"/>
      <c r="TXF36" s="44"/>
      <c r="TXG36" s="44"/>
      <c r="TXH36" s="44"/>
      <c r="TXI36" s="44"/>
      <c r="TXJ36" s="44"/>
      <c r="TXK36" s="44"/>
      <c r="TXL36" s="44"/>
      <c r="TXM36" s="44"/>
      <c r="TXN36" s="44"/>
      <c r="TXO36" s="44"/>
      <c r="TXP36" s="44"/>
      <c r="TXQ36" s="44"/>
      <c r="TXR36" s="44"/>
      <c r="TXS36" s="44"/>
      <c r="TXT36" s="44"/>
      <c r="TXU36" s="44"/>
      <c r="TXV36" s="44"/>
      <c r="TXW36" s="44"/>
      <c r="TXX36" s="44"/>
      <c r="TXY36" s="44"/>
      <c r="TXZ36" s="44"/>
      <c r="TYA36" s="44"/>
      <c r="TYB36" s="44"/>
      <c r="TYC36" s="44"/>
      <c r="TYD36" s="44"/>
      <c r="TYE36" s="44"/>
      <c r="TYF36" s="44"/>
      <c r="TYG36" s="44"/>
      <c r="TYH36" s="44"/>
      <c r="TYI36" s="44"/>
      <c r="TYJ36" s="44"/>
      <c r="TYK36" s="44"/>
      <c r="TYL36" s="44"/>
      <c r="TYM36" s="44"/>
      <c r="TYN36" s="44"/>
      <c r="TYO36" s="44"/>
      <c r="TYP36" s="44"/>
      <c r="TYQ36" s="44"/>
      <c r="TYR36" s="44"/>
      <c r="TYS36" s="44"/>
      <c r="TYT36" s="44"/>
      <c r="TYU36" s="44"/>
      <c r="TYV36" s="44"/>
      <c r="TYW36" s="44"/>
      <c r="TYX36" s="44"/>
      <c r="TYY36" s="44"/>
      <c r="TYZ36" s="44"/>
      <c r="TZA36" s="44"/>
      <c r="TZB36" s="44"/>
      <c r="TZC36" s="44"/>
      <c r="TZD36" s="44"/>
      <c r="TZE36" s="44"/>
      <c r="TZF36" s="44"/>
      <c r="TZG36" s="44"/>
      <c r="TZH36" s="44"/>
      <c r="TZI36" s="44"/>
      <c r="TZJ36" s="44"/>
      <c r="TZK36" s="44"/>
      <c r="TZL36" s="44"/>
      <c r="TZM36" s="44"/>
      <c r="TZN36" s="44"/>
      <c r="TZO36" s="44"/>
      <c r="TZP36" s="44"/>
      <c r="TZQ36" s="44"/>
      <c r="TZR36" s="44"/>
      <c r="TZS36" s="44"/>
      <c r="TZT36" s="44"/>
      <c r="TZU36" s="44"/>
      <c r="TZV36" s="44"/>
      <c r="TZW36" s="44"/>
      <c r="TZX36" s="44"/>
      <c r="TZY36" s="44"/>
      <c r="TZZ36" s="44"/>
      <c r="UAA36" s="44"/>
      <c r="UAB36" s="44"/>
      <c r="UAC36" s="44"/>
      <c r="UAD36" s="44"/>
      <c r="UAE36" s="44"/>
      <c r="UAF36" s="44"/>
      <c r="UAG36" s="44"/>
      <c r="UAH36" s="44"/>
      <c r="UAI36" s="44"/>
      <c r="UAJ36" s="44"/>
      <c r="UAK36" s="44"/>
      <c r="UAL36" s="44"/>
      <c r="UAM36" s="44"/>
      <c r="UAN36" s="44"/>
      <c r="UAO36" s="44"/>
      <c r="UAP36" s="44"/>
      <c r="UAQ36" s="44"/>
      <c r="UAR36" s="44"/>
      <c r="UAS36" s="44"/>
      <c r="UAT36" s="44"/>
      <c r="UAU36" s="44"/>
      <c r="UAV36" s="44"/>
      <c r="UAW36" s="44"/>
      <c r="UAX36" s="44"/>
      <c r="UAY36" s="44"/>
      <c r="UAZ36" s="44"/>
      <c r="UBA36" s="44"/>
      <c r="UBB36" s="44"/>
      <c r="UBC36" s="44"/>
      <c r="UBD36" s="44"/>
      <c r="UBE36" s="44"/>
      <c r="UBF36" s="44"/>
      <c r="UBG36" s="44"/>
      <c r="UBH36" s="44"/>
      <c r="UBI36" s="44"/>
      <c r="UBJ36" s="44"/>
      <c r="UBK36" s="44"/>
      <c r="UBL36" s="44"/>
      <c r="UBM36" s="44"/>
      <c r="UBN36" s="44"/>
      <c r="UBO36" s="44"/>
      <c r="UBP36" s="44"/>
      <c r="UBQ36" s="44"/>
      <c r="UBR36" s="44"/>
      <c r="UBS36" s="44"/>
      <c r="UBT36" s="44"/>
      <c r="UBU36" s="44"/>
      <c r="UBV36" s="44"/>
      <c r="UBW36" s="44"/>
      <c r="UBX36" s="44"/>
      <c r="UBY36" s="44"/>
      <c r="UBZ36" s="44"/>
      <c r="UCA36" s="44"/>
      <c r="UCB36" s="44"/>
      <c r="UCC36" s="44"/>
      <c r="UCD36" s="44"/>
      <c r="UCE36" s="44"/>
      <c r="UCF36" s="44"/>
      <c r="UCG36" s="44"/>
      <c r="UCH36" s="44"/>
      <c r="UCI36" s="44"/>
      <c r="UCJ36" s="44"/>
      <c r="UCK36" s="44"/>
      <c r="UCL36" s="44"/>
      <c r="UCM36" s="44"/>
      <c r="UCN36" s="44"/>
      <c r="UCO36" s="44"/>
      <c r="UCP36" s="44"/>
      <c r="UCQ36" s="44"/>
      <c r="UCR36" s="44"/>
      <c r="UCS36" s="44"/>
      <c r="UCT36" s="44"/>
      <c r="UCU36" s="44"/>
      <c r="UCV36" s="44"/>
      <c r="UCW36" s="44"/>
      <c r="UCX36" s="44"/>
      <c r="UCY36" s="44"/>
      <c r="UCZ36" s="44"/>
      <c r="UDA36" s="44"/>
      <c r="UDB36" s="44"/>
      <c r="UDC36" s="44"/>
      <c r="UDD36" s="44"/>
      <c r="UDE36" s="44"/>
      <c r="UDF36" s="44"/>
      <c r="UDG36" s="44"/>
      <c r="UDH36" s="44"/>
      <c r="UDI36" s="44"/>
      <c r="UDJ36" s="44"/>
      <c r="UDK36" s="44"/>
      <c r="UDL36" s="44"/>
      <c r="UDM36" s="44"/>
      <c r="UDN36" s="44"/>
      <c r="UDO36" s="44"/>
      <c r="UDP36" s="44"/>
      <c r="UDQ36" s="44"/>
      <c r="UDR36" s="44"/>
      <c r="UDS36" s="44"/>
      <c r="UDT36" s="44"/>
      <c r="UDU36" s="44"/>
      <c r="UDV36" s="44"/>
      <c r="UDW36" s="44"/>
      <c r="UDX36" s="44"/>
      <c r="UDY36" s="44"/>
      <c r="UDZ36" s="44"/>
      <c r="UEA36" s="44"/>
      <c r="UEB36" s="44"/>
      <c r="UEC36" s="44"/>
      <c r="UED36" s="44"/>
      <c r="UEE36" s="44"/>
      <c r="UEF36" s="44"/>
      <c r="UEG36" s="44"/>
      <c r="UEH36" s="44"/>
      <c r="UEI36" s="44"/>
      <c r="UEJ36" s="44"/>
      <c r="UEK36" s="44"/>
      <c r="UEL36" s="44"/>
      <c r="UEM36" s="44"/>
      <c r="UEN36" s="44"/>
      <c r="UEO36" s="44"/>
      <c r="UEP36" s="44"/>
      <c r="UEQ36" s="44"/>
      <c r="UER36" s="44"/>
      <c r="UES36" s="44"/>
      <c r="UET36" s="44"/>
      <c r="UEU36" s="44"/>
      <c r="UEV36" s="44"/>
      <c r="UEW36" s="44"/>
      <c r="UEX36" s="44"/>
      <c r="UEY36" s="44"/>
      <c r="UEZ36" s="44"/>
      <c r="UFA36" s="44"/>
      <c r="UFB36" s="44"/>
      <c r="UFC36" s="44"/>
      <c r="UFD36" s="44"/>
      <c r="UFE36" s="44"/>
      <c r="UFF36" s="44"/>
      <c r="UFG36" s="44"/>
      <c r="UFH36" s="44"/>
      <c r="UFI36" s="44"/>
      <c r="UFJ36" s="44"/>
      <c r="UFK36" s="44"/>
      <c r="UFL36" s="44"/>
      <c r="UFM36" s="44"/>
      <c r="UFN36" s="44"/>
      <c r="UFO36" s="44"/>
      <c r="UFP36" s="44"/>
      <c r="UFQ36" s="44"/>
      <c r="UFR36" s="44"/>
      <c r="UFS36" s="44"/>
      <c r="UFT36" s="44"/>
      <c r="UFU36" s="44"/>
      <c r="UFV36" s="44"/>
      <c r="UFW36" s="44"/>
      <c r="UFX36" s="44"/>
      <c r="UFY36" s="44"/>
      <c r="UFZ36" s="44"/>
      <c r="UGA36" s="44"/>
      <c r="UGB36" s="44"/>
      <c r="UGC36" s="44"/>
      <c r="UGD36" s="44"/>
      <c r="UGE36" s="44"/>
      <c r="UGF36" s="44"/>
      <c r="UGG36" s="44"/>
      <c r="UGH36" s="44"/>
      <c r="UGI36" s="44"/>
      <c r="UGJ36" s="44"/>
      <c r="UGK36" s="44"/>
      <c r="UGL36" s="44"/>
      <c r="UGM36" s="44"/>
      <c r="UGN36" s="44"/>
      <c r="UGO36" s="44"/>
      <c r="UGP36" s="44"/>
      <c r="UGQ36" s="44"/>
      <c r="UGR36" s="44"/>
      <c r="UGS36" s="44"/>
      <c r="UGT36" s="44"/>
      <c r="UGU36" s="44"/>
      <c r="UGV36" s="44"/>
      <c r="UGW36" s="44"/>
      <c r="UGX36" s="44"/>
      <c r="UGY36" s="44"/>
      <c r="UGZ36" s="44"/>
      <c r="UHA36" s="44"/>
      <c r="UHB36" s="44"/>
      <c r="UHC36" s="44"/>
      <c r="UHD36" s="44"/>
      <c r="UHE36" s="44"/>
      <c r="UHF36" s="44"/>
      <c r="UHG36" s="44"/>
      <c r="UHH36" s="44"/>
      <c r="UHI36" s="44"/>
      <c r="UHJ36" s="44"/>
      <c r="UHK36" s="44"/>
      <c r="UHL36" s="44"/>
      <c r="UHM36" s="44"/>
      <c r="UHN36" s="44"/>
      <c r="UHO36" s="44"/>
      <c r="UHP36" s="44"/>
      <c r="UHQ36" s="44"/>
      <c r="UHR36" s="44"/>
      <c r="UHS36" s="44"/>
      <c r="UHT36" s="44"/>
      <c r="UHU36" s="44"/>
      <c r="UHV36" s="44"/>
      <c r="UHW36" s="44"/>
      <c r="UHX36" s="44"/>
      <c r="UHY36" s="44"/>
      <c r="UHZ36" s="44"/>
      <c r="UIA36" s="44"/>
      <c r="UIB36" s="44"/>
      <c r="UIC36" s="44"/>
      <c r="UID36" s="44"/>
      <c r="UIE36" s="44"/>
      <c r="UIF36" s="44"/>
      <c r="UIG36" s="44"/>
      <c r="UIH36" s="44"/>
      <c r="UII36" s="44"/>
      <c r="UIJ36" s="44"/>
      <c r="UIK36" s="44"/>
      <c r="UIL36" s="44"/>
      <c r="UIM36" s="44"/>
      <c r="UIN36" s="44"/>
      <c r="UIO36" s="44"/>
      <c r="UIP36" s="44"/>
      <c r="UIQ36" s="44"/>
      <c r="UIR36" s="44"/>
      <c r="UIS36" s="44"/>
      <c r="UIT36" s="44"/>
      <c r="UIU36" s="44"/>
      <c r="UIV36" s="44"/>
      <c r="UIW36" s="44"/>
      <c r="UIX36" s="44"/>
      <c r="UIY36" s="44"/>
      <c r="UIZ36" s="44"/>
      <c r="UJA36" s="44"/>
      <c r="UJB36" s="44"/>
      <c r="UJC36" s="44"/>
      <c r="UJD36" s="44"/>
      <c r="UJE36" s="44"/>
      <c r="UJF36" s="44"/>
      <c r="UJG36" s="44"/>
      <c r="UJH36" s="44"/>
      <c r="UJI36" s="44"/>
      <c r="UJJ36" s="44"/>
      <c r="UJK36" s="44"/>
      <c r="UJL36" s="44"/>
      <c r="UJM36" s="44"/>
      <c r="UJN36" s="44"/>
      <c r="UJO36" s="44"/>
      <c r="UJP36" s="44"/>
      <c r="UJQ36" s="44"/>
      <c r="UJR36" s="44"/>
      <c r="UJS36" s="44"/>
      <c r="UJT36" s="44"/>
      <c r="UJU36" s="44"/>
      <c r="UJV36" s="44"/>
      <c r="UJW36" s="44"/>
      <c r="UJX36" s="44"/>
      <c r="UJY36" s="44"/>
      <c r="UJZ36" s="44"/>
      <c r="UKA36" s="44"/>
      <c r="UKB36" s="44"/>
      <c r="UKC36" s="44"/>
      <c r="UKD36" s="44"/>
      <c r="UKE36" s="44"/>
      <c r="UKF36" s="44"/>
      <c r="UKG36" s="44"/>
      <c r="UKH36" s="44"/>
      <c r="UKI36" s="44"/>
      <c r="UKJ36" s="44"/>
      <c r="UKK36" s="44"/>
      <c r="UKL36" s="44"/>
      <c r="UKM36" s="44"/>
      <c r="UKN36" s="44"/>
      <c r="UKO36" s="44"/>
      <c r="UKP36" s="44"/>
      <c r="UKQ36" s="44"/>
      <c r="UKR36" s="44"/>
      <c r="UKS36" s="44"/>
      <c r="UKT36" s="44"/>
      <c r="UKU36" s="44"/>
      <c r="UKV36" s="44"/>
      <c r="UKW36" s="44"/>
      <c r="UKX36" s="44"/>
      <c r="UKY36" s="44"/>
      <c r="UKZ36" s="44"/>
      <c r="ULA36" s="44"/>
      <c r="ULB36" s="44"/>
      <c r="ULC36" s="44"/>
      <c r="ULD36" s="44"/>
      <c r="ULE36" s="44"/>
      <c r="ULF36" s="44"/>
      <c r="ULG36" s="44"/>
      <c r="ULH36" s="44"/>
      <c r="ULI36" s="44"/>
      <c r="ULJ36" s="44"/>
      <c r="ULK36" s="44"/>
      <c r="ULL36" s="44"/>
      <c r="ULM36" s="44"/>
      <c r="ULN36" s="44"/>
      <c r="ULO36" s="44"/>
      <c r="ULP36" s="44"/>
      <c r="ULQ36" s="44"/>
      <c r="ULR36" s="44"/>
      <c r="ULS36" s="44"/>
      <c r="ULT36" s="44"/>
      <c r="ULU36" s="44"/>
      <c r="ULV36" s="44"/>
      <c r="ULW36" s="44"/>
      <c r="ULX36" s="44"/>
      <c r="ULY36" s="44"/>
      <c r="ULZ36" s="44"/>
      <c r="UMA36" s="44"/>
      <c r="UMB36" s="44"/>
      <c r="UMC36" s="44"/>
      <c r="UMD36" s="44"/>
      <c r="UME36" s="44"/>
      <c r="UMF36" s="44"/>
      <c r="UMG36" s="44"/>
      <c r="UMH36" s="44"/>
      <c r="UMI36" s="44"/>
      <c r="UMJ36" s="44"/>
      <c r="UMK36" s="44"/>
      <c r="UML36" s="44"/>
      <c r="UMM36" s="44"/>
      <c r="UMN36" s="44"/>
      <c r="UMO36" s="44"/>
      <c r="UMP36" s="44"/>
      <c r="UMQ36" s="44"/>
      <c r="UMR36" s="44"/>
      <c r="UMS36" s="44"/>
      <c r="UMT36" s="44"/>
      <c r="UMU36" s="44"/>
      <c r="UMV36" s="44"/>
      <c r="UMW36" s="44"/>
      <c r="UMX36" s="44"/>
      <c r="UMY36" s="44"/>
      <c r="UMZ36" s="44"/>
      <c r="UNA36" s="44"/>
      <c r="UNB36" s="44"/>
      <c r="UNC36" s="44"/>
      <c r="UND36" s="44"/>
      <c r="UNE36" s="44"/>
      <c r="UNF36" s="44"/>
      <c r="UNG36" s="44"/>
      <c r="UNH36" s="44"/>
      <c r="UNI36" s="44"/>
      <c r="UNJ36" s="44"/>
      <c r="UNK36" s="44"/>
      <c r="UNL36" s="44"/>
      <c r="UNM36" s="44"/>
      <c r="UNN36" s="44"/>
      <c r="UNO36" s="44"/>
      <c r="UNP36" s="44"/>
      <c r="UNQ36" s="44"/>
      <c r="UNR36" s="44"/>
      <c r="UNS36" s="44"/>
      <c r="UNT36" s="44"/>
      <c r="UNU36" s="44"/>
      <c r="UNV36" s="44"/>
      <c r="UNW36" s="44"/>
      <c r="UNX36" s="44"/>
      <c r="UNY36" s="44"/>
      <c r="UNZ36" s="44"/>
      <c r="UOA36" s="44"/>
      <c r="UOB36" s="44"/>
      <c r="UOC36" s="44"/>
      <c r="UOD36" s="44"/>
      <c r="UOE36" s="44"/>
      <c r="UOF36" s="44"/>
      <c r="UOG36" s="44"/>
      <c r="UOH36" s="44"/>
      <c r="UOI36" s="44"/>
      <c r="UOJ36" s="44"/>
      <c r="UOK36" s="44"/>
      <c r="UOL36" s="44"/>
      <c r="UOM36" s="44"/>
      <c r="UON36" s="44"/>
      <c r="UOO36" s="44"/>
      <c r="UOP36" s="44"/>
      <c r="UOQ36" s="44"/>
      <c r="UOR36" s="44"/>
      <c r="UOS36" s="44"/>
      <c r="UOT36" s="44"/>
      <c r="UOU36" s="44"/>
      <c r="UOV36" s="44"/>
      <c r="UOW36" s="44"/>
      <c r="UOX36" s="44"/>
      <c r="UOY36" s="44"/>
      <c r="UOZ36" s="44"/>
      <c r="UPA36" s="44"/>
      <c r="UPB36" s="44"/>
      <c r="UPC36" s="44"/>
      <c r="UPD36" s="44"/>
      <c r="UPE36" s="44"/>
      <c r="UPF36" s="44"/>
      <c r="UPG36" s="44"/>
      <c r="UPH36" s="44"/>
      <c r="UPI36" s="44"/>
      <c r="UPJ36" s="44"/>
      <c r="UPK36" s="44"/>
      <c r="UPL36" s="44"/>
      <c r="UPM36" s="44"/>
      <c r="UPN36" s="44"/>
      <c r="UPO36" s="44"/>
      <c r="UPP36" s="44"/>
      <c r="UPQ36" s="44"/>
      <c r="UPR36" s="44"/>
      <c r="UPS36" s="44"/>
      <c r="UPT36" s="44"/>
      <c r="UPU36" s="44"/>
      <c r="UPV36" s="44"/>
      <c r="UPW36" s="44"/>
      <c r="UPX36" s="44"/>
      <c r="UPY36" s="44"/>
      <c r="UPZ36" s="44"/>
      <c r="UQA36" s="44"/>
      <c r="UQB36" s="44"/>
      <c r="UQC36" s="44"/>
      <c r="UQD36" s="44"/>
      <c r="UQE36" s="44"/>
      <c r="UQF36" s="44"/>
      <c r="UQG36" s="44"/>
      <c r="UQH36" s="44"/>
      <c r="UQI36" s="44"/>
      <c r="UQJ36" s="44"/>
      <c r="UQK36" s="44"/>
      <c r="UQL36" s="44"/>
      <c r="UQM36" s="44"/>
      <c r="UQN36" s="44"/>
      <c r="UQO36" s="44"/>
      <c r="UQP36" s="44"/>
      <c r="UQQ36" s="44"/>
      <c r="UQR36" s="44"/>
      <c r="UQS36" s="44"/>
      <c r="UQT36" s="44"/>
      <c r="UQU36" s="44"/>
      <c r="UQV36" s="44"/>
      <c r="UQW36" s="44"/>
      <c r="UQX36" s="44"/>
      <c r="UQY36" s="44"/>
      <c r="UQZ36" s="44"/>
      <c r="URA36" s="44"/>
      <c r="URB36" s="44"/>
      <c r="URC36" s="44"/>
      <c r="URD36" s="44"/>
      <c r="URE36" s="44"/>
      <c r="URF36" s="44"/>
      <c r="URG36" s="44"/>
      <c r="URH36" s="44"/>
      <c r="URI36" s="44"/>
      <c r="URJ36" s="44"/>
      <c r="URK36" s="44"/>
      <c r="URL36" s="44"/>
      <c r="URM36" s="44"/>
      <c r="URN36" s="44"/>
      <c r="URO36" s="44"/>
      <c r="URP36" s="44"/>
      <c r="URQ36" s="44"/>
      <c r="URR36" s="44"/>
      <c r="URS36" s="44"/>
      <c r="URT36" s="44"/>
      <c r="URU36" s="44"/>
      <c r="URV36" s="44"/>
      <c r="URW36" s="44"/>
      <c r="URX36" s="44"/>
      <c r="URY36" s="44"/>
      <c r="URZ36" s="44"/>
      <c r="USA36" s="44"/>
      <c r="USB36" s="44"/>
      <c r="USC36" s="44"/>
      <c r="USD36" s="44"/>
      <c r="USE36" s="44"/>
      <c r="USF36" s="44"/>
      <c r="USG36" s="44"/>
      <c r="USH36" s="44"/>
      <c r="USI36" s="44"/>
      <c r="USJ36" s="44"/>
      <c r="USK36" s="44"/>
      <c r="USL36" s="44"/>
      <c r="USM36" s="44"/>
      <c r="USN36" s="44"/>
      <c r="USO36" s="44"/>
      <c r="USP36" s="44"/>
      <c r="USQ36" s="44"/>
      <c r="USR36" s="44"/>
      <c r="USS36" s="44"/>
      <c r="UST36" s="44"/>
      <c r="USU36" s="44"/>
      <c r="USV36" s="44"/>
      <c r="USW36" s="44"/>
      <c r="USX36" s="44"/>
      <c r="USY36" s="44"/>
      <c r="USZ36" s="44"/>
      <c r="UTA36" s="44"/>
      <c r="UTB36" s="44"/>
      <c r="UTC36" s="44"/>
      <c r="UTD36" s="44"/>
      <c r="UTE36" s="44"/>
      <c r="UTF36" s="44"/>
      <c r="UTG36" s="44"/>
      <c r="UTH36" s="44"/>
      <c r="UTI36" s="44"/>
      <c r="UTJ36" s="44"/>
      <c r="UTK36" s="44"/>
      <c r="UTL36" s="44"/>
      <c r="UTM36" s="44"/>
      <c r="UTN36" s="44"/>
      <c r="UTO36" s="44"/>
      <c r="UTP36" s="44"/>
      <c r="UTQ36" s="44"/>
      <c r="UTR36" s="44"/>
      <c r="UTS36" s="44"/>
      <c r="UTT36" s="44"/>
      <c r="UTU36" s="44"/>
      <c r="UTV36" s="44"/>
      <c r="UTW36" s="44"/>
      <c r="UTX36" s="44"/>
      <c r="UTY36" s="44"/>
      <c r="UTZ36" s="44"/>
      <c r="UUA36" s="44"/>
      <c r="UUB36" s="44"/>
      <c r="UUC36" s="44"/>
      <c r="UUD36" s="44"/>
      <c r="UUE36" s="44"/>
      <c r="UUF36" s="44"/>
      <c r="UUG36" s="44"/>
      <c r="UUH36" s="44"/>
      <c r="UUI36" s="44"/>
      <c r="UUJ36" s="44"/>
      <c r="UUK36" s="44"/>
      <c r="UUL36" s="44"/>
      <c r="UUM36" s="44"/>
      <c r="UUN36" s="44"/>
      <c r="UUO36" s="44"/>
      <c r="UUP36" s="44"/>
      <c r="UUQ36" s="44"/>
      <c r="UUR36" s="44"/>
      <c r="UUS36" s="44"/>
      <c r="UUT36" s="44"/>
      <c r="UUU36" s="44"/>
      <c r="UUV36" s="44"/>
      <c r="UUW36" s="44"/>
      <c r="UUX36" s="44"/>
      <c r="UUY36" s="44"/>
      <c r="UUZ36" s="44"/>
      <c r="UVA36" s="44"/>
      <c r="UVB36" s="44"/>
      <c r="UVC36" s="44"/>
      <c r="UVD36" s="44"/>
      <c r="UVE36" s="44"/>
      <c r="UVF36" s="44"/>
      <c r="UVG36" s="44"/>
      <c r="UVH36" s="44"/>
      <c r="UVI36" s="44"/>
      <c r="UVJ36" s="44"/>
      <c r="UVK36" s="44"/>
      <c r="UVL36" s="44"/>
      <c r="UVM36" s="44"/>
      <c r="UVN36" s="44"/>
      <c r="UVO36" s="44"/>
      <c r="UVP36" s="44"/>
      <c r="UVQ36" s="44"/>
      <c r="UVR36" s="44"/>
      <c r="UVS36" s="44"/>
      <c r="UVT36" s="44"/>
      <c r="UVU36" s="44"/>
      <c r="UVV36" s="44"/>
      <c r="UVW36" s="44"/>
      <c r="UVX36" s="44"/>
      <c r="UVY36" s="44"/>
      <c r="UVZ36" s="44"/>
      <c r="UWA36" s="44"/>
      <c r="UWB36" s="44"/>
      <c r="UWC36" s="44"/>
      <c r="UWD36" s="44"/>
      <c r="UWE36" s="44"/>
      <c r="UWF36" s="44"/>
      <c r="UWG36" s="44"/>
      <c r="UWH36" s="44"/>
      <c r="UWI36" s="44"/>
      <c r="UWJ36" s="44"/>
      <c r="UWK36" s="44"/>
      <c r="UWL36" s="44"/>
      <c r="UWM36" s="44"/>
      <c r="UWN36" s="44"/>
      <c r="UWO36" s="44"/>
      <c r="UWP36" s="44"/>
      <c r="UWQ36" s="44"/>
      <c r="UWR36" s="44"/>
      <c r="UWS36" s="44"/>
      <c r="UWT36" s="44"/>
      <c r="UWU36" s="44"/>
      <c r="UWV36" s="44"/>
      <c r="UWW36" s="44"/>
      <c r="UWX36" s="44"/>
      <c r="UWY36" s="44"/>
      <c r="UWZ36" s="44"/>
      <c r="UXA36" s="44"/>
      <c r="UXB36" s="44"/>
      <c r="UXC36" s="44"/>
      <c r="UXD36" s="44"/>
      <c r="UXE36" s="44"/>
      <c r="UXF36" s="44"/>
      <c r="UXG36" s="44"/>
      <c r="UXH36" s="44"/>
      <c r="UXI36" s="44"/>
      <c r="UXJ36" s="44"/>
      <c r="UXK36" s="44"/>
      <c r="UXL36" s="44"/>
      <c r="UXM36" s="44"/>
      <c r="UXN36" s="44"/>
      <c r="UXO36" s="44"/>
      <c r="UXP36" s="44"/>
      <c r="UXQ36" s="44"/>
      <c r="UXR36" s="44"/>
      <c r="UXS36" s="44"/>
      <c r="UXT36" s="44"/>
      <c r="UXU36" s="44"/>
      <c r="UXV36" s="44"/>
      <c r="UXW36" s="44"/>
      <c r="UXX36" s="44"/>
      <c r="UXY36" s="44"/>
      <c r="UXZ36" s="44"/>
      <c r="UYA36" s="44"/>
      <c r="UYB36" s="44"/>
      <c r="UYC36" s="44"/>
      <c r="UYD36" s="44"/>
      <c r="UYE36" s="44"/>
      <c r="UYF36" s="44"/>
      <c r="UYG36" s="44"/>
      <c r="UYH36" s="44"/>
      <c r="UYI36" s="44"/>
      <c r="UYJ36" s="44"/>
      <c r="UYK36" s="44"/>
      <c r="UYL36" s="44"/>
      <c r="UYM36" s="44"/>
      <c r="UYN36" s="44"/>
      <c r="UYO36" s="44"/>
      <c r="UYP36" s="44"/>
      <c r="UYQ36" s="44"/>
      <c r="UYR36" s="44"/>
      <c r="UYS36" s="44"/>
      <c r="UYT36" s="44"/>
      <c r="UYU36" s="44"/>
      <c r="UYV36" s="44"/>
      <c r="UYW36" s="44"/>
      <c r="UYX36" s="44"/>
      <c r="UYY36" s="44"/>
      <c r="UYZ36" s="44"/>
      <c r="UZA36" s="44"/>
      <c r="UZB36" s="44"/>
      <c r="UZC36" s="44"/>
      <c r="UZD36" s="44"/>
      <c r="UZE36" s="44"/>
      <c r="UZF36" s="44"/>
      <c r="UZG36" s="44"/>
      <c r="UZH36" s="44"/>
      <c r="UZI36" s="44"/>
      <c r="UZJ36" s="44"/>
      <c r="UZK36" s="44"/>
      <c r="UZL36" s="44"/>
      <c r="UZM36" s="44"/>
      <c r="UZN36" s="44"/>
      <c r="UZO36" s="44"/>
      <c r="UZP36" s="44"/>
      <c r="UZQ36" s="44"/>
      <c r="UZR36" s="44"/>
      <c r="UZS36" s="44"/>
      <c r="UZT36" s="44"/>
      <c r="UZU36" s="44"/>
      <c r="UZV36" s="44"/>
      <c r="UZW36" s="44"/>
      <c r="UZX36" s="44"/>
      <c r="UZY36" s="44"/>
      <c r="UZZ36" s="44"/>
      <c r="VAA36" s="44"/>
      <c r="VAB36" s="44"/>
      <c r="VAC36" s="44"/>
      <c r="VAD36" s="44"/>
      <c r="VAE36" s="44"/>
      <c r="VAF36" s="44"/>
      <c r="VAG36" s="44"/>
      <c r="VAH36" s="44"/>
      <c r="VAI36" s="44"/>
      <c r="VAJ36" s="44"/>
      <c r="VAK36" s="44"/>
      <c r="VAL36" s="44"/>
      <c r="VAM36" s="44"/>
      <c r="VAN36" s="44"/>
      <c r="VAO36" s="44"/>
      <c r="VAP36" s="44"/>
      <c r="VAQ36" s="44"/>
      <c r="VAR36" s="44"/>
      <c r="VAS36" s="44"/>
      <c r="VAT36" s="44"/>
      <c r="VAU36" s="44"/>
      <c r="VAV36" s="44"/>
      <c r="VAW36" s="44"/>
      <c r="VAX36" s="44"/>
      <c r="VAY36" s="44"/>
      <c r="VAZ36" s="44"/>
      <c r="VBA36" s="44"/>
      <c r="VBB36" s="44"/>
      <c r="VBC36" s="44"/>
      <c r="VBD36" s="44"/>
      <c r="VBE36" s="44"/>
      <c r="VBF36" s="44"/>
      <c r="VBG36" s="44"/>
      <c r="VBH36" s="44"/>
      <c r="VBI36" s="44"/>
      <c r="VBJ36" s="44"/>
      <c r="VBK36" s="44"/>
      <c r="VBL36" s="44"/>
      <c r="VBM36" s="44"/>
      <c r="VBN36" s="44"/>
      <c r="VBO36" s="44"/>
      <c r="VBP36" s="44"/>
      <c r="VBQ36" s="44"/>
      <c r="VBR36" s="44"/>
      <c r="VBS36" s="44"/>
      <c r="VBT36" s="44"/>
      <c r="VBU36" s="44"/>
      <c r="VBV36" s="44"/>
      <c r="VBW36" s="44"/>
      <c r="VBX36" s="44"/>
      <c r="VBY36" s="44"/>
      <c r="VBZ36" s="44"/>
      <c r="VCA36" s="44"/>
      <c r="VCB36" s="44"/>
      <c r="VCC36" s="44"/>
      <c r="VCD36" s="44"/>
      <c r="VCE36" s="44"/>
      <c r="VCF36" s="44"/>
      <c r="VCG36" s="44"/>
      <c r="VCH36" s="44"/>
      <c r="VCI36" s="44"/>
      <c r="VCJ36" s="44"/>
      <c r="VCK36" s="44"/>
      <c r="VCL36" s="44"/>
      <c r="VCM36" s="44"/>
      <c r="VCN36" s="44"/>
      <c r="VCO36" s="44"/>
      <c r="VCP36" s="44"/>
      <c r="VCQ36" s="44"/>
      <c r="VCR36" s="44"/>
      <c r="VCS36" s="44"/>
      <c r="VCT36" s="44"/>
      <c r="VCU36" s="44"/>
      <c r="VCV36" s="44"/>
      <c r="VCW36" s="44"/>
      <c r="VCX36" s="44"/>
      <c r="VCY36" s="44"/>
      <c r="VCZ36" s="44"/>
      <c r="VDA36" s="44"/>
      <c r="VDB36" s="44"/>
      <c r="VDC36" s="44"/>
      <c r="VDD36" s="44"/>
      <c r="VDE36" s="44"/>
      <c r="VDF36" s="44"/>
      <c r="VDG36" s="44"/>
      <c r="VDH36" s="44"/>
      <c r="VDI36" s="44"/>
      <c r="VDJ36" s="44"/>
      <c r="VDK36" s="44"/>
      <c r="VDL36" s="44"/>
      <c r="VDM36" s="44"/>
      <c r="VDN36" s="44"/>
      <c r="VDO36" s="44"/>
      <c r="VDP36" s="44"/>
      <c r="VDQ36" s="44"/>
      <c r="VDR36" s="44"/>
      <c r="VDS36" s="44"/>
      <c r="VDT36" s="44"/>
      <c r="VDU36" s="44"/>
      <c r="VDV36" s="44"/>
      <c r="VDW36" s="44"/>
      <c r="VDX36" s="44"/>
      <c r="VDY36" s="44"/>
      <c r="VDZ36" s="44"/>
      <c r="VEA36" s="44"/>
      <c r="VEB36" s="44"/>
      <c r="VEC36" s="44"/>
      <c r="VED36" s="44"/>
      <c r="VEE36" s="44"/>
      <c r="VEF36" s="44"/>
      <c r="VEG36" s="44"/>
      <c r="VEH36" s="44"/>
      <c r="VEI36" s="44"/>
      <c r="VEJ36" s="44"/>
      <c r="VEK36" s="44"/>
      <c r="VEL36" s="44"/>
      <c r="VEM36" s="44"/>
      <c r="VEN36" s="44"/>
      <c r="VEO36" s="44"/>
      <c r="VEP36" s="44"/>
      <c r="VEQ36" s="44"/>
      <c r="VER36" s="44"/>
      <c r="VES36" s="44"/>
      <c r="VET36" s="44"/>
      <c r="VEU36" s="44"/>
      <c r="VEV36" s="44"/>
      <c r="VEW36" s="44"/>
      <c r="VEX36" s="44"/>
      <c r="VEY36" s="44"/>
      <c r="VEZ36" s="44"/>
      <c r="VFA36" s="44"/>
      <c r="VFB36" s="44"/>
      <c r="VFC36" s="44"/>
      <c r="VFD36" s="44"/>
      <c r="VFE36" s="44"/>
      <c r="VFF36" s="44"/>
      <c r="VFG36" s="44"/>
      <c r="VFH36" s="44"/>
      <c r="VFI36" s="44"/>
      <c r="VFJ36" s="44"/>
      <c r="VFK36" s="44"/>
      <c r="VFL36" s="44"/>
      <c r="VFM36" s="44"/>
      <c r="VFN36" s="44"/>
      <c r="VFO36" s="44"/>
      <c r="VFP36" s="44"/>
      <c r="VFQ36" s="44"/>
      <c r="VFR36" s="44"/>
      <c r="VFS36" s="44"/>
      <c r="VFT36" s="44"/>
      <c r="VFU36" s="44"/>
      <c r="VFV36" s="44"/>
      <c r="VFW36" s="44"/>
      <c r="VFX36" s="44"/>
      <c r="VFY36" s="44"/>
      <c r="VFZ36" s="44"/>
      <c r="VGA36" s="44"/>
      <c r="VGB36" s="44"/>
      <c r="VGC36" s="44"/>
      <c r="VGD36" s="44"/>
      <c r="VGE36" s="44"/>
      <c r="VGF36" s="44"/>
      <c r="VGG36" s="44"/>
      <c r="VGH36" s="44"/>
      <c r="VGI36" s="44"/>
      <c r="VGJ36" s="44"/>
      <c r="VGK36" s="44"/>
      <c r="VGL36" s="44"/>
      <c r="VGM36" s="44"/>
      <c r="VGN36" s="44"/>
      <c r="VGO36" s="44"/>
      <c r="VGP36" s="44"/>
      <c r="VGQ36" s="44"/>
      <c r="VGR36" s="44"/>
      <c r="VGS36" s="44"/>
      <c r="VGT36" s="44"/>
      <c r="VGU36" s="44"/>
      <c r="VGV36" s="44"/>
      <c r="VGW36" s="44"/>
      <c r="VGX36" s="44"/>
      <c r="VGY36" s="44"/>
      <c r="VGZ36" s="44"/>
      <c r="VHA36" s="44"/>
      <c r="VHB36" s="44"/>
      <c r="VHC36" s="44"/>
      <c r="VHD36" s="44"/>
      <c r="VHE36" s="44"/>
      <c r="VHF36" s="44"/>
      <c r="VHG36" s="44"/>
      <c r="VHH36" s="44"/>
      <c r="VHI36" s="44"/>
      <c r="VHJ36" s="44"/>
      <c r="VHK36" s="44"/>
      <c r="VHL36" s="44"/>
      <c r="VHM36" s="44"/>
      <c r="VHN36" s="44"/>
      <c r="VHO36" s="44"/>
      <c r="VHP36" s="44"/>
      <c r="VHQ36" s="44"/>
      <c r="VHR36" s="44"/>
      <c r="VHS36" s="44"/>
      <c r="VHT36" s="44"/>
      <c r="VHU36" s="44"/>
      <c r="VHV36" s="44"/>
      <c r="VHW36" s="44"/>
      <c r="VHX36" s="44"/>
      <c r="VHY36" s="44"/>
      <c r="VHZ36" s="44"/>
      <c r="VIA36" s="44"/>
      <c r="VIB36" s="44"/>
      <c r="VIC36" s="44"/>
      <c r="VID36" s="44"/>
      <c r="VIE36" s="44"/>
      <c r="VIF36" s="44"/>
      <c r="VIG36" s="44"/>
      <c r="VIH36" s="44"/>
      <c r="VII36" s="44"/>
      <c r="VIJ36" s="44"/>
      <c r="VIK36" s="44"/>
      <c r="VIL36" s="44"/>
      <c r="VIM36" s="44"/>
      <c r="VIN36" s="44"/>
      <c r="VIO36" s="44"/>
      <c r="VIP36" s="44"/>
      <c r="VIQ36" s="44"/>
      <c r="VIR36" s="44"/>
      <c r="VIS36" s="44"/>
      <c r="VIT36" s="44"/>
      <c r="VIU36" s="44"/>
      <c r="VIV36" s="44"/>
      <c r="VIW36" s="44"/>
      <c r="VIX36" s="44"/>
      <c r="VIY36" s="44"/>
      <c r="VIZ36" s="44"/>
      <c r="VJA36" s="44"/>
      <c r="VJB36" s="44"/>
      <c r="VJC36" s="44"/>
      <c r="VJD36" s="44"/>
      <c r="VJE36" s="44"/>
      <c r="VJF36" s="44"/>
      <c r="VJG36" s="44"/>
      <c r="VJH36" s="44"/>
      <c r="VJI36" s="44"/>
      <c r="VJJ36" s="44"/>
      <c r="VJK36" s="44"/>
      <c r="VJL36" s="44"/>
      <c r="VJM36" s="44"/>
      <c r="VJN36" s="44"/>
      <c r="VJO36" s="44"/>
      <c r="VJP36" s="44"/>
      <c r="VJQ36" s="44"/>
      <c r="VJR36" s="44"/>
      <c r="VJS36" s="44"/>
      <c r="VJT36" s="44"/>
      <c r="VJU36" s="44"/>
      <c r="VJV36" s="44"/>
      <c r="VJW36" s="44"/>
      <c r="VJX36" s="44"/>
      <c r="VJY36" s="44"/>
      <c r="VJZ36" s="44"/>
      <c r="VKA36" s="44"/>
      <c r="VKB36" s="44"/>
      <c r="VKC36" s="44"/>
      <c r="VKD36" s="44"/>
      <c r="VKE36" s="44"/>
      <c r="VKF36" s="44"/>
      <c r="VKG36" s="44"/>
      <c r="VKH36" s="44"/>
      <c r="VKI36" s="44"/>
      <c r="VKJ36" s="44"/>
      <c r="VKK36" s="44"/>
      <c r="VKL36" s="44"/>
      <c r="VKM36" s="44"/>
      <c r="VKN36" s="44"/>
      <c r="VKO36" s="44"/>
      <c r="VKP36" s="44"/>
      <c r="VKQ36" s="44"/>
      <c r="VKR36" s="44"/>
      <c r="VKS36" s="44"/>
      <c r="VKT36" s="44"/>
      <c r="VKU36" s="44"/>
      <c r="VKV36" s="44"/>
      <c r="VKW36" s="44"/>
      <c r="VKX36" s="44"/>
      <c r="VKY36" s="44"/>
      <c r="VKZ36" s="44"/>
      <c r="VLA36" s="44"/>
      <c r="VLB36" s="44"/>
      <c r="VLC36" s="44"/>
      <c r="VLD36" s="44"/>
      <c r="VLE36" s="44"/>
      <c r="VLF36" s="44"/>
      <c r="VLG36" s="44"/>
      <c r="VLH36" s="44"/>
      <c r="VLI36" s="44"/>
      <c r="VLJ36" s="44"/>
      <c r="VLK36" s="44"/>
      <c r="VLL36" s="44"/>
      <c r="VLM36" s="44"/>
      <c r="VLN36" s="44"/>
      <c r="VLO36" s="44"/>
      <c r="VLP36" s="44"/>
      <c r="VLQ36" s="44"/>
      <c r="VLR36" s="44"/>
      <c r="VLS36" s="44"/>
      <c r="VLT36" s="44"/>
      <c r="VLU36" s="44"/>
      <c r="VLV36" s="44"/>
      <c r="VLW36" s="44"/>
      <c r="VLX36" s="44"/>
      <c r="VLY36" s="44"/>
      <c r="VLZ36" s="44"/>
      <c r="VMA36" s="44"/>
      <c r="VMB36" s="44"/>
      <c r="VMC36" s="44"/>
      <c r="VMD36" s="44"/>
      <c r="VME36" s="44"/>
      <c r="VMF36" s="44"/>
      <c r="VMG36" s="44"/>
      <c r="VMH36" s="44"/>
      <c r="VMI36" s="44"/>
      <c r="VMJ36" s="44"/>
      <c r="VMK36" s="44"/>
      <c r="VML36" s="44"/>
      <c r="VMM36" s="44"/>
      <c r="VMN36" s="44"/>
      <c r="VMO36" s="44"/>
      <c r="VMP36" s="44"/>
      <c r="VMQ36" s="44"/>
      <c r="VMR36" s="44"/>
      <c r="VMS36" s="44"/>
      <c r="VMT36" s="44"/>
      <c r="VMU36" s="44"/>
      <c r="VMV36" s="44"/>
      <c r="VMW36" s="44"/>
      <c r="VMX36" s="44"/>
      <c r="VMY36" s="44"/>
      <c r="VMZ36" s="44"/>
      <c r="VNA36" s="44"/>
      <c r="VNB36" s="44"/>
      <c r="VNC36" s="44"/>
      <c r="VND36" s="44"/>
      <c r="VNE36" s="44"/>
      <c r="VNF36" s="44"/>
      <c r="VNG36" s="44"/>
      <c r="VNH36" s="44"/>
      <c r="VNI36" s="44"/>
      <c r="VNJ36" s="44"/>
      <c r="VNK36" s="44"/>
      <c r="VNL36" s="44"/>
      <c r="VNM36" s="44"/>
      <c r="VNN36" s="44"/>
      <c r="VNO36" s="44"/>
      <c r="VNP36" s="44"/>
      <c r="VNQ36" s="44"/>
      <c r="VNR36" s="44"/>
      <c r="VNS36" s="44"/>
      <c r="VNT36" s="44"/>
      <c r="VNU36" s="44"/>
      <c r="VNV36" s="44"/>
      <c r="VNW36" s="44"/>
      <c r="VNX36" s="44"/>
      <c r="VNY36" s="44"/>
      <c r="VNZ36" s="44"/>
      <c r="VOA36" s="44"/>
      <c r="VOB36" s="44"/>
      <c r="VOC36" s="44"/>
      <c r="VOD36" s="44"/>
      <c r="VOE36" s="44"/>
      <c r="VOF36" s="44"/>
      <c r="VOG36" s="44"/>
      <c r="VOH36" s="44"/>
      <c r="VOI36" s="44"/>
      <c r="VOJ36" s="44"/>
      <c r="VOK36" s="44"/>
      <c r="VOL36" s="44"/>
      <c r="VOM36" s="44"/>
      <c r="VON36" s="44"/>
      <c r="VOO36" s="44"/>
      <c r="VOP36" s="44"/>
      <c r="VOQ36" s="44"/>
      <c r="VOR36" s="44"/>
      <c r="VOS36" s="44"/>
      <c r="VOT36" s="44"/>
      <c r="VOU36" s="44"/>
      <c r="VOV36" s="44"/>
      <c r="VOW36" s="44"/>
      <c r="VOX36" s="44"/>
      <c r="VOY36" s="44"/>
      <c r="VOZ36" s="44"/>
      <c r="VPA36" s="44"/>
      <c r="VPB36" s="44"/>
      <c r="VPC36" s="44"/>
      <c r="VPD36" s="44"/>
      <c r="VPE36" s="44"/>
      <c r="VPF36" s="44"/>
      <c r="VPG36" s="44"/>
      <c r="VPH36" s="44"/>
      <c r="VPI36" s="44"/>
      <c r="VPJ36" s="44"/>
      <c r="VPK36" s="44"/>
      <c r="VPL36" s="44"/>
      <c r="VPM36" s="44"/>
      <c r="VPN36" s="44"/>
      <c r="VPO36" s="44"/>
      <c r="VPP36" s="44"/>
      <c r="VPQ36" s="44"/>
      <c r="VPR36" s="44"/>
      <c r="VPS36" s="44"/>
      <c r="VPT36" s="44"/>
      <c r="VPU36" s="44"/>
      <c r="VPV36" s="44"/>
      <c r="VPW36" s="44"/>
      <c r="VPX36" s="44"/>
      <c r="VPY36" s="44"/>
      <c r="VPZ36" s="44"/>
      <c r="VQA36" s="44"/>
      <c r="VQB36" s="44"/>
      <c r="VQC36" s="44"/>
      <c r="VQD36" s="44"/>
      <c r="VQE36" s="44"/>
      <c r="VQF36" s="44"/>
      <c r="VQG36" s="44"/>
      <c r="VQH36" s="44"/>
      <c r="VQI36" s="44"/>
      <c r="VQJ36" s="44"/>
      <c r="VQK36" s="44"/>
      <c r="VQL36" s="44"/>
      <c r="VQM36" s="44"/>
      <c r="VQN36" s="44"/>
      <c r="VQO36" s="44"/>
      <c r="VQP36" s="44"/>
      <c r="VQQ36" s="44"/>
      <c r="VQR36" s="44"/>
      <c r="VQS36" s="44"/>
      <c r="VQT36" s="44"/>
      <c r="VQU36" s="44"/>
      <c r="VQV36" s="44"/>
      <c r="VQW36" s="44"/>
      <c r="VQX36" s="44"/>
      <c r="VQY36" s="44"/>
      <c r="VQZ36" s="44"/>
      <c r="VRA36" s="44"/>
      <c r="VRB36" s="44"/>
      <c r="VRC36" s="44"/>
      <c r="VRD36" s="44"/>
      <c r="VRE36" s="44"/>
      <c r="VRF36" s="44"/>
      <c r="VRG36" s="44"/>
      <c r="VRH36" s="44"/>
      <c r="VRI36" s="44"/>
      <c r="VRJ36" s="44"/>
      <c r="VRK36" s="44"/>
      <c r="VRL36" s="44"/>
      <c r="VRM36" s="44"/>
      <c r="VRN36" s="44"/>
      <c r="VRO36" s="44"/>
      <c r="VRP36" s="44"/>
      <c r="VRQ36" s="44"/>
      <c r="VRR36" s="44"/>
      <c r="VRS36" s="44"/>
      <c r="VRT36" s="44"/>
      <c r="VRU36" s="44"/>
      <c r="VRV36" s="44"/>
      <c r="VRW36" s="44"/>
      <c r="VRX36" s="44"/>
      <c r="VRY36" s="44"/>
      <c r="VRZ36" s="44"/>
      <c r="VSA36" s="44"/>
      <c r="VSB36" s="44"/>
      <c r="VSC36" s="44"/>
      <c r="VSD36" s="44"/>
      <c r="VSE36" s="44"/>
      <c r="VSF36" s="44"/>
      <c r="VSG36" s="44"/>
      <c r="VSH36" s="44"/>
      <c r="VSI36" s="44"/>
      <c r="VSJ36" s="44"/>
      <c r="VSK36" s="44"/>
      <c r="VSL36" s="44"/>
      <c r="VSM36" s="44"/>
      <c r="VSN36" s="44"/>
      <c r="VSO36" s="44"/>
      <c r="VSP36" s="44"/>
      <c r="VSQ36" s="44"/>
      <c r="VSR36" s="44"/>
      <c r="VSS36" s="44"/>
      <c r="VST36" s="44"/>
      <c r="VSU36" s="44"/>
      <c r="VSV36" s="44"/>
      <c r="VSW36" s="44"/>
      <c r="VSX36" s="44"/>
      <c r="VSY36" s="44"/>
      <c r="VSZ36" s="44"/>
      <c r="VTA36" s="44"/>
      <c r="VTB36" s="44"/>
      <c r="VTC36" s="44"/>
      <c r="VTD36" s="44"/>
      <c r="VTE36" s="44"/>
      <c r="VTF36" s="44"/>
      <c r="VTG36" s="44"/>
      <c r="VTH36" s="44"/>
      <c r="VTI36" s="44"/>
      <c r="VTJ36" s="44"/>
      <c r="VTK36" s="44"/>
      <c r="VTL36" s="44"/>
      <c r="VTM36" s="44"/>
      <c r="VTN36" s="44"/>
      <c r="VTO36" s="44"/>
      <c r="VTP36" s="44"/>
      <c r="VTQ36" s="44"/>
      <c r="VTR36" s="44"/>
      <c r="VTS36" s="44"/>
      <c r="VTT36" s="44"/>
      <c r="VTU36" s="44"/>
      <c r="VTV36" s="44"/>
      <c r="VTW36" s="44"/>
      <c r="VTX36" s="44"/>
      <c r="VTY36" s="44"/>
      <c r="VTZ36" s="44"/>
      <c r="VUA36" s="44"/>
      <c r="VUB36" s="44"/>
      <c r="VUC36" s="44"/>
      <c r="VUD36" s="44"/>
      <c r="VUE36" s="44"/>
      <c r="VUF36" s="44"/>
      <c r="VUG36" s="44"/>
      <c r="VUH36" s="44"/>
      <c r="VUI36" s="44"/>
      <c r="VUJ36" s="44"/>
      <c r="VUK36" s="44"/>
      <c r="VUL36" s="44"/>
      <c r="VUM36" s="44"/>
      <c r="VUN36" s="44"/>
      <c r="VUO36" s="44"/>
      <c r="VUP36" s="44"/>
      <c r="VUQ36" s="44"/>
      <c r="VUR36" s="44"/>
      <c r="VUS36" s="44"/>
      <c r="VUT36" s="44"/>
      <c r="VUU36" s="44"/>
      <c r="VUV36" s="44"/>
      <c r="VUW36" s="44"/>
      <c r="VUX36" s="44"/>
      <c r="VUY36" s="44"/>
      <c r="VUZ36" s="44"/>
      <c r="VVA36" s="44"/>
      <c r="VVB36" s="44"/>
      <c r="VVC36" s="44"/>
      <c r="VVD36" s="44"/>
      <c r="VVE36" s="44"/>
      <c r="VVF36" s="44"/>
      <c r="VVG36" s="44"/>
      <c r="VVH36" s="44"/>
      <c r="VVI36" s="44"/>
      <c r="VVJ36" s="44"/>
      <c r="VVK36" s="44"/>
      <c r="VVL36" s="44"/>
      <c r="VVM36" s="44"/>
      <c r="VVN36" s="44"/>
      <c r="VVO36" s="44"/>
      <c r="VVP36" s="44"/>
      <c r="VVQ36" s="44"/>
      <c r="VVR36" s="44"/>
      <c r="VVS36" s="44"/>
      <c r="VVT36" s="44"/>
      <c r="VVU36" s="44"/>
      <c r="VVV36" s="44"/>
      <c r="VVW36" s="44"/>
      <c r="VVX36" s="44"/>
      <c r="VVY36" s="44"/>
      <c r="VVZ36" s="44"/>
      <c r="VWA36" s="44"/>
      <c r="VWB36" s="44"/>
      <c r="VWC36" s="44"/>
      <c r="VWD36" s="44"/>
      <c r="VWE36" s="44"/>
      <c r="VWF36" s="44"/>
      <c r="VWG36" s="44"/>
      <c r="VWH36" s="44"/>
      <c r="VWI36" s="44"/>
      <c r="VWJ36" s="44"/>
      <c r="VWK36" s="44"/>
      <c r="VWL36" s="44"/>
      <c r="VWM36" s="44"/>
      <c r="VWN36" s="44"/>
      <c r="VWO36" s="44"/>
      <c r="VWP36" s="44"/>
      <c r="VWQ36" s="44"/>
      <c r="VWR36" s="44"/>
      <c r="VWS36" s="44"/>
      <c r="VWT36" s="44"/>
      <c r="VWU36" s="44"/>
      <c r="VWV36" s="44"/>
      <c r="VWW36" s="44"/>
      <c r="VWX36" s="44"/>
      <c r="VWY36" s="44"/>
      <c r="VWZ36" s="44"/>
      <c r="VXA36" s="44"/>
      <c r="VXB36" s="44"/>
      <c r="VXC36" s="44"/>
      <c r="VXD36" s="44"/>
      <c r="VXE36" s="44"/>
      <c r="VXF36" s="44"/>
      <c r="VXG36" s="44"/>
      <c r="VXH36" s="44"/>
      <c r="VXI36" s="44"/>
      <c r="VXJ36" s="44"/>
      <c r="VXK36" s="44"/>
      <c r="VXL36" s="44"/>
      <c r="VXM36" s="44"/>
      <c r="VXN36" s="44"/>
      <c r="VXO36" s="44"/>
      <c r="VXP36" s="44"/>
      <c r="VXQ36" s="44"/>
      <c r="VXR36" s="44"/>
      <c r="VXS36" s="44"/>
      <c r="VXT36" s="44"/>
      <c r="VXU36" s="44"/>
      <c r="VXV36" s="44"/>
      <c r="VXW36" s="44"/>
      <c r="VXX36" s="44"/>
      <c r="VXY36" s="44"/>
      <c r="VXZ36" s="44"/>
      <c r="VYA36" s="44"/>
      <c r="VYB36" s="44"/>
      <c r="VYC36" s="44"/>
      <c r="VYD36" s="44"/>
      <c r="VYE36" s="44"/>
      <c r="VYF36" s="44"/>
      <c r="VYG36" s="44"/>
      <c r="VYH36" s="44"/>
      <c r="VYI36" s="44"/>
      <c r="VYJ36" s="44"/>
      <c r="VYK36" s="44"/>
      <c r="VYL36" s="44"/>
      <c r="VYM36" s="44"/>
      <c r="VYN36" s="44"/>
      <c r="VYO36" s="44"/>
      <c r="VYP36" s="44"/>
      <c r="VYQ36" s="44"/>
      <c r="VYR36" s="44"/>
      <c r="VYS36" s="44"/>
      <c r="VYT36" s="44"/>
      <c r="VYU36" s="44"/>
      <c r="VYV36" s="44"/>
      <c r="VYW36" s="44"/>
      <c r="VYX36" s="44"/>
      <c r="VYY36" s="44"/>
      <c r="VYZ36" s="44"/>
      <c r="VZA36" s="44"/>
      <c r="VZB36" s="44"/>
      <c r="VZC36" s="44"/>
      <c r="VZD36" s="44"/>
      <c r="VZE36" s="44"/>
      <c r="VZF36" s="44"/>
      <c r="VZG36" s="44"/>
      <c r="VZH36" s="44"/>
      <c r="VZI36" s="44"/>
      <c r="VZJ36" s="44"/>
      <c r="VZK36" s="44"/>
      <c r="VZL36" s="44"/>
      <c r="VZM36" s="44"/>
      <c r="VZN36" s="44"/>
      <c r="VZO36" s="44"/>
      <c r="VZP36" s="44"/>
      <c r="VZQ36" s="44"/>
      <c r="VZR36" s="44"/>
      <c r="VZS36" s="44"/>
      <c r="VZT36" s="44"/>
      <c r="VZU36" s="44"/>
      <c r="VZV36" s="44"/>
      <c r="VZW36" s="44"/>
      <c r="VZX36" s="44"/>
      <c r="VZY36" s="44"/>
      <c r="VZZ36" s="44"/>
      <c r="WAA36" s="44"/>
      <c r="WAB36" s="44"/>
      <c r="WAC36" s="44"/>
      <c r="WAD36" s="44"/>
      <c r="WAE36" s="44"/>
      <c r="WAF36" s="44"/>
      <c r="WAG36" s="44"/>
      <c r="WAH36" s="44"/>
      <c r="WAI36" s="44"/>
      <c r="WAJ36" s="44"/>
      <c r="WAK36" s="44"/>
      <c r="WAL36" s="44"/>
      <c r="WAM36" s="44"/>
      <c r="WAN36" s="44"/>
      <c r="WAO36" s="44"/>
      <c r="WAP36" s="44"/>
      <c r="WAQ36" s="44"/>
      <c r="WAR36" s="44"/>
      <c r="WAS36" s="44"/>
      <c r="WAT36" s="44"/>
      <c r="WAU36" s="44"/>
      <c r="WAV36" s="44"/>
      <c r="WAW36" s="44"/>
      <c r="WAX36" s="44"/>
      <c r="WAY36" s="44"/>
      <c r="WAZ36" s="44"/>
      <c r="WBA36" s="44"/>
      <c r="WBB36" s="44"/>
      <c r="WBC36" s="44"/>
      <c r="WBD36" s="44"/>
      <c r="WBE36" s="44"/>
      <c r="WBF36" s="44"/>
      <c r="WBG36" s="44"/>
      <c r="WBH36" s="44"/>
      <c r="WBI36" s="44"/>
      <c r="WBJ36" s="44"/>
      <c r="WBK36" s="44"/>
      <c r="WBL36" s="44"/>
      <c r="WBM36" s="44"/>
      <c r="WBN36" s="44"/>
      <c r="WBO36" s="44"/>
      <c r="WBP36" s="44"/>
      <c r="WBQ36" s="44"/>
      <c r="WBR36" s="44"/>
      <c r="WBS36" s="44"/>
      <c r="WBT36" s="44"/>
      <c r="WBU36" s="44"/>
      <c r="WBV36" s="44"/>
      <c r="WBW36" s="44"/>
      <c r="WBX36" s="44"/>
      <c r="WBY36" s="44"/>
      <c r="WBZ36" s="44"/>
      <c r="WCA36" s="44"/>
      <c r="WCB36" s="44"/>
      <c r="WCC36" s="44"/>
      <c r="WCD36" s="44"/>
      <c r="WCE36" s="44"/>
      <c r="WCF36" s="44"/>
      <c r="WCG36" s="44"/>
      <c r="WCH36" s="44"/>
      <c r="WCI36" s="44"/>
      <c r="WCJ36" s="44"/>
      <c r="WCK36" s="44"/>
      <c r="WCL36" s="44"/>
      <c r="WCM36" s="44"/>
      <c r="WCN36" s="44"/>
      <c r="WCO36" s="44"/>
      <c r="WCP36" s="44"/>
      <c r="WCQ36" s="44"/>
      <c r="WCR36" s="44"/>
      <c r="WCS36" s="44"/>
      <c r="WCT36" s="44"/>
      <c r="WCU36" s="44"/>
      <c r="WCV36" s="44"/>
      <c r="WCW36" s="44"/>
      <c r="WCX36" s="44"/>
      <c r="WCY36" s="44"/>
      <c r="WCZ36" s="44"/>
      <c r="WDA36" s="44"/>
      <c r="WDB36" s="44"/>
      <c r="WDC36" s="44"/>
      <c r="WDD36" s="44"/>
      <c r="WDE36" s="44"/>
      <c r="WDF36" s="44"/>
      <c r="WDG36" s="44"/>
      <c r="WDH36" s="44"/>
      <c r="WDI36" s="44"/>
      <c r="WDJ36" s="44"/>
      <c r="WDK36" s="44"/>
      <c r="WDL36" s="44"/>
      <c r="WDM36" s="44"/>
      <c r="WDN36" s="44"/>
      <c r="WDO36" s="44"/>
      <c r="WDP36" s="44"/>
      <c r="WDQ36" s="44"/>
      <c r="WDR36" s="44"/>
      <c r="WDS36" s="44"/>
      <c r="WDT36" s="44"/>
      <c r="WDU36" s="44"/>
      <c r="WDV36" s="44"/>
      <c r="WDW36" s="44"/>
      <c r="WDX36" s="44"/>
      <c r="WDY36" s="44"/>
      <c r="WDZ36" s="44"/>
      <c r="WEA36" s="44"/>
      <c r="WEB36" s="44"/>
      <c r="WEC36" s="44"/>
      <c r="WED36" s="44"/>
      <c r="WEE36" s="44"/>
      <c r="WEF36" s="44"/>
      <c r="WEG36" s="44"/>
      <c r="WEH36" s="44"/>
      <c r="WEI36" s="44"/>
      <c r="WEJ36" s="44"/>
      <c r="WEK36" s="44"/>
      <c r="WEL36" s="44"/>
      <c r="WEM36" s="44"/>
      <c r="WEN36" s="44"/>
      <c r="WEO36" s="44"/>
      <c r="WEP36" s="44"/>
      <c r="WEQ36" s="44"/>
      <c r="WER36" s="44"/>
      <c r="WES36" s="44"/>
      <c r="WET36" s="44"/>
      <c r="WEU36" s="44"/>
      <c r="WEV36" s="44"/>
      <c r="WEW36" s="44"/>
      <c r="WEX36" s="44"/>
      <c r="WEY36" s="44"/>
      <c r="WEZ36" s="44"/>
      <c r="WFA36" s="44"/>
      <c r="WFB36" s="44"/>
      <c r="WFC36" s="44"/>
      <c r="WFD36" s="44"/>
      <c r="WFE36" s="44"/>
      <c r="WFF36" s="44"/>
      <c r="WFG36" s="44"/>
      <c r="WFH36" s="44"/>
      <c r="WFI36" s="44"/>
      <c r="WFJ36" s="44"/>
      <c r="WFK36" s="44"/>
      <c r="WFL36" s="44"/>
      <c r="WFM36" s="44"/>
      <c r="WFN36" s="44"/>
      <c r="WFO36" s="44"/>
      <c r="WFP36" s="44"/>
      <c r="WFQ36" s="44"/>
      <c r="WFR36" s="44"/>
      <c r="WFS36" s="44"/>
      <c r="WFT36" s="44"/>
      <c r="WFU36" s="44"/>
      <c r="WFV36" s="44"/>
      <c r="WFW36" s="44"/>
      <c r="WFX36" s="44"/>
      <c r="WFY36" s="44"/>
      <c r="WFZ36" s="44"/>
      <c r="WGA36" s="44"/>
      <c r="WGB36" s="44"/>
      <c r="WGC36" s="44"/>
      <c r="WGD36" s="44"/>
      <c r="WGE36" s="44"/>
      <c r="WGF36" s="44"/>
      <c r="WGG36" s="44"/>
      <c r="WGH36" s="44"/>
      <c r="WGI36" s="44"/>
      <c r="WGJ36" s="44"/>
      <c r="WGK36" s="44"/>
      <c r="WGL36" s="44"/>
      <c r="WGM36" s="44"/>
      <c r="WGN36" s="44"/>
      <c r="WGO36" s="44"/>
      <c r="WGP36" s="44"/>
      <c r="WGQ36" s="44"/>
      <c r="WGR36" s="44"/>
      <c r="WGS36" s="44"/>
      <c r="WGT36" s="44"/>
      <c r="WGU36" s="44"/>
      <c r="WGV36" s="44"/>
      <c r="WGW36" s="44"/>
      <c r="WGX36" s="44"/>
      <c r="WGY36" s="44"/>
      <c r="WGZ36" s="44"/>
      <c r="WHA36" s="44"/>
      <c r="WHB36" s="44"/>
      <c r="WHC36" s="44"/>
      <c r="WHD36" s="44"/>
      <c r="WHE36" s="44"/>
      <c r="WHF36" s="44"/>
      <c r="WHG36" s="44"/>
      <c r="WHH36" s="44"/>
      <c r="WHI36" s="44"/>
      <c r="WHJ36" s="44"/>
      <c r="WHK36" s="44"/>
      <c r="WHL36" s="44"/>
      <c r="WHM36" s="44"/>
      <c r="WHN36" s="44"/>
      <c r="WHO36" s="44"/>
      <c r="WHP36" s="44"/>
      <c r="WHQ36" s="44"/>
      <c r="WHR36" s="44"/>
      <c r="WHS36" s="44"/>
      <c r="WHT36" s="44"/>
      <c r="WHU36" s="44"/>
      <c r="WHV36" s="44"/>
      <c r="WHW36" s="44"/>
      <c r="WHX36" s="44"/>
      <c r="WHY36" s="44"/>
      <c r="WHZ36" s="44"/>
      <c r="WIA36" s="44"/>
      <c r="WIB36" s="44"/>
      <c r="WIC36" s="44"/>
      <c r="WID36" s="44"/>
      <c r="WIE36" s="44"/>
      <c r="WIF36" s="44"/>
      <c r="WIG36" s="44"/>
      <c r="WIH36" s="44"/>
      <c r="WII36" s="44"/>
      <c r="WIJ36" s="44"/>
      <c r="WIK36" s="44"/>
      <c r="WIL36" s="44"/>
      <c r="WIM36" s="44"/>
      <c r="WIN36" s="44"/>
      <c r="WIO36" s="44"/>
      <c r="WIP36" s="44"/>
      <c r="WIQ36" s="44"/>
      <c r="WIR36" s="44"/>
      <c r="WIS36" s="44"/>
      <c r="WIT36" s="44"/>
      <c r="WIU36" s="44"/>
      <c r="WIV36" s="44"/>
      <c r="WIW36" s="44"/>
      <c r="WIX36" s="44"/>
      <c r="WIY36" s="44"/>
      <c r="WIZ36" s="44"/>
      <c r="WJA36" s="44"/>
      <c r="WJB36" s="44"/>
      <c r="WJC36" s="44"/>
      <c r="WJD36" s="44"/>
      <c r="WJE36" s="44"/>
      <c r="WJF36" s="44"/>
      <c r="WJG36" s="44"/>
      <c r="WJH36" s="44"/>
      <c r="WJI36" s="44"/>
      <c r="WJJ36" s="44"/>
      <c r="WJK36" s="44"/>
      <c r="WJL36" s="44"/>
      <c r="WJM36" s="44"/>
      <c r="WJN36" s="44"/>
      <c r="WJO36" s="44"/>
      <c r="WJP36" s="44"/>
      <c r="WJQ36" s="44"/>
      <c r="WJR36" s="44"/>
      <c r="WJS36" s="44"/>
      <c r="WJT36" s="44"/>
      <c r="WJU36" s="44"/>
      <c r="WJV36" s="44"/>
      <c r="WJW36" s="44"/>
      <c r="WJX36" s="44"/>
      <c r="WJY36" s="44"/>
      <c r="WJZ36" s="44"/>
      <c r="WKA36" s="44"/>
      <c r="WKB36" s="44"/>
      <c r="WKC36" s="44"/>
      <c r="WKD36" s="44"/>
      <c r="WKE36" s="44"/>
      <c r="WKF36" s="44"/>
      <c r="WKG36" s="44"/>
      <c r="WKH36" s="44"/>
      <c r="WKI36" s="44"/>
      <c r="WKJ36" s="44"/>
      <c r="WKK36" s="44"/>
      <c r="WKL36" s="44"/>
      <c r="WKM36" s="44"/>
      <c r="WKN36" s="44"/>
      <c r="WKO36" s="44"/>
      <c r="WKP36" s="44"/>
      <c r="WKQ36" s="44"/>
      <c r="WKR36" s="44"/>
      <c r="WKS36" s="44"/>
      <c r="WKT36" s="44"/>
      <c r="WKU36" s="44"/>
      <c r="WKV36" s="44"/>
      <c r="WKW36" s="44"/>
      <c r="WKX36" s="44"/>
      <c r="WKY36" s="44"/>
      <c r="WKZ36" s="44"/>
      <c r="WLA36" s="44"/>
      <c r="WLB36" s="44"/>
      <c r="WLC36" s="44"/>
      <c r="WLD36" s="44"/>
      <c r="WLE36" s="44"/>
      <c r="WLF36" s="44"/>
      <c r="WLG36" s="44"/>
      <c r="WLH36" s="44"/>
      <c r="WLI36" s="44"/>
      <c r="WLJ36" s="44"/>
      <c r="WLK36" s="44"/>
      <c r="WLL36" s="44"/>
      <c r="WLM36" s="44"/>
      <c r="WLN36" s="44"/>
      <c r="WLO36" s="44"/>
      <c r="WLP36" s="44"/>
      <c r="WLQ36" s="44"/>
      <c r="WLR36" s="44"/>
      <c r="WLS36" s="44"/>
      <c r="WLT36" s="44"/>
      <c r="WLU36" s="44"/>
      <c r="WLV36" s="44"/>
      <c r="WLW36" s="44"/>
      <c r="WLX36" s="44"/>
      <c r="WLY36" s="44"/>
      <c r="WLZ36" s="44"/>
      <c r="WMA36" s="44"/>
      <c r="WMB36" s="44"/>
      <c r="WMC36" s="44"/>
      <c r="WMD36" s="44"/>
      <c r="WME36" s="44"/>
      <c r="WMF36" s="44"/>
      <c r="WMG36" s="44"/>
      <c r="WMH36" s="44"/>
      <c r="WMI36" s="44"/>
      <c r="WMJ36" s="44"/>
      <c r="WMK36" s="44"/>
      <c r="WML36" s="44"/>
      <c r="WMM36" s="44"/>
      <c r="WMN36" s="44"/>
      <c r="WMO36" s="44"/>
      <c r="WMP36" s="44"/>
      <c r="WMQ36" s="44"/>
      <c r="WMR36" s="44"/>
      <c r="WMS36" s="44"/>
      <c r="WMT36" s="44"/>
      <c r="WMU36" s="44"/>
      <c r="WMV36" s="44"/>
      <c r="WMW36" s="44"/>
      <c r="WMX36" s="44"/>
      <c r="WMY36" s="44"/>
      <c r="WMZ36" s="44"/>
      <c r="WNA36" s="44"/>
      <c r="WNB36" s="44"/>
      <c r="WNC36" s="44"/>
      <c r="WND36" s="44"/>
      <c r="WNE36" s="44"/>
      <c r="WNF36" s="44"/>
      <c r="WNG36" s="44"/>
      <c r="WNH36" s="44"/>
      <c r="WNI36" s="44"/>
      <c r="WNJ36" s="44"/>
      <c r="WNK36" s="44"/>
      <c r="WNL36" s="44"/>
      <c r="WNM36" s="44"/>
      <c r="WNN36" s="44"/>
      <c r="WNO36" s="44"/>
      <c r="WNP36" s="44"/>
      <c r="WNQ36" s="44"/>
      <c r="WNR36" s="44"/>
      <c r="WNS36" s="44"/>
      <c r="WNT36" s="44"/>
      <c r="WNU36" s="44"/>
      <c r="WNV36" s="44"/>
      <c r="WNW36" s="44"/>
      <c r="WNX36" s="44"/>
      <c r="WNY36" s="44"/>
      <c r="WNZ36" s="44"/>
      <c r="WOA36" s="44"/>
      <c r="WOB36" s="44"/>
      <c r="WOC36" s="44"/>
      <c r="WOD36" s="44"/>
      <c r="WOE36" s="44"/>
      <c r="WOF36" s="44"/>
      <c r="WOG36" s="44"/>
      <c r="WOH36" s="44"/>
      <c r="WOI36" s="44"/>
      <c r="WOJ36" s="44"/>
      <c r="WOK36" s="44"/>
      <c r="WOL36" s="44"/>
      <c r="WOM36" s="44"/>
      <c r="WON36" s="44"/>
      <c r="WOO36" s="44"/>
      <c r="WOP36" s="44"/>
      <c r="WOQ36" s="44"/>
      <c r="WOR36" s="44"/>
      <c r="WOS36" s="44"/>
      <c r="WOT36" s="44"/>
      <c r="WOU36" s="44"/>
      <c r="WOV36" s="44"/>
      <c r="WOW36" s="44"/>
      <c r="WOX36" s="44"/>
      <c r="WOY36" s="44"/>
      <c r="WOZ36" s="44"/>
      <c r="WPA36" s="44"/>
      <c r="WPB36" s="44"/>
      <c r="WPC36" s="44"/>
      <c r="WPD36" s="44"/>
      <c r="WPE36" s="44"/>
      <c r="WPF36" s="44"/>
      <c r="WPG36" s="44"/>
      <c r="WPH36" s="44"/>
      <c r="WPI36" s="44"/>
      <c r="WPJ36" s="44"/>
      <c r="WPK36" s="44"/>
      <c r="WPL36" s="44"/>
      <c r="WPM36" s="44"/>
      <c r="WPN36" s="44"/>
      <c r="WPO36" s="44"/>
      <c r="WPP36" s="44"/>
      <c r="WPQ36" s="44"/>
      <c r="WPR36" s="44"/>
      <c r="WPS36" s="44"/>
      <c r="WPT36" s="44"/>
      <c r="WPU36" s="44"/>
      <c r="WPV36" s="44"/>
      <c r="WPW36" s="44"/>
      <c r="WPX36" s="44"/>
      <c r="WPY36" s="44"/>
      <c r="WPZ36" s="44"/>
      <c r="WQA36" s="44"/>
      <c r="WQB36" s="44"/>
      <c r="WQC36" s="44"/>
      <c r="WQD36" s="44"/>
      <c r="WQE36" s="44"/>
      <c r="WQF36" s="44"/>
      <c r="WQG36" s="44"/>
      <c r="WQH36" s="44"/>
      <c r="WQI36" s="44"/>
      <c r="WQJ36" s="44"/>
      <c r="WQK36" s="44"/>
      <c r="WQL36" s="44"/>
      <c r="WQM36" s="44"/>
      <c r="WQN36" s="44"/>
      <c r="WQO36" s="44"/>
      <c r="WQP36" s="44"/>
      <c r="WQQ36" s="44"/>
      <c r="WQR36" s="44"/>
      <c r="WQS36" s="44"/>
      <c r="WQT36" s="44"/>
      <c r="WQU36" s="44"/>
      <c r="WQV36" s="44"/>
      <c r="WQW36" s="44"/>
      <c r="WQX36" s="44"/>
      <c r="WQY36" s="44"/>
      <c r="WQZ36" s="44"/>
      <c r="WRA36" s="44"/>
      <c r="WRB36" s="44"/>
      <c r="WRC36" s="44"/>
      <c r="WRD36" s="44"/>
      <c r="WRE36" s="44"/>
      <c r="WRF36" s="44"/>
      <c r="WRG36" s="44"/>
      <c r="WRH36" s="44"/>
      <c r="WRI36" s="44"/>
      <c r="WRJ36" s="44"/>
      <c r="WRK36" s="44"/>
      <c r="WRL36" s="44"/>
      <c r="WRM36" s="44"/>
      <c r="WRN36" s="44"/>
      <c r="WRO36" s="44"/>
      <c r="WRP36" s="44"/>
      <c r="WRQ36" s="44"/>
      <c r="WRR36" s="44"/>
      <c r="WRS36" s="44"/>
      <c r="WRT36" s="44"/>
      <c r="WRU36" s="44"/>
      <c r="WRV36" s="44"/>
      <c r="WRW36" s="44"/>
      <c r="WRX36" s="44"/>
      <c r="WRY36" s="44"/>
      <c r="WRZ36" s="44"/>
      <c r="WSA36" s="44"/>
      <c r="WSB36" s="44"/>
      <c r="WSC36" s="44"/>
      <c r="WSD36" s="44"/>
      <c r="WSE36" s="44"/>
      <c r="WSF36" s="44"/>
      <c r="WSG36" s="44"/>
      <c r="WSH36" s="44"/>
      <c r="WSI36" s="44"/>
      <c r="WSJ36" s="44"/>
      <c r="WSK36" s="44"/>
      <c r="WSL36" s="44"/>
      <c r="WSM36" s="44"/>
      <c r="WSN36" s="44"/>
      <c r="WSO36" s="44"/>
      <c r="WSP36" s="44"/>
      <c r="WSQ36" s="44"/>
      <c r="WSR36" s="44"/>
      <c r="WSS36" s="44"/>
      <c r="WST36" s="44"/>
      <c r="WSU36" s="44"/>
      <c r="WSV36" s="44"/>
      <c r="WSW36" s="44"/>
      <c r="WSX36" s="44"/>
      <c r="WSY36" s="44"/>
      <c r="WSZ36" s="44"/>
      <c r="WTA36" s="44"/>
      <c r="WTB36" s="44"/>
      <c r="WTC36" s="44"/>
      <c r="WTD36" s="44"/>
      <c r="WTE36" s="44"/>
      <c r="WTF36" s="44"/>
      <c r="WTG36" s="44"/>
      <c r="WTH36" s="44"/>
      <c r="WTI36" s="44"/>
      <c r="WTJ36" s="44"/>
      <c r="WTK36" s="44"/>
      <c r="WTL36" s="44"/>
      <c r="WTM36" s="44"/>
      <c r="WTN36" s="44"/>
      <c r="WTO36" s="44"/>
      <c r="WTP36" s="44"/>
      <c r="WTQ36" s="44"/>
      <c r="WTR36" s="44"/>
      <c r="WTS36" s="44"/>
      <c r="WTT36" s="44"/>
      <c r="WTU36" s="44"/>
      <c r="WTV36" s="44"/>
      <c r="WTW36" s="44"/>
      <c r="WTX36" s="44"/>
      <c r="WTY36" s="44"/>
      <c r="WTZ36" s="44"/>
      <c r="WUA36" s="44"/>
      <c r="WUB36" s="44"/>
      <c r="WUC36" s="44"/>
      <c r="WUD36" s="44"/>
      <c r="WUE36" s="44"/>
      <c r="WUF36" s="44"/>
      <c r="WUG36" s="44"/>
      <c r="WUH36" s="44"/>
      <c r="WUI36" s="44"/>
      <c r="WUJ36" s="44"/>
      <c r="WUK36" s="44"/>
      <c r="WUL36" s="44"/>
      <c r="WUM36" s="44"/>
      <c r="WUN36" s="44"/>
      <c r="WUO36" s="44"/>
      <c r="WUP36" s="44"/>
      <c r="WUQ36" s="44"/>
      <c r="WUR36" s="44"/>
      <c r="WUS36" s="44"/>
      <c r="WUT36" s="44"/>
      <c r="WUU36" s="44"/>
      <c r="WUV36" s="44"/>
      <c r="WUW36" s="44"/>
      <c r="WUX36" s="44"/>
      <c r="WUY36" s="44"/>
      <c r="WUZ36" s="44"/>
      <c r="WVA36" s="44"/>
      <c r="WVB36" s="44"/>
      <c r="WVC36" s="44"/>
      <c r="WVD36" s="44"/>
      <c r="WVE36" s="44"/>
      <c r="WVF36" s="44"/>
      <c r="WVG36" s="44"/>
      <c r="WVH36" s="44"/>
      <c r="WVI36" s="44"/>
      <c r="WVJ36" s="44"/>
      <c r="WVK36" s="44"/>
      <c r="WVL36" s="44"/>
      <c r="WVM36" s="44"/>
      <c r="WVN36" s="44"/>
      <c r="WVO36" s="44"/>
      <c r="WVP36" s="44"/>
      <c r="WVQ36" s="44"/>
      <c r="WVR36" s="44"/>
      <c r="WVS36" s="44"/>
      <c r="WVT36" s="44"/>
      <c r="WVU36" s="44"/>
      <c r="WVV36" s="44"/>
      <c r="WVW36" s="44"/>
      <c r="WVX36" s="44"/>
      <c r="WVY36" s="44"/>
      <c r="WVZ36" s="44"/>
      <c r="WWA36" s="44"/>
      <c r="WWB36" s="44"/>
      <c r="WWC36" s="44"/>
      <c r="WWD36" s="44"/>
      <c r="WWE36" s="44"/>
      <c r="WWF36" s="44"/>
      <c r="WWG36" s="44"/>
      <c r="WWH36" s="44"/>
      <c r="WWI36" s="44"/>
      <c r="WWJ36" s="44"/>
      <c r="WWK36" s="44"/>
      <c r="WWL36" s="44"/>
      <c r="WWM36" s="44"/>
      <c r="WWN36" s="44"/>
      <c r="WWO36" s="44"/>
      <c r="WWP36" s="44"/>
      <c r="WWQ36" s="44"/>
      <c r="WWR36" s="44"/>
      <c r="WWS36" s="44"/>
      <c r="WWT36" s="44"/>
      <c r="WWU36" s="44"/>
      <c r="WWV36" s="44"/>
      <c r="WWW36" s="44"/>
      <c r="WWX36" s="44"/>
      <c r="WWY36" s="44"/>
      <c r="WWZ36" s="44"/>
      <c r="WXA36" s="44"/>
      <c r="WXB36" s="44"/>
      <c r="WXC36" s="44"/>
      <c r="WXD36" s="44"/>
      <c r="WXE36" s="44"/>
      <c r="WXF36" s="44"/>
      <c r="WXG36" s="44"/>
      <c r="WXH36" s="44"/>
      <c r="WXI36" s="44"/>
      <c r="WXJ36" s="44"/>
      <c r="WXK36" s="44"/>
      <c r="WXL36" s="44"/>
      <c r="WXM36" s="44"/>
      <c r="WXN36" s="44"/>
      <c r="WXO36" s="44"/>
      <c r="WXP36" s="44"/>
      <c r="WXQ36" s="44"/>
      <c r="WXR36" s="44"/>
      <c r="WXS36" s="44"/>
      <c r="WXT36" s="44"/>
      <c r="WXU36" s="44"/>
      <c r="WXV36" s="44"/>
      <c r="WXW36" s="44"/>
      <c r="WXX36" s="44"/>
      <c r="WXY36" s="44"/>
      <c r="WXZ36" s="44"/>
      <c r="WYA36" s="44"/>
      <c r="WYB36" s="44"/>
      <c r="WYC36" s="44"/>
      <c r="WYD36" s="44"/>
      <c r="WYE36" s="44"/>
      <c r="WYF36" s="44"/>
      <c r="WYG36" s="44"/>
      <c r="WYH36" s="44"/>
      <c r="WYI36" s="44"/>
      <c r="WYJ36" s="44"/>
      <c r="WYK36" s="44"/>
      <c r="WYL36" s="44"/>
      <c r="WYM36" s="44"/>
      <c r="WYN36" s="44"/>
      <c r="WYO36" s="44"/>
      <c r="WYP36" s="44"/>
      <c r="WYQ36" s="44"/>
      <c r="WYR36" s="44"/>
      <c r="WYS36" s="44"/>
      <c r="WYT36" s="44"/>
      <c r="WYU36" s="44"/>
      <c r="WYV36" s="44"/>
      <c r="WYW36" s="44"/>
      <c r="WYX36" s="44"/>
      <c r="WYY36" s="44"/>
      <c r="WYZ36" s="44"/>
      <c r="WZA36" s="44"/>
      <c r="WZB36" s="44"/>
      <c r="WZC36" s="44"/>
      <c r="WZD36" s="44"/>
      <c r="WZE36" s="44"/>
      <c r="WZF36" s="44"/>
      <c r="WZG36" s="44"/>
      <c r="WZH36" s="44"/>
      <c r="WZI36" s="44"/>
      <c r="WZJ36" s="44"/>
      <c r="WZK36" s="44"/>
      <c r="WZL36" s="44"/>
      <c r="WZM36" s="44"/>
      <c r="WZN36" s="44"/>
      <c r="WZO36" s="44"/>
      <c r="WZP36" s="44"/>
      <c r="WZQ36" s="44"/>
      <c r="WZR36" s="44"/>
      <c r="WZS36" s="44"/>
      <c r="WZT36" s="44"/>
      <c r="WZU36" s="44"/>
      <c r="WZV36" s="44"/>
      <c r="WZW36" s="44"/>
      <c r="WZX36" s="44"/>
      <c r="WZY36" s="44"/>
      <c r="WZZ36" s="44"/>
      <c r="XAA36" s="44"/>
      <c r="XAB36" s="44"/>
      <c r="XAC36" s="44"/>
      <c r="XAD36" s="44"/>
      <c r="XAE36" s="44"/>
      <c r="XAF36" s="44"/>
      <c r="XAG36" s="44"/>
      <c r="XAH36" s="44"/>
      <c r="XAI36" s="44"/>
      <c r="XAJ36" s="44"/>
      <c r="XAK36" s="44"/>
      <c r="XAL36" s="44"/>
      <c r="XAM36" s="44"/>
      <c r="XAN36" s="44"/>
      <c r="XAO36" s="44"/>
      <c r="XAP36" s="44"/>
      <c r="XAQ36" s="44"/>
      <c r="XAR36" s="44"/>
      <c r="XAS36" s="44"/>
      <c r="XAT36" s="44"/>
      <c r="XAU36" s="44"/>
      <c r="XAV36" s="44"/>
      <c r="XAW36" s="44"/>
      <c r="XAX36" s="44"/>
      <c r="XAY36" s="44"/>
      <c r="XAZ36" s="44"/>
      <c r="XBA36" s="44"/>
      <c r="XBB36" s="44"/>
      <c r="XBC36" s="44"/>
      <c r="XBD36" s="44"/>
      <c r="XBE36" s="44"/>
      <c r="XBF36" s="44"/>
      <c r="XBG36" s="44"/>
      <c r="XBH36" s="44"/>
      <c r="XBI36" s="44"/>
      <c r="XBJ36" s="44"/>
      <c r="XBK36" s="44"/>
      <c r="XBL36" s="44"/>
      <c r="XBM36" s="44"/>
      <c r="XBN36" s="44"/>
      <c r="XBO36" s="44"/>
      <c r="XBP36" s="44"/>
      <c r="XBQ36" s="44"/>
      <c r="XBR36" s="44"/>
      <c r="XBS36" s="44"/>
      <c r="XBT36" s="44"/>
      <c r="XBU36" s="44"/>
      <c r="XBV36" s="44"/>
      <c r="XBW36" s="44"/>
      <c r="XBX36" s="44"/>
      <c r="XBY36" s="44"/>
      <c r="XBZ36" s="44"/>
      <c r="XCA36" s="44"/>
      <c r="XCB36" s="44"/>
      <c r="XCC36" s="44"/>
      <c r="XCD36" s="44"/>
      <c r="XCE36" s="44"/>
      <c r="XCF36" s="44"/>
      <c r="XCG36" s="44"/>
      <c r="XCH36" s="44"/>
      <c r="XCI36" s="44"/>
      <c r="XCJ36" s="44"/>
      <c r="XCK36" s="44"/>
      <c r="XCL36" s="44"/>
      <c r="XCM36" s="44"/>
      <c r="XCN36" s="44"/>
      <c r="XCO36" s="44"/>
      <c r="XCP36" s="44"/>
      <c r="XCQ36" s="44"/>
      <c r="XCR36" s="44"/>
      <c r="XCS36" s="44"/>
      <c r="XCT36" s="44"/>
      <c r="XCU36" s="44"/>
      <c r="XCV36" s="44"/>
      <c r="XCW36" s="44"/>
      <c r="XCX36" s="44"/>
      <c r="XCY36" s="44"/>
      <c r="XCZ36" s="44"/>
      <c r="XDA36" s="44"/>
      <c r="XDB36" s="44"/>
      <c r="XDC36" s="44"/>
      <c r="XDD36" s="44"/>
      <c r="XDE36" s="44"/>
      <c r="XDF36" s="44"/>
      <c r="XDG36" s="44"/>
      <c r="XDH36" s="44"/>
      <c r="XDI36" s="44"/>
      <c r="XDJ36" s="44"/>
      <c r="XDK36" s="44"/>
      <c r="XDL36" s="44"/>
      <c r="XDM36" s="44"/>
      <c r="XDN36" s="44"/>
      <c r="XDO36" s="44"/>
      <c r="XDP36" s="44"/>
      <c r="XDQ36" s="44"/>
      <c r="XDR36" s="44"/>
      <c r="XDS36" s="44"/>
      <c r="XDT36" s="44"/>
      <c r="XDU36" s="44"/>
      <c r="XDV36" s="44"/>
      <c r="XDW36" s="44"/>
      <c r="XDX36" s="44"/>
      <c r="XDY36" s="44"/>
      <c r="XDZ36" s="44"/>
      <c r="XEA36" s="44"/>
      <c r="XEB36" s="44"/>
      <c r="XEC36" s="44"/>
      <c r="XED36" s="44"/>
      <c r="XEE36" s="44"/>
      <c r="XEF36" s="44"/>
      <c r="XEG36" s="44"/>
      <c r="XEH36" s="44"/>
      <c r="XEI36" s="44"/>
      <c r="XEJ36" s="44"/>
      <c r="XEK36" s="44"/>
      <c r="XEL36" s="44"/>
      <c r="XEM36" s="44"/>
      <c r="XEN36" s="44"/>
      <c r="XEO36" s="44"/>
      <c r="XEP36" s="44"/>
      <c r="XEQ36" s="44"/>
      <c r="XER36" s="44"/>
      <c r="XES36" s="44"/>
      <c r="XET36" s="44"/>
      <c r="XEU36" s="44"/>
      <c r="XEV36" s="44"/>
      <c r="XEW36" s="44"/>
      <c r="XEX36" s="44"/>
      <c r="XEY36" s="44"/>
      <c r="XEZ36" s="44"/>
      <c r="XFA36" s="44"/>
      <c r="XFB36" s="44"/>
      <c r="XFC36" s="48"/>
      <c r="XFD36" s="48"/>
    </row>
  </sheetData>
  <mergeCells count="2">
    <mergeCell ref="A2:C2"/>
    <mergeCell ref="A3:C3"/>
  </mergeCells>
  <phoneticPr fontId="106" type="noConversion"/>
  <printOptions gridLines="1"/>
  <pageMargins left="0.75" right="0.75" top="1" bottom="1" header="0" footer="0"/>
  <pageSetup orientation="portrait"/>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dimension ref="A1:XEY29"/>
  <sheetViews>
    <sheetView zoomScale="130" zoomScaleNormal="130" workbookViewId="0">
      <selection activeCell="E28" sqref="E28"/>
    </sheetView>
  </sheetViews>
  <sheetFormatPr defaultColWidth="9" defaultRowHeight="13.5"/>
  <cols>
    <col min="1" max="1" width="8.375" style="190" customWidth="1"/>
    <col min="2" max="2" width="18.5" style="190" customWidth="1"/>
    <col min="3" max="3" width="9.875" style="190" customWidth="1"/>
    <col min="4" max="4" width="12.375" style="190" customWidth="1"/>
    <col min="5" max="6" width="9" style="190"/>
    <col min="7" max="7" width="11.375" style="190" customWidth="1"/>
    <col min="8" max="8" width="10.125" style="190" customWidth="1"/>
    <col min="9" max="9" width="13.875" style="190" customWidth="1"/>
    <col min="10" max="10" width="14.375" style="190" customWidth="1"/>
    <col min="11" max="16379" width="9" style="190"/>
    <col min="16380" max="16384" width="9" style="24"/>
  </cols>
  <sheetData>
    <row r="1" spans="1:10" ht="14.25">
      <c r="A1" s="226" t="s">
        <v>79</v>
      </c>
      <c r="B1" s="226"/>
    </row>
    <row r="2" spans="1:10" ht="26.25" customHeight="1">
      <c r="A2" s="227" t="s">
        <v>80</v>
      </c>
      <c r="B2" s="227"/>
      <c r="C2" s="227"/>
      <c r="D2" s="227"/>
      <c r="E2" s="227"/>
      <c r="F2" s="227"/>
      <c r="G2" s="227"/>
      <c r="H2" s="227"/>
      <c r="I2" s="227"/>
      <c r="J2" s="227"/>
    </row>
    <row r="3" spans="1:10" ht="13.5" customHeight="1">
      <c r="A3" s="228" t="s">
        <v>55</v>
      </c>
      <c r="B3" s="228"/>
      <c r="C3" s="228"/>
      <c r="D3" s="228"/>
      <c r="E3" s="228"/>
      <c r="F3" s="228"/>
      <c r="G3" s="228"/>
      <c r="H3" s="228"/>
      <c r="I3" s="228"/>
      <c r="J3" s="228"/>
    </row>
    <row r="4" spans="1:10">
      <c r="A4" s="223" t="s">
        <v>81</v>
      </c>
      <c r="B4" s="223" t="s">
        <v>82</v>
      </c>
      <c r="C4" s="223" t="s">
        <v>83</v>
      </c>
      <c r="D4" s="223" t="s">
        <v>84</v>
      </c>
      <c r="E4" s="223"/>
      <c r="F4" s="223"/>
      <c r="G4" s="223"/>
      <c r="H4" s="223"/>
      <c r="I4" s="223"/>
      <c r="J4" s="223"/>
    </row>
    <row r="5" spans="1:10">
      <c r="A5" s="223"/>
      <c r="B5" s="223"/>
      <c r="C5" s="223"/>
      <c r="D5" s="223" t="s">
        <v>59</v>
      </c>
      <c r="E5" s="223" t="s">
        <v>60</v>
      </c>
      <c r="F5" s="229" t="s">
        <v>85</v>
      </c>
      <c r="G5" s="229"/>
      <c r="H5" s="229"/>
      <c r="I5" s="223" t="s">
        <v>86</v>
      </c>
      <c r="J5" s="223" t="s">
        <v>87</v>
      </c>
    </row>
    <row r="6" spans="1:10">
      <c r="A6" s="223"/>
      <c r="B6" s="223"/>
      <c r="C6" s="223"/>
      <c r="D6" s="223"/>
      <c r="E6" s="223"/>
      <c r="F6" s="223" t="s">
        <v>88</v>
      </c>
      <c r="G6" s="224" t="s">
        <v>89</v>
      </c>
      <c r="H6" s="224" t="s">
        <v>90</v>
      </c>
      <c r="I6" s="223"/>
      <c r="J6" s="223"/>
    </row>
    <row r="7" spans="1:10">
      <c r="A7" s="223"/>
      <c r="B7" s="223"/>
      <c r="C7" s="223"/>
      <c r="D7" s="223"/>
      <c r="E7" s="223"/>
      <c r="F7" s="223"/>
      <c r="G7" s="225"/>
      <c r="H7" s="225"/>
      <c r="I7" s="223"/>
      <c r="J7" s="223"/>
    </row>
    <row r="8" spans="1:10">
      <c r="A8" s="191">
        <v>201</v>
      </c>
      <c r="B8" s="191" t="s">
        <v>91</v>
      </c>
      <c r="C8" s="192">
        <v>159434</v>
      </c>
      <c r="D8" s="192">
        <v>160021</v>
      </c>
      <c r="E8" s="192">
        <v>161940</v>
      </c>
      <c r="F8" s="192">
        <v>1918</v>
      </c>
      <c r="G8" s="192">
        <v>1</v>
      </c>
      <c r="H8" s="192">
        <v>160021</v>
      </c>
      <c r="I8" s="193">
        <f>H8/D8</f>
        <v>1</v>
      </c>
      <c r="J8" s="193">
        <f>H8/C8-1</f>
        <v>3.6817742765031798E-3</v>
      </c>
    </row>
    <row r="9" spans="1:10">
      <c r="A9" s="191">
        <v>203</v>
      </c>
      <c r="B9" s="191" t="s">
        <v>92</v>
      </c>
      <c r="C9" s="192">
        <v>540</v>
      </c>
      <c r="D9" s="192">
        <v>540</v>
      </c>
      <c r="E9" s="192">
        <v>420</v>
      </c>
      <c r="F9" s="192">
        <v>20</v>
      </c>
      <c r="G9" s="192"/>
      <c r="H9" s="192">
        <v>400</v>
      </c>
      <c r="I9" s="193">
        <f t="shared" ref="I9:I28" si="0">H9/D9</f>
        <v>0.74074074074074103</v>
      </c>
      <c r="J9" s="193" t="s">
        <v>93</v>
      </c>
    </row>
    <row r="10" spans="1:10">
      <c r="A10" s="191">
        <v>204</v>
      </c>
      <c r="B10" s="191" t="s">
        <v>94</v>
      </c>
      <c r="C10" s="192">
        <v>12710</v>
      </c>
      <c r="D10" s="192">
        <v>12900</v>
      </c>
      <c r="E10" s="192">
        <v>13272</v>
      </c>
      <c r="F10" s="192">
        <v>112</v>
      </c>
      <c r="G10" s="192"/>
      <c r="H10" s="192">
        <v>13160</v>
      </c>
      <c r="I10" s="193">
        <f t="shared" si="0"/>
        <v>1.02015503875969</v>
      </c>
      <c r="J10" s="193">
        <f t="shared" ref="J10:J20" si="1">H10/C10-1</f>
        <v>3.5405192761605003E-2</v>
      </c>
    </row>
    <row r="11" spans="1:10">
      <c r="A11" s="191">
        <v>205</v>
      </c>
      <c r="B11" s="191" t="s">
        <v>95</v>
      </c>
      <c r="C11" s="192">
        <v>106636</v>
      </c>
      <c r="D11" s="192">
        <v>113175</v>
      </c>
      <c r="E11" s="192">
        <v>133226</v>
      </c>
      <c r="F11" s="192">
        <v>15893</v>
      </c>
      <c r="G11" s="192"/>
      <c r="H11" s="192">
        <v>117333</v>
      </c>
      <c r="I11" s="193">
        <f t="shared" si="0"/>
        <v>1.0367395626242499</v>
      </c>
      <c r="J11" s="193">
        <f t="shared" si="1"/>
        <v>0.100313215049327</v>
      </c>
    </row>
    <row r="12" spans="1:10">
      <c r="A12" s="191">
        <v>206</v>
      </c>
      <c r="B12" s="191" t="s">
        <v>96</v>
      </c>
      <c r="C12" s="192">
        <v>7689</v>
      </c>
      <c r="D12" s="192">
        <v>8020</v>
      </c>
      <c r="E12" s="192">
        <v>10682</v>
      </c>
      <c r="F12" s="192">
        <v>2107</v>
      </c>
      <c r="G12" s="192">
        <v>525</v>
      </c>
      <c r="H12" s="192">
        <v>8050</v>
      </c>
      <c r="I12" s="193">
        <f t="shared" si="0"/>
        <v>1.0037406483790501</v>
      </c>
      <c r="J12" s="193">
        <f t="shared" si="1"/>
        <v>4.6950188581089902E-2</v>
      </c>
    </row>
    <row r="13" spans="1:10">
      <c r="A13" s="191">
        <v>207</v>
      </c>
      <c r="B13" s="191" t="s">
        <v>97</v>
      </c>
      <c r="C13" s="192">
        <v>3342</v>
      </c>
      <c r="D13" s="192">
        <v>3250</v>
      </c>
      <c r="E13" s="192">
        <v>4349</v>
      </c>
      <c r="F13" s="192">
        <v>929</v>
      </c>
      <c r="G13" s="192">
        <v>10</v>
      </c>
      <c r="H13" s="192">
        <v>3410</v>
      </c>
      <c r="I13" s="193">
        <f t="shared" si="0"/>
        <v>1.0492307692307701</v>
      </c>
      <c r="J13" s="193">
        <f t="shared" si="1"/>
        <v>2.0347097546379301E-2</v>
      </c>
    </row>
    <row r="14" spans="1:10">
      <c r="A14" s="191">
        <v>208</v>
      </c>
      <c r="B14" s="191" t="s">
        <v>98</v>
      </c>
      <c r="C14" s="192">
        <v>38204</v>
      </c>
      <c r="D14" s="192">
        <v>43230</v>
      </c>
      <c r="E14" s="192">
        <v>56566</v>
      </c>
      <c r="F14" s="192">
        <v>14728</v>
      </c>
      <c r="G14" s="192">
        <v>2</v>
      </c>
      <c r="H14" s="192">
        <v>41836</v>
      </c>
      <c r="I14" s="193">
        <f t="shared" si="0"/>
        <v>0.967753874624104</v>
      </c>
      <c r="J14" s="193">
        <f t="shared" si="1"/>
        <v>9.5068579206365897E-2</v>
      </c>
    </row>
    <row r="15" spans="1:10">
      <c r="A15" s="191">
        <v>210</v>
      </c>
      <c r="B15" s="191" t="s">
        <v>99</v>
      </c>
      <c r="C15" s="192">
        <v>18449</v>
      </c>
      <c r="D15" s="192">
        <v>19468</v>
      </c>
      <c r="E15" s="192">
        <v>28900</v>
      </c>
      <c r="F15" s="192">
        <v>7765</v>
      </c>
      <c r="G15" s="192">
        <v>8</v>
      </c>
      <c r="H15" s="192">
        <v>21127</v>
      </c>
      <c r="I15" s="193">
        <f t="shared" si="0"/>
        <v>1.0852167659749301</v>
      </c>
      <c r="J15" s="193">
        <f t="shared" si="1"/>
        <v>0.145156919074205</v>
      </c>
    </row>
    <row r="16" spans="1:10">
      <c r="A16" s="191">
        <v>211</v>
      </c>
      <c r="B16" s="191" t="s">
        <v>100</v>
      </c>
      <c r="C16" s="192">
        <v>19415</v>
      </c>
      <c r="D16" s="192">
        <v>8300</v>
      </c>
      <c r="E16" s="192">
        <v>18023</v>
      </c>
      <c r="F16" s="192">
        <v>8995</v>
      </c>
      <c r="G16" s="192">
        <v>6148</v>
      </c>
      <c r="H16" s="192">
        <v>2880</v>
      </c>
      <c r="I16" s="193">
        <f t="shared" si="0"/>
        <v>0.34698795180722902</v>
      </c>
      <c r="J16" s="193" t="s">
        <v>101</v>
      </c>
    </row>
    <row r="17" spans="1:10">
      <c r="A17" s="191">
        <v>212</v>
      </c>
      <c r="B17" s="191" t="s">
        <v>102</v>
      </c>
      <c r="C17" s="192">
        <v>132531</v>
      </c>
      <c r="D17" s="192">
        <v>166137</v>
      </c>
      <c r="E17" s="192">
        <v>185801</v>
      </c>
      <c r="F17" s="192">
        <v>15732</v>
      </c>
      <c r="G17" s="192">
        <v>3521</v>
      </c>
      <c r="H17" s="192">
        <v>166548</v>
      </c>
      <c r="I17" s="193">
        <f t="shared" si="0"/>
        <v>1.0024738619332201</v>
      </c>
      <c r="J17" s="193">
        <f t="shared" si="1"/>
        <v>0.25667202390384097</v>
      </c>
    </row>
    <row r="18" spans="1:10">
      <c r="A18" s="191">
        <v>213</v>
      </c>
      <c r="B18" s="191" t="s">
        <v>103</v>
      </c>
      <c r="C18" s="192">
        <v>12641</v>
      </c>
      <c r="D18" s="192">
        <v>14362</v>
      </c>
      <c r="E18" s="192">
        <v>18113</v>
      </c>
      <c r="F18" s="192">
        <v>3256</v>
      </c>
      <c r="G18" s="192">
        <v>360</v>
      </c>
      <c r="H18" s="192">
        <v>14497</v>
      </c>
      <c r="I18" s="193">
        <f t="shared" si="0"/>
        <v>1.00939980504108</v>
      </c>
      <c r="J18" s="193">
        <f t="shared" si="1"/>
        <v>0.14682382722885801</v>
      </c>
    </row>
    <row r="19" spans="1:10">
      <c r="A19" s="191">
        <v>214</v>
      </c>
      <c r="B19" s="191" t="s">
        <v>104</v>
      </c>
      <c r="C19" s="192">
        <v>1185</v>
      </c>
      <c r="D19" s="192">
        <v>930</v>
      </c>
      <c r="E19" s="192">
        <v>1174</v>
      </c>
      <c r="F19" s="192">
        <v>244</v>
      </c>
      <c r="G19" s="192"/>
      <c r="H19" s="192">
        <v>930</v>
      </c>
      <c r="I19" s="193">
        <f t="shared" si="0"/>
        <v>1</v>
      </c>
      <c r="J19" s="193" t="s">
        <v>105</v>
      </c>
    </row>
    <row r="20" spans="1:10">
      <c r="A20" s="191">
        <v>215</v>
      </c>
      <c r="B20" s="191" t="s">
        <v>106</v>
      </c>
      <c r="C20" s="192">
        <v>2106</v>
      </c>
      <c r="D20" s="192">
        <v>7500</v>
      </c>
      <c r="E20" s="192">
        <v>9713</v>
      </c>
      <c r="F20" s="192">
        <v>2072</v>
      </c>
      <c r="G20" s="192"/>
      <c r="H20" s="192">
        <v>7641</v>
      </c>
      <c r="I20" s="193">
        <f t="shared" si="0"/>
        <v>1.0187999999999999</v>
      </c>
      <c r="J20" s="193">
        <f t="shared" si="1"/>
        <v>2.62820512820513</v>
      </c>
    </row>
    <row r="21" spans="1:10">
      <c r="A21" s="191">
        <v>216</v>
      </c>
      <c r="B21" s="191" t="s">
        <v>107</v>
      </c>
      <c r="C21" s="192"/>
      <c r="D21" s="192"/>
      <c r="E21" s="192">
        <v>2160</v>
      </c>
      <c r="F21" s="192">
        <v>2160</v>
      </c>
      <c r="G21" s="192"/>
      <c r="H21" s="192"/>
      <c r="I21" s="193"/>
      <c r="J21" s="193"/>
    </row>
    <row r="22" spans="1:10">
      <c r="A22" s="191">
        <v>217</v>
      </c>
      <c r="B22" s="191" t="s">
        <v>108</v>
      </c>
      <c r="C22" s="192"/>
      <c r="D22" s="192"/>
      <c r="E22" s="192">
        <v>990</v>
      </c>
      <c r="F22" s="192">
        <v>990</v>
      </c>
      <c r="G22" s="192"/>
      <c r="H22" s="192"/>
      <c r="I22" s="193"/>
      <c r="J22" s="193"/>
    </row>
    <row r="23" spans="1:10">
      <c r="A23" s="191">
        <v>221</v>
      </c>
      <c r="B23" s="191" t="s">
        <v>109</v>
      </c>
      <c r="C23" s="192">
        <v>7300</v>
      </c>
      <c r="D23" s="192">
        <v>7320</v>
      </c>
      <c r="E23" s="192">
        <v>20296</v>
      </c>
      <c r="F23" s="192">
        <v>8643</v>
      </c>
      <c r="G23" s="192">
        <v>4333</v>
      </c>
      <c r="H23" s="192">
        <v>7320</v>
      </c>
      <c r="I23" s="193">
        <f t="shared" si="0"/>
        <v>1</v>
      </c>
      <c r="J23" s="193">
        <f t="shared" ref="J23:J28" si="2">H23/C23-1</f>
        <v>2.73972602739736E-3</v>
      </c>
    </row>
    <row r="24" spans="1:10">
      <c r="A24" s="191">
        <v>222</v>
      </c>
      <c r="B24" s="191" t="s">
        <v>110</v>
      </c>
      <c r="C24" s="192"/>
      <c r="D24" s="192"/>
      <c r="E24" s="192">
        <v>1</v>
      </c>
      <c r="F24" s="192">
        <v>1</v>
      </c>
      <c r="G24" s="192"/>
      <c r="H24" s="192"/>
      <c r="I24" s="193"/>
      <c r="J24" s="193"/>
    </row>
    <row r="25" spans="1:10">
      <c r="A25" s="191">
        <v>224</v>
      </c>
      <c r="B25" s="191" t="s">
        <v>111</v>
      </c>
      <c r="C25" s="192">
        <v>3106</v>
      </c>
      <c r="D25" s="192">
        <v>3560</v>
      </c>
      <c r="E25" s="192">
        <v>3712</v>
      </c>
      <c r="F25" s="192">
        <v>112</v>
      </c>
      <c r="G25" s="192">
        <v>40</v>
      </c>
      <c r="H25" s="192">
        <v>3560</v>
      </c>
      <c r="I25" s="193">
        <f t="shared" si="0"/>
        <v>1</v>
      </c>
      <c r="J25" s="193">
        <f t="shared" si="2"/>
        <v>0.14616870573084401</v>
      </c>
    </row>
    <row r="26" spans="1:10">
      <c r="A26" s="191">
        <v>229</v>
      </c>
      <c r="B26" s="191" t="s">
        <v>112</v>
      </c>
      <c r="C26" s="192"/>
      <c r="D26" s="192"/>
      <c r="E26" s="192">
        <v>764</v>
      </c>
      <c r="F26" s="192">
        <v>764</v>
      </c>
      <c r="G26" s="192"/>
      <c r="H26" s="192"/>
      <c r="I26" s="193"/>
      <c r="J26" s="193"/>
    </row>
    <row r="27" spans="1:10">
      <c r="A27" s="191">
        <v>232</v>
      </c>
      <c r="B27" s="191" t="s">
        <v>113</v>
      </c>
      <c r="C27" s="192">
        <v>9101</v>
      </c>
      <c r="D27" s="192">
        <v>10372</v>
      </c>
      <c r="E27" s="192">
        <v>10372</v>
      </c>
      <c r="F27" s="192"/>
      <c r="G27" s="192"/>
      <c r="H27" s="192">
        <v>10372</v>
      </c>
      <c r="I27" s="193">
        <f t="shared" si="0"/>
        <v>1</v>
      </c>
      <c r="J27" s="193">
        <f t="shared" si="2"/>
        <v>0.139654982968904</v>
      </c>
    </row>
    <row r="28" spans="1:10">
      <c r="A28" s="221" t="s">
        <v>114</v>
      </c>
      <c r="B28" s="221"/>
      <c r="C28" s="192">
        <f>SUM(C8:C27)</f>
        <v>534389</v>
      </c>
      <c r="D28" s="192">
        <f t="shared" ref="D28:H28" si="3">SUM(D8:D27)</f>
        <v>579085</v>
      </c>
      <c r="E28" s="192">
        <f t="shared" si="3"/>
        <v>680474</v>
      </c>
      <c r="F28" s="192">
        <f t="shared" si="3"/>
        <v>86441</v>
      </c>
      <c r="G28" s="192">
        <f t="shared" si="3"/>
        <v>14948</v>
      </c>
      <c r="H28" s="192">
        <f t="shared" si="3"/>
        <v>579085</v>
      </c>
      <c r="I28" s="193">
        <f t="shared" si="0"/>
        <v>1</v>
      </c>
      <c r="J28" s="193">
        <f t="shared" si="2"/>
        <v>8.3639446171234894E-2</v>
      </c>
    </row>
    <row r="29" spans="1:10" ht="57.75" customHeight="1">
      <c r="A29" s="222" t="s">
        <v>115</v>
      </c>
      <c r="B29" s="222"/>
      <c r="C29" s="222"/>
      <c r="D29" s="222"/>
      <c r="E29" s="222"/>
      <c r="F29" s="222"/>
      <c r="G29" s="222"/>
      <c r="H29" s="222"/>
      <c r="I29" s="222"/>
      <c r="J29" s="222"/>
    </row>
  </sheetData>
  <mergeCells count="17">
    <mergeCell ref="A1:B1"/>
    <mergeCell ref="A2:J2"/>
    <mergeCell ref="A3:J3"/>
    <mergeCell ref="D4:J4"/>
    <mergeCell ref="F5:H5"/>
    <mergeCell ref="A28:B28"/>
    <mergeCell ref="A29:J29"/>
    <mergeCell ref="A4:A7"/>
    <mergeCell ref="B4:B7"/>
    <mergeCell ref="C4:C7"/>
    <mergeCell ref="D5:D7"/>
    <mergeCell ref="E5:E7"/>
    <mergeCell ref="F6:F7"/>
    <mergeCell ref="G6:G7"/>
    <mergeCell ref="H6:H7"/>
    <mergeCell ref="I5:I7"/>
    <mergeCell ref="J5:J7"/>
  </mergeCells>
  <phoneticPr fontId="106" type="noConversion"/>
  <printOptions horizontalCentered="1"/>
  <pageMargins left="0.75138888888888899" right="0.75138888888888899" top="1" bottom="0.72" header="0.51180555555555596" footer="0.51180555555555596"/>
  <pageSetup paperSize="9" orientation="landscape"/>
</worksheet>
</file>

<file path=xl/worksheets/sheet30.xml><?xml version="1.0" encoding="utf-8"?>
<worksheet xmlns="http://schemas.openxmlformats.org/spreadsheetml/2006/main" xmlns:r="http://schemas.openxmlformats.org/officeDocument/2006/relationships">
  <sheetPr>
    <tabColor rgb="FFFFFF00"/>
  </sheetPr>
  <dimension ref="A1:C7"/>
  <sheetViews>
    <sheetView workbookViewId="0">
      <selection activeCell="A2" sqref="A2:C2"/>
    </sheetView>
  </sheetViews>
  <sheetFormatPr defaultColWidth="9" defaultRowHeight="13.5"/>
  <cols>
    <col min="1" max="1" width="15.625" style="51" customWidth="1"/>
    <col min="2" max="2" width="50.625" style="51" customWidth="1"/>
    <col min="3" max="3" width="25.625" style="51" customWidth="1"/>
    <col min="4" max="16384" width="9" style="51"/>
  </cols>
  <sheetData>
    <row r="1" spans="1:3" s="9" customFormat="1" ht="20.25">
      <c r="A1" s="17" t="s">
        <v>2518</v>
      </c>
    </row>
    <row r="2" spans="1:3" s="50" customFormat="1" ht="35.1" customHeight="1">
      <c r="A2" s="307" t="s">
        <v>2519</v>
      </c>
      <c r="B2" s="308"/>
      <c r="C2" s="308"/>
    </row>
    <row r="3" spans="1:3" ht="24.95" customHeight="1">
      <c r="A3" s="52"/>
      <c r="B3" s="52"/>
      <c r="C3" s="53" t="s">
        <v>55</v>
      </c>
    </row>
    <row r="4" spans="1:3" ht="30" customHeight="1">
      <c r="A4" s="214" t="s">
        <v>191</v>
      </c>
      <c r="B4" s="214" t="s">
        <v>192</v>
      </c>
      <c r="C4" s="214" t="s">
        <v>193</v>
      </c>
    </row>
    <row r="5" spans="1:3" ht="30" customHeight="1">
      <c r="A5" s="55">
        <v>22301</v>
      </c>
      <c r="B5" s="55" t="s">
        <v>2520</v>
      </c>
      <c r="C5" s="55">
        <v>173</v>
      </c>
    </row>
    <row r="6" spans="1:3" ht="30" customHeight="1">
      <c r="A6" s="274" t="s">
        <v>194</v>
      </c>
      <c r="B6" s="274"/>
      <c r="C6" s="214">
        <f>SUM(C5:C5)</f>
        <v>173</v>
      </c>
    </row>
    <row r="7" spans="1:3">
      <c r="A7" s="56" t="s">
        <v>163</v>
      </c>
    </row>
  </sheetData>
  <mergeCells count="2">
    <mergeCell ref="A2:C2"/>
    <mergeCell ref="A6:B6"/>
  </mergeCells>
  <phoneticPr fontId="106" type="noConversion"/>
  <pageMargins left="0.75" right="0.75" top="1" bottom="1" header="0.5" footer="0.5"/>
</worksheet>
</file>

<file path=xl/worksheets/sheet31.xml><?xml version="1.0" encoding="utf-8"?>
<worksheet xmlns="http://schemas.openxmlformats.org/spreadsheetml/2006/main" xmlns:r="http://schemas.openxmlformats.org/officeDocument/2006/relationships">
  <dimension ref="A1:B6"/>
  <sheetViews>
    <sheetView workbookViewId="0">
      <selection activeCell="A2" sqref="A2:B2"/>
    </sheetView>
  </sheetViews>
  <sheetFormatPr defaultRowHeight="14.25"/>
  <cols>
    <col min="1" max="1" width="42.875" style="211" customWidth="1"/>
    <col min="2" max="2" width="39.25" style="211" customWidth="1"/>
    <col min="3" max="255" width="9" style="211"/>
    <col min="256" max="257" width="41.375" style="211" customWidth="1"/>
    <col min="258" max="258" width="39.25" style="211" customWidth="1"/>
    <col min="259" max="511" width="9" style="211"/>
    <col min="512" max="513" width="41.375" style="211" customWidth="1"/>
    <col min="514" max="514" width="39.25" style="211" customWidth="1"/>
    <col min="515" max="767" width="9" style="211"/>
    <col min="768" max="769" width="41.375" style="211" customWidth="1"/>
    <col min="770" max="770" width="39.25" style="211" customWidth="1"/>
    <col min="771" max="1023" width="9" style="211"/>
    <col min="1024" max="1025" width="41.375" style="211" customWidth="1"/>
    <col min="1026" max="1026" width="39.25" style="211" customWidth="1"/>
    <col min="1027" max="1279" width="9" style="211"/>
    <col min="1280" max="1281" width="41.375" style="211" customWidth="1"/>
    <col min="1282" max="1282" width="39.25" style="211" customWidth="1"/>
    <col min="1283" max="1535" width="9" style="211"/>
    <col min="1536" max="1537" width="41.375" style="211" customWidth="1"/>
    <col min="1538" max="1538" width="39.25" style="211" customWidth="1"/>
    <col min="1539" max="1791" width="9" style="211"/>
    <col min="1792" max="1793" width="41.375" style="211" customWidth="1"/>
    <col min="1794" max="1794" width="39.25" style="211" customWidth="1"/>
    <col min="1795" max="2047" width="9" style="211"/>
    <col min="2048" max="2049" width="41.375" style="211" customWidth="1"/>
    <col min="2050" max="2050" width="39.25" style="211" customWidth="1"/>
    <col min="2051" max="2303" width="9" style="211"/>
    <col min="2304" max="2305" width="41.375" style="211" customWidth="1"/>
    <col min="2306" max="2306" width="39.25" style="211" customWidth="1"/>
    <col min="2307" max="2559" width="9" style="211"/>
    <col min="2560" max="2561" width="41.375" style="211" customWidth="1"/>
    <col min="2562" max="2562" width="39.25" style="211" customWidth="1"/>
    <col min="2563" max="2815" width="9" style="211"/>
    <col min="2816" max="2817" width="41.375" style="211" customWidth="1"/>
    <col min="2818" max="2818" width="39.25" style="211" customWidth="1"/>
    <col min="2819" max="3071" width="9" style="211"/>
    <col min="3072" max="3073" width="41.375" style="211" customWidth="1"/>
    <col min="3074" max="3074" width="39.25" style="211" customWidth="1"/>
    <col min="3075" max="3327" width="9" style="211"/>
    <col min="3328" max="3329" width="41.375" style="211" customWidth="1"/>
    <col min="3330" max="3330" width="39.25" style="211" customWidth="1"/>
    <col min="3331" max="3583" width="9" style="211"/>
    <col min="3584" max="3585" width="41.375" style="211" customWidth="1"/>
    <col min="3586" max="3586" width="39.25" style="211" customWidth="1"/>
    <col min="3587" max="3839" width="9" style="211"/>
    <col min="3840" max="3841" width="41.375" style="211" customWidth="1"/>
    <col min="3842" max="3842" width="39.25" style="211" customWidth="1"/>
    <col min="3843" max="4095" width="9" style="211"/>
    <col min="4096" max="4097" width="41.375" style="211" customWidth="1"/>
    <col min="4098" max="4098" width="39.25" style="211" customWidth="1"/>
    <col min="4099" max="4351" width="9" style="211"/>
    <col min="4352" max="4353" width="41.375" style="211" customWidth="1"/>
    <col min="4354" max="4354" width="39.25" style="211" customWidth="1"/>
    <col min="4355" max="4607" width="9" style="211"/>
    <col min="4608" max="4609" width="41.375" style="211" customWidth="1"/>
    <col min="4610" max="4610" width="39.25" style="211" customWidth="1"/>
    <col min="4611" max="4863" width="9" style="211"/>
    <col min="4864" max="4865" width="41.375" style="211" customWidth="1"/>
    <col min="4866" max="4866" width="39.25" style="211" customWidth="1"/>
    <col min="4867" max="5119" width="9" style="211"/>
    <col min="5120" max="5121" width="41.375" style="211" customWidth="1"/>
    <col min="5122" max="5122" width="39.25" style="211" customWidth="1"/>
    <col min="5123" max="5375" width="9" style="211"/>
    <col min="5376" max="5377" width="41.375" style="211" customWidth="1"/>
    <col min="5378" max="5378" width="39.25" style="211" customWidth="1"/>
    <col min="5379" max="5631" width="9" style="211"/>
    <col min="5632" max="5633" width="41.375" style="211" customWidth="1"/>
    <col min="5634" max="5634" width="39.25" style="211" customWidth="1"/>
    <col min="5635" max="5887" width="9" style="211"/>
    <col min="5888" max="5889" width="41.375" style="211" customWidth="1"/>
    <col min="5890" max="5890" width="39.25" style="211" customWidth="1"/>
    <col min="5891" max="6143" width="9" style="211"/>
    <col min="6144" max="6145" width="41.375" style="211" customWidth="1"/>
    <col min="6146" max="6146" width="39.25" style="211" customWidth="1"/>
    <col min="6147" max="6399" width="9" style="211"/>
    <col min="6400" max="6401" width="41.375" style="211" customWidth="1"/>
    <col min="6402" max="6402" width="39.25" style="211" customWidth="1"/>
    <col min="6403" max="6655" width="9" style="211"/>
    <col min="6656" max="6657" width="41.375" style="211" customWidth="1"/>
    <col min="6658" max="6658" width="39.25" style="211" customWidth="1"/>
    <col min="6659" max="6911" width="9" style="211"/>
    <col min="6912" max="6913" width="41.375" style="211" customWidth="1"/>
    <col min="6914" max="6914" width="39.25" style="211" customWidth="1"/>
    <col min="6915" max="7167" width="9" style="211"/>
    <col min="7168" max="7169" width="41.375" style="211" customWidth="1"/>
    <col min="7170" max="7170" width="39.25" style="211" customWidth="1"/>
    <col min="7171" max="7423" width="9" style="211"/>
    <col min="7424" max="7425" width="41.375" style="211" customWidth="1"/>
    <col min="7426" max="7426" width="39.25" style="211" customWidth="1"/>
    <col min="7427" max="7679" width="9" style="211"/>
    <col min="7680" max="7681" width="41.375" style="211" customWidth="1"/>
    <col min="7682" max="7682" width="39.25" style="211" customWidth="1"/>
    <col min="7683" max="7935" width="9" style="211"/>
    <col min="7936" max="7937" width="41.375" style="211" customWidth="1"/>
    <col min="7938" max="7938" width="39.25" style="211" customWidth="1"/>
    <col min="7939" max="8191" width="9" style="211"/>
    <col min="8192" max="8193" width="41.375" style="211" customWidth="1"/>
    <col min="8194" max="8194" width="39.25" style="211" customWidth="1"/>
    <col min="8195" max="8447" width="9" style="211"/>
    <col min="8448" max="8449" width="41.375" style="211" customWidth="1"/>
    <col min="8450" max="8450" width="39.25" style="211" customWidth="1"/>
    <col min="8451" max="8703" width="9" style="211"/>
    <col min="8704" max="8705" width="41.375" style="211" customWidth="1"/>
    <col min="8706" max="8706" width="39.25" style="211" customWidth="1"/>
    <col min="8707" max="8959" width="9" style="211"/>
    <col min="8960" max="8961" width="41.375" style="211" customWidth="1"/>
    <col min="8962" max="8962" width="39.25" style="211" customWidth="1"/>
    <col min="8963" max="9215" width="9" style="211"/>
    <col min="9216" max="9217" width="41.375" style="211" customWidth="1"/>
    <col min="9218" max="9218" width="39.25" style="211" customWidth="1"/>
    <col min="9219" max="9471" width="9" style="211"/>
    <col min="9472" max="9473" width="41.375" style="211" customWidth="1"/>
    <col min="9474" max="9474" width="39.25" style="211" customWidth="1"/>
    <col min="9475" max="9727" width="9" style="211"/>
    <col min="9728" max="9729" width="41.375" style="211" customWidth="1"/>
    <col min="9730" max="9730" width="39.25" style="211" customWidth="1"/>
    <col min="9731" max="9983" width="9" style="211"/>
    <col min="9984" max="9985" width="41.375" style="211" customWidth="1"/>
    <col min="9986" max="9986" width="39.25" style="211" customWidth="1"/>
    <col min="9987" max="10239" width="9" style="211"/>
    <col min="10240" max="10241" width="41.375" style="211" customWidth="1"/>
    <col min="10242" max="10242" width="39.25" style="211" customWidth="1"/>
    <col min="10243" max="10495" width="9" style="211"/>
    <col min="10496" max="10497" width="41.375" style="211" customWidth="1"/>
    <col min="10498" max="10498" width="39.25" style="211" customWidth="1"/>
    <col min="10499" max="10751" width="9" style="211"/>
    <col min="10752" max="10753" width="41.375" style="211" customWidth="1"/>
    <col min="10754" max="10754" width="39.25" style="211" customWidth="1"/>
    <col min="10755" max="11007" width="9" style="211"/>
    <col min="11008" max="11009" width="41.375" style="211" customWidth="1"/>
    <col min="11010" max="11010" width="39.25" style="211" customWidth="1"/>
    <col min="11011" max="11263" width="9" style="211"/>
    <col min="11264" max="11265" width="41.375" style="211" customWidth="1"/>
    <col min="11266" max="11266" width="39.25" style="211" customWidth="1"/>
    <col min="11267" max="11519" width="9" style="211"/>
    <col min="11520" max="11521" width="41.375" style="211" customWidth="1"/>
    <col min="11522" max="11522" width="39.25" style="211" customWidth="1"/>
    <col min="11523" max="11775" width="9" style="211"/>
    <col min="11776" max="11777" width="41.375" style="211" customWidth="1"/>
    <col min="11778" max="11778" width="39.25" style="211" customWidth="1"/>
    <col min="11779" max="12031" width="9" style="211"/>
    <col min="12032" max="12033" width="41.375" style="211" customWidth="1"/>
    <col min="12034" max="12034" width="39.25" style="211" customWidth="1"/>
    <col min="12035" max="12287" width="9" style="211"/>
    <col min="12288" max="12289" width="41.375" style="211" customWidth="1"/>
    <col min="12290" max="12290" width="39.25" style="211" customWidth="1"/>
    <col min="12291" max="12543" width="9" style="211"/>
    <col min="12544" max="12545" width="41.375" style="211" customWidth="1"/>
    <col min="12546" max="12546" width="39.25" style="211" customWidth="1"/>
    <col min="12547" max="12799" width="9" style="211"/>
    <col min="12800" max="12801" width="41.375" style="211" customWidth="1"/>
    <col min="12802" max="12802" width="39.25" style="211" customWidth="1"/>
    <col min="12803" max="13055" width="9" style="211"/>
    <col min="13056" max="13057" width="41.375" style="211" customWidth="1"/>
    <col min="13058" max="13058" width="39.25" style="211" customWidth="1"/>
    <col min="13059" max="13311" width="9" style="211"/>
    <col min="13312" max="13313" width="41.375" style="211" customWidth="1"/>
    <col min="13314" max="13314" width="39.25" style="211" customWidth="1"/>
    <col min="13315" max="13567" width="9" style="211"/>
    <col min="13568" max="13569" width="41.375" style="211" customWidth="1"/>
    <col min="13570" max="13570" width="39.25" style="211" customWidth="1"/>
    <col min="13571" max="13823" width="9" style="211"/>
    <col min="13824" max="13825" width="41.375" style="211" customWidth="1"/>
    <col min="13826" max="13826" width="39.25" style="211" customWidth="1"/>
    <col min="13827" max="14079" width="9" style="211"/>
    <col min="14080" max="14081" width="41.375" style="211" customWidth="1"/>
    <col min="14082" max="14082" width="39.25" style="211" customWidth="1"/>
    <col min="14083" max="14335" width="9" style="211"/>
    <col min="14336" max="14337" width="41.375" style="211" customWidth="1"/>
    <col min="14338" max="14338" width="39.25" style="211" customWidth="1"/>
    <col min="14339" max="14591" width="9" style="211"/>
    <col min="14592" max="14593" width="41.375" style="211" customWidth="1"/>
    <col min="14594" max="14594" width="39.25" style="211" customWidth="1"/>
    <col min="14595" max="14847" width="9" style="211"/>
    <col min="14848" max="14849" width="41.375" style="211" customWidth="1"/>
    <col min="14850" max="14850" width="39.25" style="211" customWidth="1"/>
    <col min="14851" max="15103" width="9" style="211"/>
    <col min="15104" max="15105" width="41.375" style="211" customWidth="1"/>
    <col min="15106" max="15106" width="39.25" style="211" customWidth="1"/>
    <col min="15107" max="15359" width="9" style="211"/>
    <col min="15360" max="15361" width="41.375" style="211" customWidth="1"/>
    <col min="15362" max="15362" width="39.25" style="211" customWidth="1"/>
    <col min="15363" max="15615" width="9" style="211"/>
    <col min="15616" max="15617" width="41.375" style="211" customWidth="1"/>
    <col min="15618" max="15618" width="39.25" style="211" customWidth="1"/>
    <col min="15619" max="15871" width="9" style="211"/>
    <col min="15872" max="15873" width="41.375" style="211" customWidth="1"/>
    <col min="15874" max="15874" width="39.25" style="211" customWidth="1"/>
    <col min="15875" max="16127" width="9" style="211"/>
    <col min="16128" max="16129" width="41.375" style="211" customWidth="1"/>
    <col min="16130" max="16130" width="39.25" style="211" customWidth="1"/>
    <col min="16131" max="16384" width="9" style="211"/>
  </cols>
  <sheetData>
    <row r="1" spans="1:2" ht="20.25">
      <c r="A1" s="215" t="s">
        <v>2524</v>
      </c>
    </row>
    <row r="2" spans="1:2" ht="36" customHeight="1">
      <c r="A2" s="309" t="s">
        <v>2521</v>
      </c>
      <c r="B2" s="310"/>
    </row>
    <row r="3" spans="1:2">
      <c r="A3" s="278" t="s">
        <v>55</v>
      </c>
      <c r="B3" s="278"/>
    </row>
    <row r="4" spans="1:2" ht="30.75" customHeight="1">
      <c r="A4" s="212" t="s">
        <v>2515</v>
      </c>
      <c r="B4" s="305" t="s">
        <v>2522</v>
      </c>
    </row>
    <row r="5" spans="1:2" ht="30.75" customHeight="1">
      <c r="A5" s="306" t="s">
        <v>2523</v>
      </c>
      <c r="B5" s="213">
        <v>0</v>
      </c>
    </row>
    <row r="6" spans="1:2" ht="35.1" customHeight="1">
      <c r="A6" s="279" t="s">
        <v>2516</v>
      </c>
      <c r="B6" s="279"/>
    </row>
  </sheetData>
  <mergeCells count="3">
    <mergeCell ref="A2:B2"/>
    <mergeCell ref="A3:B3"/>
    <mergeCell ref="A6:B6"/>
  </mergeCells>
  <phoneticPr fontId="106" type="noConversion"/>
  <pageMargins left="0.7" right="0.7" top="0.75" bottom="0.75" header="0.3" footer="0.3"/>
  <pageSetup paperSize="9" orientation="portrait" horizontalDpi="0" verticalDpi="0"/>
</worksheet>
</file>

<file path=xl/worksheets/sheet32.xml><?xml version="1.0" encoding="utf-8"?>
<worksheet xmlns="http://schemas.openxmlformats.org/spreadsheetml/2006/main" xmlns:r="http://schemas.openxmlformats.org/officeDocument/2006/relationships">
  <sheetPr>
    <tabColor rgb="FFFFFF00"/>
  </sheetPr>
  <dimension ref="A1:K11"/>
  <sheetViews>
    <sheetView workbookViewId="0">
      <selection activeCell="A4" sqref="A4:B5"/>
    </sheetView>
  </sheetViews>
  <sheetFormatPr defaultColWidth="9" defaultRowHeight="13.5"/>
  <cols>
    <col min="1" max="1" width="8.25" style="24" customWidth="1"/>
    <col min="2" max="2" width="19.625" style="24" customWidth="1"/>
    <col min="3" max="4" width="10.625" style="24" customWidth="1"/>
    <col min="5" max="5" width="12.625" style="24" customWidth="1"/>
    <col min="6" max="7" width="10.625" style="24" customWidth="1"/>
    <col min="8" max="8" width="12.75" style="24" customWidth="1"/>
    <col min="9" max="10" width="10.625" style="24" customWidth="1"/>
    <col min="11" max="11" width="11.625" style="24" customWidth="1"/>
    <col min="12" max="16384" width="9" style="24"/>
  </cols>
  <sheetData>
    <row r="1" spans="1:11" ht="20.25">
      <c r="A1" s="281" t="s">
        <v>2508</v>
      </c>
      <c r="B1" s="242"/>
      <c r="C1" s="242"/>
      <c r="D1" s="242"/>
      <c r="E1" s="242"/>
      <c r="F1" s="242"/>
      <c r="G1" s="242"/>
      <c r="H1" s="242"/>
    </row>
    <row r="2" spans="1:11" ht="24">
      <c r="A2" s="238" t="s">
        <v>2436</v>
      </c>
      <c r="B2" s="238"/>
      <c r="C2" s="238"/>
      <c r="D2" s="238"/>
      <c r="E2" s="238"/>
      <c r="F2" s="238"/>
      <c r="G2" s="238"/>
      <c r="H2" s="238"/>
      <c r="I2" s="238"/>
      <c r="J2" s="238"/>
      <c r="K2" s="238"/>
    </row>
    <row r="3" spans="1:11" ht="24.95" customHeight="1">
      <c r="A3" s="243" t="s">
        <v>55</v>
      </c>
      <c r="B3" s="243"/>
      <c r="C3" s="243"/>
      <c r="D3" s="243"/>
      <c r="E3" s="243"/>
      <c r="F3" s="243"/>
      <c r="G3" s="243"/>
      <c r="H3" s="243"/>
      <c r="I3" s="243"/>
      <c r="J3" s="243"/>
      <c r="K3" s="243"/>
    </row>
    <row r="4" spans="1:11" ht="30" customHeight="1">
      <c r="A4" s="241" t="s">
        <v>208</v>
      </c>
      <c r="B4" s="241"/>
      <c r="C4" s="241" t="s">
        <v>209</v>
      </c>
      <c r="D4" s="241"/>
      <c r="E4" s="241"/>
      <c r="F4" s="241" t="s">
        <v>210</v>
      </c>
      <c r="G4" s="241"/>
      <c r="H4" s="241"/>
      <c r="I4" s="244" t="s">
        <v>211</v>
      </c>
      <c r="J4" s="244"/>
      <c r="K4" s="244"/>
    </row>
    <row r="5" spans="1:11" ht="30" customHeight="1">
      <c r="A5" s="241"/>
      <c r="B5" s="241"/>
      <c r="C5" s="25" t="s">
        <v>212</v>
      </c>
      <c r="D5" s="25" t="s">
        <v>60</v>
      </c>
      <c r="E5" s="25" t="s">
        <v>213</v>
      </c>
      <c r="F5" s="25" t="s">
        <v>212</v>
      </c>
      <c r="G5" s="25" t="s">
        <v>60</v>
      </c>
      <c r="H5" s="25" t="s">
        <v>213</v>
      </c>
      <c r="I5" s="25" t="s">
        <v>212</v>
      </c>
      <c r="J5" s="25" t="s">
        <v>60</v>
      </c>
      <c r="K5" s="25" t="s">
        <v>213</v>
      </c>
    </row>
    <row r="6" spans="1:11" ht="24.95" customHeight="1">
      <c r="A6" s="280" t="s">
        <v>227</v>
      </c>
      <c r="B6" s="280"/>
      <c r="C6" s="26">
        <v>4510</v>
      </c>
      <c r="D6" s="26">
        <f>SUM(D7:D11)</f>
        <v>4394</v>
      </c>
      <c r="E6" s="27">
        <f t="shared" ref="E6:E11" si="0">D6/C6</f>
        <v>0.97427937915742802</v>
      </c>
      <c r="F6" s="26">
        <v>21720</v>
      </c>
      <c r="G6" s="26">
        <f>SUM(G7:G11)</f>
        <v>21573</v>
      </c>
      <c r="H6" s="27">
        <f t="shared" ref="H6:H9" si="1">G6/F6</f>
        <v>0.99323204419889499</v>
      </c>
      <c r="I6" s="26">
        <f t="shared" ref="I6:I11" si="2">C6+F6</f>
        <v>26230</v>
      </c>
      <c r="J6" s="26">
        <f t="shared" ref="J6:J11" si="3">D6+G6</f>
        <v>25967</v>
      </c>
      <c r="K6" s="27">
        <f t="shared" ref="K6:K11" si="4">J6/I6</f>
        <v>0.98997331300038105</v>
      </c>
    </row>
    <row r="7" spans="1:11" ht="24.95" customHeight="1">
      <c r="A7" s="28" t="s">
        <v>85</v>
      </c>
      <c r="B7" s="29" t="s">
        <v>215</v>
      </c>
      <c r="C7" s="26">
        <v>857</v>
      </c>
      <c r="D7" s="26">
        <v>1002</v>
      </c>
      <c r="E7" s="27">
        <f t="shared" si="0"/>
        <v>1.1691948658109701</v>
      </c>
      <c r="F7" s="26">
        <v>9654</v>
      </c>
      <c r="G7" s="26">
        <v>9603</v>
      </c>
      <c r="H7" s="27">
        <f t="shared" si="1"/>
        <v>0.99471721566190197</v>
      </c>
      <c r="I7" s="26">
        <f t="shared" si="2"/>
        <v>10511</v>
      </c>
      <c r="J7" s="26">
        <f t="shared" si="3"/>
        <v>10605</v>
      </c>
      <c r="K7" s="27">
        <f t="shared" si="4"/>
        <v>1.00894301208258</v>
      </c>
    </row>
    <row r="8" spans="1:11" ht="24.95" customHeight="1">
      <c r="A8" s="29"/>
      <c r="B8" s="29" t="s">
        <v>216</v>
      </c>
      <c r="C8" s="26">
        <v>41</v>
      </c>
      <c r="D8" s="26">
        <v>26</v>
      </c>
      <c r="E8" s="27">
        <f t="shared" si="0"/>
        <v>0.63414634146341498</v>
      </c>
      <c r="F8" s="26">
        <v>45</v>
      </c>
      <c r="G8" s="26">
        <v>17</v>
      </c>
      <c r="H8" s="27">
        <f t="shared" si="1"/>
        <v>0.37777777777777799</v>
      </c>
      <c r="I8" s="26">
        <f t="shared" si="2"/>
        <v>86</v>
      </c>
      <c r="J8" s="26">
        <f t="shared" si="3"/>
        <v>43</v>
      </c>
      <c r="K8" s="27">
        <f t="shared" si="4"/>
        <v>0.5</v>
      </c>
    </row>
    <row r="9" spans="1:11" ht="24.95" customHeight="1">
      <c r="A9" s="29"/>
      <c r="B9" s="29" t="s">
        <v>217</v>
      </c>
      <c r="C9" s="26">
        <v>3572</v>
      </c>
      <c r="D9" s="26">
        <v>3325</v>
      </c>
      <c r="E9" s="27">
        <f t="shared" si="0"/>
        <v>0.930851063829787</v>
      </c>
      <c r="F9" s="26">
        <v>12000</v>
      </c>
      <c r="G9" s="26">
        <v>11600</v>
      </c>
      <c r="H9" s="27">
        <f t="shared" si="1"/>
        <v>0.96666666666666701</v>
      </c>
      <c r="I9" s="26">
        <f t="shared" si="2"/>
        <v>15572</v>
      </c>
      <c r="J9" s="26">
        <f t="shared" si="3"/>
        <v>14925</v>
      </c>
      <c r="K9" s="27">
        <f t="shared" si="4"/>
        <v>0.958451066015926</v>
      </c>
    </row>
    <row r="10" spans="1:11" ht="24.95" customHeight="1">
      <c r="A10" s="29"/>
      <c r="B10" s="29" t="s">
        <v>218</v>
      </c>
      <c r="C10" s="26">
        <v>20</v>
      </c>
      <c r="D10" s="26">
        <v>24</v>
      </c>
      <c r="E10" s="27">
        <f t="shared" si="0"/>
        <v>1.2</v>
      </c>
      <c r="F10" s="26"/>
      <c r="G10" s="26"/>
      <c r="H10" s="27"/>
      <c r="I10" s="26">
        <f t="shared" si="2"/>
        <v>20</v>
      </c>
      <c r="J10" s="26">
        <f t="shared" si="3"/>
        <v>24</v>
      </c>
      <c r="K10" s="27">
        <f t="shared" si="4"/>
        <v>1.2</v>
      </c>
    </row>
    <row r="11" spans="1:11" ht="24.95" customHeight="1">
      <c r="A11" s="29"/>
      <c r="B11" s="29" t="s">
        <v>219</v>
      </c>
      <c r="C11" s="26">
        <v>20</v>
      </c>
      <c r="D11" s="26">
        <v>17</v>
      </c>
      <c r="E11" s="27">
        <f t="shared" si="0"/>
        <v>0.85</v>
      </c>
      <c r="F11" s="26">
        <v>21</v>
      </c>
      <c r="G11" s="26">
        <v>353</v>
      </c>
      <c r="H11" s="27">
        <f>G11/F11</f>
        <v>16.8095238095238</v>
      </c>
      <c r="I11" s="26">
        <f t="shared" si="2"/>
        <v>41</v>
      </c>
      <c r="J11" s="26">
        <f t="shared" si="3"/>
        <v>370</v>
      </c>
      <c r="K11" s="27">
        <f t="shared" si="4"/>
        <v>9.0243902439024399</v>
      </c>
    </row>
  </sheetData>
  <mergeCells count="8">
    <mergeCell ref="A6:B6"/>
    <mergeCell ref="A4:B5"/>
    <mergeCell ref="A1:H1"/>
    <mergeCell ref="A2:K2"/>
    <mergeCell ref="A3:K3"/>
    <mergeCell ref="C4:E4"/>
    <mergeCell ref="F4:H4"/>
    <mergeCell ref="I4:K4"/>
  </mergeCells>
  <phoneticPr fontId="106" type="noConversion"/>
  <printOptions horizontalCentered="1"/>
  <pageMargins left="0.75138888888888899" right="0.75138888888888899" top="1" bottom="1" header="0.51180555555555596" footer="0.51180555555555596"/>
  <pageSetup paperSize="9" orientation="landscape"/>
</worksheet>
</file>

<file path=xl/worksheets/sheet33.xml><?xml version="1.0" encoding="utf-8"?>
<worksheet xmlns="http://schemas.openxmlformats.org/spreadsheetml/2006/main" xmlns:r="http://schemas.openxmlformats.org/officeDocument/2006/relationships">
  <sheetPr>
    <tabColor rgb="FFFFFF00"/>
  </sheetPr>
  <dimension ref="A1:K9"/>
  <sheetViews>
    <sheetView workbookViewId="0">
      <selection activeCell="C6" sqref="C6"/>
    </sheetView>
  </sheetViews>
  <sheetFormatPr defaultColWidth="9" defaultRowHeight="13.5"/>
  <cols>
    <col min="1" max="1" width="8.25" style="24" customWidth="1"/>
    <col min="2" max="2" width="19.625" style="24" customWidth="1"/>
    <col min="3" max="4" width="10.625" style="24" customWidth="1"/>
    <col min="5" max="5" width="12.625" style="24" customWidth="1"/>
    <col min="6" max="7" width="10.625" style="24" customWidth="1"/>
    <col min="8" max="8" width="12.75" style="24" customWidth="1"/>
    <col min="9" max="10" width="10.625" style="24" customWidth="1"/>
    <col min="11" max="11" width="11.625" style="24" customWidth="1"/>
    <col min="12" max="16384" width="9" style="24"/>
  </cols>
  <sheetData>
    <row r="1" spans="1:11" ht="20.25">
      <c r="A1" s="281" t="s">
        <v>2507</v>
      </c>
      <c r="B1" s="242"/>
      <c r="C1" s="242"/>
      <c r="D1" s="242"/>
      <c r="E1" s="242"/>
      <c r="F1" s="242"/>
      <c r="G1" s="242"/>
      <c r="H1" s="242"/>
    </row>
    <row r="2" spans="1:11" ht="24">
      <c r="A2" s="238" t="s">
        <v>2437</v>
      </c>
      <c r="B2" s="238"/>
      <c r="C2" s="238"/>
      <c r="D2" s="238"/>
      <c r="E2" s="238"/>
      <c r="F2" s="238"/>
      <c r="G2" s="238"/>
      <c r="H2" s="238"/>
      <c r="I2" s="238"/>
      <c r="J2" s="238"/>
      <c r="K2" s="238"/>
    </row>
    <row r="3" spans="1:11" ht="24.95" customHeight="1">
      <c r="A3" s="243" t="s">
        <v>55</v>
      </c>
      <c r="B3" s="243"/>
      <c r="C3" s="243"/>
      <c r="D3" s="243"/>
      <c r="E3" s="243"/>
      <c r="F3" s="243"/>
      <c r="G3" s="243"/>
      <c r="H3" s="243"/>
      <c r="I3" s="243"/>
      <c r="J3" s="243"/>
      <c r="K3" s="243"/>
    </row>
    <row r="4" spans="1:11" ht="30" customHeight="1">
      <c r="A4" s="241" t="s">
        <v>208</v>
      </c>
      <c r="B4" s="241"/>
      <c r="C4" s="241" t="s">
        <v>209</v>
      </c>
      <c r="D4" s="241"/>
      <c r="E4" s="241"/>
      <c r="F4" s="241" t="s">
        <v>210</v>
      </c>
      <c r="G4" s="241"/>
      <c r="H4" s="241"/>
      <c r="I4" s="244" t="s">
        <v>211</v>
      </c>
      <c r="J4" s="244"/>
      <c r="K4" s="244"/>
    </row>
    <row r="5" spans="1:11" ht="30" customHeight="1">
      <c r="A5" s="241"/>
      <c r="B5" s="241"/>
      <c r="C5" s="25" t="s">
        <v>212</v>
      </c>
      <c r="D5" s="25" t="s">
        <v>60</v>
      </c>
      <c r="E5" s="25" t="s">
        <v>213</v>
      </c>
      <c r="F5" s="25" t="s">
        <v>212</v>
      </c>
      <c r="G5" s="25" t="s">
        <v>60</v>
      </c>
      <c r="H5" s="25" t="s">
        <v>213</v>
      </c>
      <c r="I5" s="25" t="s">
        <v>212</v>
      </c>
      <c r="J5" s="25" t="s">
        <v>60</v>
      </c>
      <c r="K5" s="25" t="s">
        <v>213</v>
      </c>
    </row>
    <row r="6" spans="1:11" ht="24.95" customHeight="1">
      <c r="A6" s="280" t="s">
        <v>228</v>
      </c>
      <c r="B6" s="280"/>
      <c r="C6" s="26">
        <v>3392</v>
      </c>
      <c r="D6" s="26">
        <f>SUM(D7:D9)</f>
        <v>3244</v>
      </c>
      <c r="E6" s="27">
        <f>D6/C6</f>
        <v>0.95636792452830199</v>
      </c>
      <c r="F6" s="26">
        <v>21705</v>
      </c>
      <c r="G6" s="26">
        <f>SUM(G7:G9)</f>
        <v>22222</v>
      </c>
      <c r="H6" s="27">
        <f>G6/F6</f>
        <v>1.02381939645243</v>
      </c>
      <c r="I6" s="26">
        <f>C6+F6</f>
        <v>25097</v>
      </c>
      <c r="J6" s="26">
        <f>D6+G6</f>
        <v>25466</v>
      </c>
      <c r="K6" s="27">
        <f>J6/I6</f>
        <v>1.01470295254413</v>
      </c>
    </row>
    <row r="7" spans="1:11" ht="24.95" customHeight="1">
      <c r="A7" s="28" t="s">
        <v>85</v>
      </c>
      <c r="B7" s="29" t="s">
        <v>221</v>
      </c>
      <c r="C7" s="26">
        <v>3391</v>
      </c>
      <c r="D7" s="26">
        <v>3243</v>
      </c>
      <c r="E7" s="27">
        <f>D7/C7</f>
        <v>0.95635505750516103</v>
      </c>
      <c r="F7" s="26">
        <v>21705</v>
      </c>
      <c r="G7" s="26">
        <v>22222</v>
      </c>
      <c r="H7" s="27">
        <f>G7/F7</f>
        <v>1.02381939645243</v>
      </c>
      <c r="I7" s="26">
        <f>C7+F7</f>
        <v>25096</v>
      </c>
      <c r="J7" s="26">
        <f>D7+G7</f>
        <v>25465</v>
      </c>
      <c r="K7" s="27">
        <f>J7/I7</f>
        <v>1.0147035384125001</v>
      </c>
    </row>
    <row r="8" spans="1:11" ht="24.95" customHeight="1">
      <c r="A8" s="29"/>
      <c r="B8" s="29" t="s">
        <v>222</v>
      </c>
      <c r="C8" s="26"/>
      <c r="D8" s="26"/>
      <c r="E8" s="27"/>
      <c r="F8" s="30"/>
      <c r="G8" s="26"/>
      <c r="H8" s="27"/>
      <c r="I8" s="26"/>
      <c r="J8" s="26"/>
      <c r="K8" s="27"/>
    </row>
    <row r="9" spans="1:11" ht="24.95" customHeight="1">
      <c r="A9" s="29"/>
      <c r="B9" s="29" t="s">
        <v>223</v>
      </c>
      <c r="C9" s="26">
        <v>1</v>
      </c>
      <c r="D9" s="26">
        <v>1</v>
      </c>
      <c r="E9" s="27">
        <f>D9/C9</f>
        <v>1</v>
      </c>
      <c r="F9" s="31"/>
      <c r="G9" s="26"/>
      <c r="H9" s="27"/>
      <c r="I9" s="26">
        <f>C9+F9</f>
        <v>1</v>
      </c>
      <c r="J9" s="26">
        <f>D9+G9</f>
        <v>1</v>
      </c>
      <c r="K9" s="27">
        <f>J9/I9</f>
        <v>1</v>
      </c>
    </row>
  </sheetData>
  <mergeCells count="8">
    <mergeCell ref="A6:B6"/>
    <mergeCell ref="A4:B5"/>
    <mergeCell ref="A1:H1"/>
    <mergeCell ref="A2:K2"/>
    <mergeCell ref="A3:K3"/>
    <mergeCell ref="C4:E4"/>
    <mergeCell ref="F4:H4"/>
    <mergeCell ref="I4:K4"/>
  </mergeCells>
  <phoneticPr fontId="106" type="noConversion"/>
  <printOptions horizontalCentered="1"/>
  <pageMargins left="0.75138888888888899" right="0.75138888888888899" top="1" bottom="1" header="0.51180555555555596" footer="0.51180555555555596"/>
  <pageSetup paperSize="9" orientation="landscape"/>
</worksheet>
</file>

<file path=xl/worksheets/sheet34.xml><?xml version="1.0" encoding="utf-8"?>
<worksheet xmlns="http://schemas.openxmlformats.org/spreadsheetml/2006/main" xmlns:r="http://schemas.openxmlformats.org/officeDocument/2006/relationships">
  <sheetPr>
    <tabColor rgb="FFFFFF00"/>
  </sheetPr>
  <dimension ref="A1:IW10"/>
  <sheetViews>
    <sheetView workbookViewId="0">
      <selection activeCell="A4" sqref="A4:A5"/>
    </sheetView>
  </sheetViews>
  <sheetFormatPr defaultColWidth="9" defaultRowHeight="15"/>
  <cols>
    <col min="1" max="1" width="18.125" style="16" customWidth="1"/>
    <col min="2" max="3" width="32.125" style="15" customWidth="1"/>
    <col min="4" max="4" width="27.875" style="15" customWidth="1"/>
    <col min="5" max="6" width="9" style="15"/>
    <col min="7" max="7" width="18.5" style="15" customWidth="1"/>
    <col min="8" max="8" width="27.75" style="15" customWidth="1"/>
    <col min="9" max="257" width="9" style="15"/>
    <col min="258" max="16384" width="9" style="16"/>
  </cols>
  <sheetData>
    <row r="1" spans="1:3" ht="23.1" customHeight="1">
      <c r="A1" s="208" t="s">
        <v>2506</v>
      </c>
    </row>
    <row r="2" spans="1:3" ht="37.5" customHeight="1">
      <c r="A2" s="282" t="s">
        <v>45</v>
      </c>
      <c r="B2" s="282"/>
      <c r="C2" s="282"/>
    </row>
    <row r="3" spans="1:3" ht="18" customHeight="1">
      <c r="B3" s="283" t="s">
        <v>2438</v>
      </c>
      <c r="C3" s="283"/>
    </row>
    <row r="4" spans="1:3">
      <c r="A4" s="284" t="s">
        <v>196</v>
      </c>
      <c r="B4" s="285" t="s">
        <v>2439</v>
      </c>
      <c r="C4" s="285" t="s">
        <v>2440</v>
      </c>
    </row>
    <row r="5" spans="1:3">
      <c r="A5" s="284"/>
      <c r="B5" s="285"/>
      <c r="C5" s="285"/>
    </row>
    <row r="6" spans="1:3" ht="33.950000000000003" customHeight="1">
      <c r="A6" s="22" t="s">
        <v>211</v>
      </c>
      <c r="B6" s="19">
        <v>30.0684</v>
      </c>
      <c r="C6" s="19">
        <v>30.0684</v>
      </c>
    </row>
    <row r="7" spans="1:3">
      <c r="B7" s="23"/>
      <c r="C7" s="23"/>
    </row>
    <row r="8" spans="1:3">
      <c r="B8" s="23"/>
      <c r="C8" s="23"/>
    </row>
    <row r="9" spans="1:3">
      <c r="B9" s="23"/>
      <c r="C9" s="23"/>
    </row>
    <row r="10" spans="1:3">
      <c r="B10" s="23"/>
      <c r="C10" s="23"/>
    </row>
  </sheetData>
  <mergeCells count="5">
    <mergeCell ref="A2:C2"/>
    <mergeCell ref="B3:C3"/>
    <mergeCell ref="A4:A5"/>
    <mergeCell ref="B4:B5"/>
    <mergeCell ref="C4:C5"/>
  </mergeCells>
  <phoneticPr fontId="106" type="noConversion"/>
  <pageMargins left="0.75" right="0.75" top="1" bottom="1" header="0.50902777777777797" footer="0.50902777777777797"/>
  <pageSetup paperSize="9" orientation="portrait"/>
  <headerFooter alignWithMargins="0"/>
</worksheet>
</file>

<file path=xl/worksheets/sheet35.xml><?xml version="1.0" encoding="utf-8"?>
<worksheet xmlns="http://schemas.openxmlformats.org/spreadsheetml/2006/main" xmlns:r="http://schemas.openxmlformats.org/officeDocument/2006/relationships">
  <sheetPr>
    <tabColor rgb="FFFFFF00"/>
  </sheetPr>
  <dimension ref="A1:IV13"/>
  <sheetViews>
    <sheetView workbookViewId="0">
      <selection activeCell="B11" sqref="B11"/>
    </sheetView>
  </sheetViews>
  <sheetFormatPr defaultColWidth="9" defaultRowHeight="15"/>
  <cols>
    <col min="1" max="3" width="27.875" style="15" customWidth="1"/>
    <col min="4" max="256" width="9" style="15"/>
    <col min="257" max="16384" width="9" style="16"/>
  </cols>
  <sheetData>
    <row r="1" spans="1:3" ht="20.25">
      <c r="A1" s="208" t="s">
        <v>2505</v>
      </c>
    </row>
    <row r="2" spans="1:3" ht="41.25" customHeight="1">
      <c r="A2" s="286" t="s">
        <v>47</v>
      </c>
      <c r="B2" s="287"/>
      <c r="C2" s="287"/>
    </row>
    <row r="3" spans="1:3" ht="21" customHeight="1">
      <c r="C3" s="18" t="s">
        <v>2438</v>
      </c>
    </row>
    <row r="4" spans="1:3" ht="30" customHeight="1">
      <c r="A4" s="19" t="s">
        <v>196</v>
      </c>
      <c r="B4" s="19" t="s">
        <v>2439</v>
      </c>
      <c r="C4" s="19" t="s">
        <v>2440</v>
      </c>
    </row>
    <row r="5" spans="1:3" ht="30" customHeight="1">
      <c r="A5" s="19" t="s">
        <v>211</v>
      </c>
      <c r="B5" s="20">
        <v>13.41</v>
      </c>
      <c r="C5" s="20">
        <v>13.41</v>
      </c>
    </row>
    <row r="6" spans="1:3" ht="27.75" customHeight="1">
      <c r="A6" s="288"/>
      <c r="B6" s="289"/>
      <c r="C6" s="289"/>
    </row>
    <row r="13" spans="1:3">
      <c r="B13" s="21"/>
    </row>
  </sheetData>
  <mergeCells count="2">
    <mergeCell ref="A2:C2"/>
    <mergeCell ref="A6:C6"/>
  </mergeCells>
  <phoneticPr fontId="106" type="noConversion"/>
  <pageMargins left="0.75" right="0.75" top="1" bottom="1" header="0.50902777777777797" footer="0.50902777777777797"/>
  <pageSetup paperSize="9" orientation="portrait"/>
  <headerFooter alignWithMargins="0"/>
</worksheet>
</file>

<file path=xl/worksheets/sheet36.xml><?xml version="1.0" encoding="utf-8"?>
<worksheet xmlns="http://schemas.openxmlformats.org/spreadsheetml/2006/main" xmlns:r="http://schemas.openxmlformats.org/officeDocument/2006/relationships">
  <sheetPr>
    <tabColor rgb="FFFFFF00"/>
  </sheetPr>
  <dimension ref="A1:I14"/>
  <sheetViews>
    <sheetView workbookViewId="0">
      <selection sqref="A1:B1"/>
    </sheetView>
  </sheetViews>
  <sheetFormatPr defaultColWidth="9" defaultRowHeight="13.5"/>
  <cols>
    <col min="1" max="1" width="8.125" style="9" customWidth="1"/>
    <col min="2" max="2" width="34.375" style="9" customWidth="1"/>
    <col min="3" max="4" width="14.25" style="9" customWidth="1"/>
    <col min="5" max="5" width="12" style="9" customWidth="1"/>
    <col min="6" max="6" width="13.125" style="9" customWidth="1"/>
    <col min="7" max="7" width="10.25" style="9" customWidth="1"/>
    <col min="8" max="16384" width="9" style="9"/>
  </cols>
  <sheetData>
    <row r="1" spans="1:9" ht="18" customHeight="1">
      <c r="A1" s="290" t="s">
        <v>2504</v>
      </c>
      <c r="B1" s="291"/>
      <c r="C1" s="4"/>
      <c r="D1" s="4"/>
      <c r="E1" s="4"/>
      <c r="F1" s="4"/>
      <c r="G1" s="4"/>
      <c r="H1" s="4"/>
      <c r="I1" s="4"/>
    </row>
    <row r="2" spans="1:9" ht="24">
      <c r="A2" s="292" t="s">
        <v>49</v>
      </c>
      <c r="B2" s="292"/>
      <c r="C2" s="292"/>
      <c r="D2" s="292"/>
      <c r="E2" s="292"/>
      <c r="F2" s="292"/>
      <c r="G2" s="292"/>
      <c r="H2" s="292"/>
      <c r="I2" s="292"/>
    </row>
    <row r="3" spans="1:9" ht="21" customHeight="1">
      <c r="A3" s="4"/>
      <c r="B3" s="293" t="s">
        <v>2438</v>
      </c>
      <c r="C3" s="293"/>
      <c r="D3" s="293"/>
      <c r="E3" s="293"/>
      <c r="F3" s="293"/>
      <c r="G3" s="293"/>
      <c r="H3" s="293"/>
      <c r="I3" s="293"/>
    </row>
    <row r="4" spans="1:9" ht="33" customHeight="1">
      <c r="A4" s="6" t="s">
        <v>2441</v>
      </c>
      <c r="B4" s="6" t="s">
        <v>2442</v>
      </c>
      <c r="C4" s="6" t="s">
        <v>2443</v>
      </c>
      <c r="D4" s="6" t="s">
        <v>2444</v>
      </c>
      <c r="E4" s="6" t="s">
        <v>2445</v>
      </c>
      <c r="F4" s="6" t="s">
        <v>2446</v>
      </c>
      <c r="G4" s="6" t="s">
        <v>2447</v>
      </c>
      <c r="H4" s="10" t="s">
        <v>2448</v>
      </c>
      <c r="I4" s="6" t="s">
        <v>2449</v>
      </c>
    </row>
    <row r="5" spans="1:9" ht="35.1" customHeight="1">
      <c r="A5" s="294" t="s">
        <v>2450</v>
      </c>
      <c r="B5" s="7" t="s">
        <v>2451</v>
      </c>
      <c r="C5" s="12" t="s">
        <v>2452</v>
      </c>
      <c r="D5" s="12" t="s">
        <v>2453</v>
      </c>
      <c r="E5" s="12" t="s">
        <v>2454</v>
      </c>
      <c r="F5" s="13" t="s">
        <v>2455</v>
      </c>
      <c r="G5" s="12" t="s">
        <v>2456</v>
      </c>
      <c r="H5" s="14">
        <v>1</v>
      </c>
      <c r="I5" s="11" t="s">
        <v>2457</v>
      </c>
    </row>
    <row r="6" spans="1:9" ht="35.1" customHeight="1">
      <c r="A6" s="294"/>
      <c r="B6" s="7" t="s">
        <v>2458</v>
      </c>
      <c r="C6" s="12" t="s">
        <v>2459</v>
      </c>
      <c r="D6" s="12" t="s">
        <v>2460</v>
      </c>
      <c r="E6" s="12" t="s">
        <v>2461</v>
      </c>
      <c r="F6" s="13" t="s">
        <v>2462</v>
      </c>
      <c r="G6" s="12" t="s">
        <v>2463</v>
      </c>
      <c r="H6" s="14">
        <v>0.05</v>
      </c>
      <c r="I6" s="11" t="s">
        <v>2464</v>
      </c>
    </row>
    <row r="7" spans="1:9" ht="35.1" customHeight="1">
      <c r="A7" s="294"/>
      <c r="B7" s="7" t="s">
        <v>2465</v>
      </c>
      <c r="C7" s="12" t="s">
        <v>2466</v>
      </c>
      <c r="D7" s="12" t="s">
        <v>2453</v>
      </c>
      <c r="E7" s="12" t="s">
        <v>2454</v>
      </c>
      <c r="F7" s="13" t="s">
        <v>2455</v>
      </c>
      <c r="G7" s="12" t="s">
        <v>2456</v>
      </c>
      <c r="H7" s="14">
        <v>2.27</v>
      </c>
      <c r="I7" s="11" t="s">
        <v>2467</v>
      </c>
    </row>
    <row r="8" spans="1:9" ht="35.1" customHeight="1">
      <c r="A8" s="294"/>
      <c r="B8" s="7" t="s">
        <v>2468</v>
      </c>
      <c r="C8" s="12" t="s">
        <v>2469</v>
      </c>
      <c r="D8" s="12" t="s">
        <v>2470</v>
      </c>
      <c r="E8" s="12" t="s">
        <v>2461</v>
      </c>
      <c r="F8" s="13" t="s">
        <v>2471</v>
      </c>
      <c r="G8" s="12" t="s">
        <v>2456</v>
      </c>
      <c r="H8" s="14">
        <v>0.1</v>
      </c>
      <c r="I8" s="11" t="s">
        <v>2467</v>
      </c>
    </row>
    <row r="9" spans="1:9" ht="35.1" customHeight="1">
      <c r="A9" s="294"/>
      <c r="B9" s="7" t="s">
        <v>2472</v>
      </c>
      <c r="C9" s="12" t="s">
        <v>2473</v>
      </c>
      <c r="D9" s="12" t="s">
        <v>2474</v>
      </c>
      <c r="E9" s="12" t="s">
        <v>2461</v>
      </c>
      <c r="F9" s="13" t="s">
        <v>2475</v>
      </c>
      <c r="G9" s="12" t="s">
        <v>2463</v>
      </c>
      <c r="H9" s="14">
        <v>0.39</v>
      </c>
      <c r="I9" s="11" t="s">
        <v>2476</v>
      </c>
    </row>
    <row r="10" spans="1:9" ht="35.1" customHeight="1">
      <c r="A10" s="294"/>
      <c r="B10" s="7" t="s">
        <v>2477</v>
      </c>
      <c r="C10" s="12" t="s">
        <v>2478</v>
      </c>
      <c r="D10" s="12" t="s">
        <v>2453</v>
      </c>
      <c r="E10" s="12" t="s">
        <v>2454</v>
      </c>
      <c r="F10" s="13" t="s">
        <v>2455</v>
      </c>
      <c r="G10" s="12" t="s">
        <v>2456</v>
      </c>
      <c r="H10" s="14">
        <v>1</v>
      </c>
      <c r="I10" s="11" t="s">
        <v>2476</v>
      </c>
    </row>
    <row r="11" spans="1:9" ht="35.1" customHeight="1">
      <c r="A11" s="294"/>
      <c r="B11" s="7" t="s">
        <v>2465</v>
      </c>
      <c r="C11" s="12" t="s">
        <v>2466</v>
      </c>
      <c r="D11" s="12" t="s">
        <v>2453</v>
      </c>
      <c r="E11" s="12" t="s">
        <v>2454</v>
      </c>
      <c r="F11" s="13" t="s">
        <v>2455</v>
      </c>
      <c r="G11" s="12" t="s">
        <v>2456</v>
      </c>
      <c r="H11" s="14">
        <v>0.95</v>
      </c>
      <c r="I11" s="11" t="s">
        <v>2479</v>
      </c>
    </row>
    <row r="12" spans="1:9" ht="35.1" customHeight="1">
      <c r="A12" s="294"/>
      <c r="B12" s="7" t="s">
        <v>2480</v>
      </c>
      <c r="C12" s="12" t="s">
        <v>2481</v>
      </c>
      <c r="D12" s="12" t="s">
        <v>2482</v>
      </c>
      <c r="E12" s="12" t="s">
        <v>2461</v>
      </c>
      <c r="F12" s="13" t="s">
        <v>2483</v>
      </c>
      <c r="G12" s="12" t="s">
        <v>2456</v>
      </c>
      <c r="H12" s="295">
        <v>0.48</v>
      </c>
      <c r="I12" s="11" t="s">
        <v>2484</v>
      </c>
    </row>
    <row r="13" spans="1:9" ht="35.1" customHeight="1">
      <c r="A13" s="294"/>
      <c r="B13" s="7" t="s">
        <v>2485</v>
      </c>
      <c r="C13" s="12" t="s">
        <v>2486</v>
      </c>
      <c r="D13" s="12" t="s">
        <v>2487</v>
      </c>
      <c r="E13" s="12" t="s">
        <v>2461</v>
      </c>
      <c r="F13" s="13" t="s">
        <v>2488</v>
      </c>
      <c r="G13" s="12" t="s">
        <v>2456</v>
      </c>
      <c r="H13" s="295"/>
      <c r="I13" s="11" t="s">
        <v>2484</v>
      </c>
    </row>
    <row r="14" spans="1:9" ht="35.1" customHeight="1">
      <c r="A14" s="294"/>
      <c r="B14" s="7" t="s">
        <v>2489</v>
      </c>
      <c r="C14" s="12" t="s">
        <v>2490</v>
      </c>
      <c r="D14" s="12" t="s">
        <v>2453</v>
      </c>
      <c r="E14" s="12" t="s">
        <v>2454</v>
      </c>
      <c r="F14" s="13" t="s">
        <v>2491</v>
      </c>
      <c r="G14" s="12" t="s">
        <v>2456</v>
      </c>
      <c r="H14" s="14">
        <v>1.24</v>
      </c>
      <c r="I14" s="11" t="s">
        <v>2484</v>
      </c>
    </row>
  </sheetData>
  <mergeCells count="5">
    <mergeCell ref="A1:B1"/>
    <mergeCell ref="A2:I2"/>
    <mergeCell ref="B3:I3"/>
    <mergeCell ref="A5:A14"/>
    <mergeCell ref="H12:H13"/>
  </mergeCells>
  <phoneticPr fontId="106" type="noConversion"/>
  <printOptions horizontalCentered="1"/>
  <pageMargins left="0.75138888888888899" right="0.75138888888888899" top="1" bottom="1" header="0.5" footer="0.5"/>
  <pageSetup paperSize="9" scale="75" orientation="landscape"/>
</worksheet>
</file>

<file path=xl/worksheets/sheet37.xml><?xml version="1.0" encoding="utf-8"?>
<worksheet xmlns="http://schemas.openxmlformats.org/spreadsheetml/2006/main" xmlns:r="http://schemas.openxmlformats.org/officeDocument/2006/relationships">
  <sheetPr>
    <tabColor rgb="FFFFFF00"/>
  </sheetPr>
  <dimension ref="A1:H18"/>
  <sheetViews>
    <sheetView view="pageBreakPreview" workbookViewId="0">
      <selection sqref="A1:B1"/>
    </sheetView>
  </sheetViews>
  <sheetFormatPr defaultColWidth="9" defaultRowHeight="13.5"/>
  <cols>
    <col min="1" max="1" width="46.5" customWidth="1"/>
    <col min="2" max="2" width="31.875" customWidth="1"/>
    <col min="3" max="3" width="13" customWidth="1"/>
    <col min="4" max="4" width="12" customWidth="1"/>
    <col min="5" max="5" width="13.125" customWidth="1"/>
    <col min="6" max="6" width="10.875" customWidth="1"/>
  </cols>
  <sheetData>
    <row r="1" spans="1:8" ht="27" customHeight="1">
      <c r="A1" s="290" t="s">
        <v>2503</v>
      </c>
      <c r="B1" s="291"/>
      <c r="C1" s="4"/>
      <c r="D1" s="4"/>
      <c r="E1" s="4"/>
      <c r="F1" s="4"/>
      <c r="G1" s="4"/>
      <c r="H1" s="4"/>
    </row>
    <row r="2" spans="1:8" ht="32.1" customHeight="1">
      <c r="A2" s="296" t="s">
        <v>51</v>
      </c>
      <c r="B2" s="296"/>
    </row>
    <row r="3" spans="1:8" ht="21" customHeight="1">
      <c r="A3" s="4"/>
      <c r="B3" s="5" t="s">
        <v>2438</v>
      </c>
    </row>
    <row r="4" spans="1:8" ht="27" customHeight="1">
      <c r="A4" s="6" t="s">
        <v>196</v>
      </c>
      <c r="B4" s="6" t="s">
        <v>248</v>
      </c>
    </row>
    <row r="5" spans="1:8" ht="27" customHeight="1">
      <c r="A5" s="7" t="s">
        <v>249</v>
      </c>
      <c r="B5" s="8">
        <v>8.7471999999999994</v>
      </c>
    </row>
    <row r="6" spans="1:8" ht="27" customHeight="1">
      <c r="A6" s="7" t="s">
        <v>250</v>
      </c>
      <c r="B6" s="8">
        <v>0.44</v>
      </c>
    </row>
    <row r="7" spans="1:8" ht="27" customHeight="1">
      <c r="A7" s="7" t="s">
        <v>251</v>
      </c>
      <c r="B7" s="8"/>
    </row>
    <row r="8" spans="1:8" ht="27" customHeight="1">
      <c r="A8" s="7" t="s">
        <v>252</v>
      </c>
      <c r="B8" s="8">
        <v>7.04</v>
      </c>
    </row>
    <row r="9" spans="1:8" ht="27" customHeight="1">
      <c r="A9" s="7" t="s">
        <v>253</v>
      </c>
      <c r="B9" s="8">
        <v>1.2672000000000001</v>
      </c>
    </row>
    <row r="10" spans="1:8" ht="27" customHeight="1">
      <c r="A10" s="7" t="s">
        <v>254</v>
      </c>
      <c r="B10" s="8"/>
    </row>
    <row r="11" spans="1:8" ht="27" customHeight="1">
      <c r="A11" s="7" t="s">
        <v>255</v>
      </c>
      <c r="B11" s="8"/>
    </row>
    <row r="12" spans="1:8" ht="27" customHeight="1">
      <c r="A12" s="7" t="s">
        <v>2492</v>
      </c>
      <c r="B12" s="8"/>
    </row>
    <row r="13" spans="1:8" ht="27" customHeight="1">
      <c r="A13" s="7" t="s">
        <v>256</v>
      </c>
      <c r="B13" s="8">
        <v>1.2675000000000001</v>
      </c>
    </row>
    <row r="14" spans="1:8" ht="27" customHeight="1">
      <c r="A14" s="7" t="s">
        <v>257</v>
      </c>
      <c r="B14" s="8">
        <v>1.2675000000000001</v>
      </c>
    </row>
    <row r="15" spans="1:8" ht="27" customHeight="1">
      <c r="A15" s="7" t="s">
        <v>258</v>
      </c>
      <c r="B15" s="8"/>
    </row>
    <row r="16" spans="1:8" ht="27" customHeight="1">
      <c r="A16" s="7" t="s">
        <v>259</v>
      </c>
      <c r="B16" s="8">
        <v>1.2628999999999999</v>
      </c>
    </row>
    <row r="17" spans="1:2" ht="27" customHeight="1">
      <c r="A17" s="7" t="s">
        <v>257</v>
      </c>
      <c r="B17" s="8">
        <v>1.0371999999999999</v>
      </c>
    </row>
    <row r="18" spans="1:2" ht="27" customHeight="1">
      <c r="A18" s="7" t="s">
        <v>258</v>
      </c>
      <c r="B18" s="8">
        <v>0.22570000000000001</v>
      </c>
    </row>
  </sheetData>
  <mergeCells count="2">
    <mergeCell ref="A1:B1"/>
    <mergeCell ref="A2:B2"/>
  </mergeCells>
  <phoneticPr fontId="106" type="noConversion"/>
  <pageMargins left="0.75" right="0.75" top="1" bottom="1" header="0.5" footer="0.5"/>
  <pageSetup paperSize="9" orientation="portrait" r:id="rId1"/>
</worksheet>
</file>

<file path=xl/worksheets/sheet38.xml><?xml version="1.0" encoding="utf-8"?>
<worksheet xmlns="http://schemas.openxmlformats.org/spreadsheetml/2006/main" xmlns:r="http://schemas.openxmlformats.org/officeDocument/2006/relationships">
  <sheetPr>
    <tabColor rgb="FFFFFF00"/>
  </sheetPr>
  <dimension ref="A1:G7"/>
  <sheetViews>
    <sheetView view="pageBreakPreview" workbookViewId="0">
      <selection sqref="A1:B1"/>
    </sheetView>
  </sheetViews>
  <sheetFormatPr defaultColWidth="9" defaultRowHeight="13.5"/>
  <cols>
    <col min="1" max="1" width="19" customWidth="1"/>
    <col min="2" max="2" width="12" customWidth="1"/>
    <col min="3" max="3" width="17.5" customWidth="1"/>
    <col min="4" max="4" width="22.625" customWidth="1"/>
    <col min="5" max="5" width="25.375" customWidth="1"/>
    <col min="6" max="7" width="16.125" customWidth="1"/>
  </cols>
  <sheetData>
    <row r="1" spans="1:7" ht="20.25">
      <c r="A1" s="290" t="s">
        <v>2502</v>
      </c>
      <c r="B1" s="291"/>
    </row>
    <row r="2" spans="1:7" ht="45" customHeight="1">
      <c r="A2" s="297" t="s">
        <v>53</v>
      </c>
      <c r="B2" s="297"/>
      <c r="C2" s="297"/>
      <c r="D2" s="297"/>
      <c r="E2" s="297"/>
      <c r="F2" s="297"/>
      <c r="G2" s="297"/>
    </row>
    <row r="3" spans="1:7" ht="21" customHeight="1">
      <c r="A3" s="298" t="s">
        <v>55</v>
      </c>
      <c r="B3" s="298"/>
      <c r="C3" s="298"/>
      <c r="D3" s="298"/>
      <c r="E3" s="298"/>
      <c r="F3" s="298"/>
      <c r="G3" s="298"/>
    </row>
    <row r="4" spans="1:7" ht="39" customHeight="1">
      <c r="A4" s="304" t="s">
        <v>2493</v>
      </c>
      <c r="B4" s="299" t="s">
        <v>2494</v>
      </c>
      <c r="C4" s="300"/>
      <c r="D4" s="300"/>
      <c r="E4" s="300"/>
      <c r="F4" s="300"/>
      <c r="G4" s="301"/>
    </row>
    <row r="5" spans="1:7" ht="54" customHeight="1">
      <c r="A5" s="304"/>
      <c r="B5" s="1" t="s">
        <v>2495</v>
      </c>
      <c r="C5" s="1" t="s">
        <v>2048</v>
      </c>
      <c r="D5" s="1" t="s">
        <v>2496</v>
      </c>
      <c r="E5" s="1" t="s">
        <v>2497</v>
      </c>
      <c r="F5" s="1" t="s">
        <v>2498</v>
      </c>
      <c r="G5" s="1" t="s">
        <v>2499</v>
      </c>
    </row>
    <row r="6" spans="1:7" ht="72.95" customHeight="1">
      <c r="A6" s="2" t="s">
        <v>2500</v>
      </c>
      <c r="B6" s="3">
        <v>461</v>
      </c>
      <c r="C6" s="3">
        <v>38</v>
      </c>
      <c r="D6" s="3">
        <v>0</v>
      </c>
      <c r="E6" s="3">
        <v>423</v>
      </c>
      <c r="F6" s="3">
        <v>128</v>
      </c>
      <c r="G6" s="3">
        <v>295</v>
      </c>
    </row>
    <row r="7" spans="1:7" ht="72.95" customHeight="1">
      <c r="A7" s="302" t="s">
        <v>2501</v>
      </c>
      <c r="B7" s="303"/>
      <c r="C7" s="303"/>
      <c r="D7" s="303"/>
      <c r="E7" s="303"/>
      <c r="F7" s="303"/>
      <c r="G7" s="303"/>
    </row>
  </sheetData>
  <mergeCells count="6">
    <mergeCell ref="A1:B1"/>
    <mergeCell ref="A2:G2"/>
    <mergeCell ref="A3:G3"/>
    <mergeCell ref="B4:G4"/>
    <mergeCell ref="A7:G7"/>
    <mergeCell ref="A4:A5"/>
  </mergeCells>
  <phoneticPr fontId="106" type="noConversion"/>
  <printOptions horizontalCentered="1"/>
  <pageMargins left="0.75138888888888899" right="0.75138888888888899" top="1" bottom="1" header="0.5" footer="0.5"/>
  <pageSetup paperSize="9" orientation="landscape" r:id="rId1"/>
</worksheet>
</file>

<file path=xl/worksheets/sheet4.xml><?xml version="1.0" encoding="utf-8"?>
<worksheet xmlns="http://schemas.openxmlformats.org/spreadsheetml/2006/main" xmlns:r="http://schemas.openxmlformats.org/officeDocument/2006/relationships">
  <dimension ref="A1:XFD47"/>
  <sheetViews>
    <sheetView showGridLines="0" showZeros="0" workbookViewId="0">
      <selection activeCell="A39" sqref="A39"/>
    </sheetView>
  </sheetViews>
  <sheetFormatPr defaultColWidth="12.125" defaultRowHeight="15.6" customHeight="1"/>
  <cols>
    <col min="1" max="1" width="38.875" style="164" customWidth="1"/>
    <col min="2" max="2" width="12.875" style="164" customWidth="1"/>
    <col min="3" max="3" width="22.125" style="164" customWidth="1"/>
    <col min="4" max="4" width="12.875" style="164" customWidth="1"/>
    <col min="5" max="252" width="12.125" style="164" customWidth="1"/>
    <col min="253" max="16380" width="12.125" style="164"/>
    <col min="16381" max="16384" width="12.125" style="24"/>
  </cols>
  <sheetData>
    <row r="1" spans="1:4 16381:16384" s="164" customFormat="1" ht="15.6" customHeight="1">
      <c r="A1" s="230" t="s">
        <v>116</v>
      </c>
      <c r="B1" s="230"/>
      <c r="C1" s="230"/>
      <c r="D1" s="230"/>
      <c r="XFA1" s="24"/>
      <c r="XFB1" s="24"/>
      <c r="XFC1" s="24"/>
      <c r="XFD1" s="24"/>
    </row>
    <row r="2" spans="1:4 16381:16384" s="164" customFormat="1" ht="33.950000000000003" customHeight="1">
      <c r="A2" s="231" t="s">
        <v>5</v>
      </c>
      <c r="B2" s="231"/>
      <c r="C2" s="231"/>
      <c r="D2" s="231"/>
      <c r="XFA2" s="24"/>
      <c r="XFB2" s="24"/>
      <c r="XFC2" s="24"/>
      <c r="XFD2" s="24"/>
    </row>
    <row r="3" spans="1:4 16381:16384" s="164" customFormat="1" ht="17.25" customHeight="1">
      <c r="A3" s="184"/>
      <c r="B3" s="184"/>
      <c r="C3" s="184"/>
      <c r="D3" s="185" t="s">
        <v>55</v>
      </c>
      <c r="XFA3" s="24"/>
      <c r="XFB3" s="24"/>
      <c r="XFC3" s="24"/>
      <c r="XFD3" s="24"/>
    </row>
    <row r="4" spans="1:4 16381:16384" s="164" customFormat="1" ht="17.100000000000001" customHeight="1">
      <c r="A4" s="186" t="s">
        <v>56</v>
      </c>
      <c r="B4" s="165" t="s">
        <v>117</v>
      </c>
      <c r="C4" s="186" t="s">
        <v>56</v>
      </c>
      <c r="D4" s="165" t="s">
        <v>117</v>
      </c>
      <c r="XFA4" s="24"/>
      <c r="XFB4" s="24"/>
      <c r="XFC4" s="24"/>
      <c r="XFD4" s="24"/>
    </row>
    <row r="5" spans="1:4 16381:16384" s="164" customFormat="1" ht="17.100000000000001" customHeight="1">
      <c r="A5" s="187" t="s">
        <v>118</v>
      </c>
      <c r="B5" s="188">
        <v>635984</v>
      </c>
      <c r="C5" s="187" t="s">
        <v>119</v>
      </c>
      <c r="D5" s="188">
        <v>680474</v>
      </c>
      <c r="XFA5" s="24"/>
      <c r="XFB5" s="24"/>
      <c r="XFC5" s="24"/>
      <c r="XFD5" s="24"/>
    </row>
    <row r="6" spans="1:4 16381:16384" s="164" customFormat="1" ht="17.100000000000001" customHeight="1">
      <c r="A6" s="187" t="s">
        <v>120</v>
      </c>
      <c r="B6" s="188">
        <v>182242</v>
      </c>
      <c r="C6" s="187" t="s">
        <v>121</v>
      </c>
      <c r="D6" s="188">
        <v>166098</v>
      </c>
      <c r="XFA6" s="24"/>
      <c r="XFB6" s="24"/>
      <c r="XFC6" s="24"/>
      <c r="XFD6" s="24"/>
    </row>
    <row r="7" spans="1:4 16381:16384" s="164" customFormat="1" ht="17.100000000000001" customHeight="1">
      <c r="A7" s="187" t="s">
        <v>122</v>
      </c>
      <c r="B7" s="188">
        <v>79599</v>
      </c>
      <c r="C7" s="166" t="s">
        <v>123</v>
      </c>
      <c r="D7" s="188">
        <v>2574</v>
      </c>
      <c r="XFA7" s="24"/>
      <c r="XFB7" s="24"/>
      <c r="XFC7" s="24"/>
      <c r="XFD7" s="24"/>
    </row>
    <row r="8" spans="1:4 16381:16384" s="164" customFormat="1" ht="16.899999999999999" customHeight="1">
      <c r="A8" s="166" t="s">
        <v>124</v>
      </c>
      <c r="B8" s="188">
        <v>2643</v>
      </c>
      <c r="C8" s="166" t="s">
        <v>125</v>
      </c>
      <c r="D8" s="188">
        <v>163524</v>
      </c>
      <c r="XFA8" s="24"/>
      <c r="XFB8" s="24"/>
      <c r="XFC8" s="24"/>
      <c r="XFD8" s="24"/>
    </row>
    <row r="9" spans="1:4 16381:16384" s="164" customFormat="1" ht="16.899999999999999" customHeight="1">
      <c r="A9" s="166" t="s">
        <v>126</v>
      </c>
      <c r="B9" s="188">
        <v>5173</v>
      </c>
      <c r="C9" s="166"/>
      <c r="D9" s="188"/>
      <c r="XFA9" s="24"/>
      <c r="XFB9" s="24"/>
      <c r="XFC9" s="24"/>
      <c r="XFD9" s="24"/>
    </row>
    <row r="10" spans="1:4 16381:16384" s="164" customFormat="1" ht="16.899999999999999" customHeight="1">
      <c r="A10" s="166" t="s">
        <v>127</v>
      </c>
      <c r="B10" s="188">
        <v>46913</v>
      </c>
      <c r="C10" s="166"/>
      <c r="D10" s="188"/>
      <c r="XFA10" s="24"/>
      <c r="XFB10" s="24"/>
      <c r="XFC10" s="24"/>
      <c r="XFD10" s="24"/>
    </row>
    <row r="11" spans="1:4 16381:16384" s="164" customFormat="1" ht="16.899999999999999" customHeight="1">
      <c r="A11" s="166" t="s">
        <v>128</v>
      </c>
      <c r="B11" s="188">
        <v>24870</v>
      </c>
      <c r="C11" s="187"/>
      <c r="D11" s="188"/>
      <c r="XFA11" s="24"/>
      <c r="XFB11" s="24"/>
      <c r="XFC11" s="24"/>
      <c r="XFD11" s="24"/>
    </row>
    <row r="12" spans="1:4 16381:16384" s="164" customFormat="1" ht="16.899999999999999" customHeight="1">
      <c r="A12" s="187" t="s">
        <v>129</v>
      </c>
      <c r="B12" s="188">
        <v>31616</v>
      </c>
      <c r="C12" s="166"/>
      <c r="D12" s="188"/>
      <c r="XFA12" s="24"/>
      <c r="XFB12" s="24"/>
      <c r="XFC12" s="24"/>
      <c r="XFD12" s="24"/>
    </row>
    <row r="13" spans="1:4 16381:16384" s="164" customFormat="1" ht="16.899999999999999" customHeight="1">
      <c r="A13" s="166" t="s">
        <v>130</v>
      </c>
      <c r="B13" s="188">
        <v>6692</v>
      </c>
      <c r="C13" s="166"/>
      <c r="D13" s="188"/>
      <c r="XFA13" s="24"/>
      <c r="XFB13" s="24"/>
      <c r="XFC13" s="24"/>
      <c r="XFD13" s="24"/>
    </row>
    <row r="14" spans="1:4 16381:16384" s="164" customFormat="1" ht="16.899999999999999" customHeight="1">
      <c r="A14" s="166" t="s">
        <v>131</v>
      </c>
      <c r="B14" s="188">
        <v>9104</v>
      </c>
      <c r="C14" s="187"/>
      <c r="D14" s="188"/>
      <c r="XFA14" s="24"/>
      <c r="XFB14" s="24"/>
      <c r="XFC14" s="24"/>
      <c r="XFD14" s="24"/>
    </row>
    <row r="15" spans="1:4 16381:16384" s="164" customFormat="1" ht="16.899999999999999" customHeight="1">
      <c r="A15" s="166" t="s">
        <v>132</v>
      </c>
      <c r="B15" s="188">
        <v>3031</v>
      </c>
      <c r="C15" s="166"/>
      <c r="D15" s="188"/>
      <c r="XFA15" s="24"/>
      <c r="XFB15" s="24"/>
      <c r="XFC15" s="24"/>
      <c r="XFD15" s="24"/>
    </row>
    <row r="16" spans="1:4 16381:16384" s="164" customFormat="1" ht="16.899999999999999" customHeight="1">
      <c r="A16" s="166" t="s">
        <v>133</v>
      </c>
      <c r="B16" s="188">
        <v>1398</v>
      </c>
      <c r="C16" s="166"/>
      <c r="D16" s="188"/>
      <c r="XFA16" s="24"/>
      <c r="XFB16" s="24"/>
      <c r="XFC16" s="24"/>
      <c r="XFD16" s="24"/>
    </row>
    <row r="17" spans="1:4 16381:16384" s="164" customFormat="1" ht="16.899999999999999" customHeight="1">
      <c r="A17" s="166" t="s">
        <v>134</v>
      </c>
      <c r="B17" s="188">
        <v>1</v>
      </c>
      <c r="C17" s="166"/>
      <c r="D17" s="188"/>
      <c r="XFA17" s="24"/>
      <c r="XFB17" s="24"/>
      <c r="XFC17" s="24"/>
      <c r="XFD17" s="24"/>
    </row>
    <row r="18" spans="1:4 16381:16384" s="164" customFormat="1" ht="16.899999999999999" customHeight="1">
      <c r="A18" s="166" t="s">
        <v>135</v>
      </c>
      <c r="B18" s="188">
        <v>3393</v>
      </c>
      <c r="C18" s="187"/>
      <c r="D18" s="188"/>
      <c r="XFA18" s="24"/>
      <c r="XFB18" s="24"/>
      <c r="XFC18" s="24"/>
      <c r="XFD18" s="24"/>
    </row>
    <row r="19" spans="1:4 16381:16384" s="164" customFormat="1" ht="16.899999999999999" customHeight="1">
      <c r="A19" s="166" t="s">
        <v>136</v>
      </c>
      <c r="B19" s="188">
        <v>512</v>
      </c>
      <c r="C19" s="187"/>
      <c r="D19" s="188"/>
      <c r="XFA19" s="24"/>
      <c r="XFB19" s="24"/>
      <c r="XFC19" s="24"/>
      <c r="XFD19" s="24"/>
    </row>
    <row r="20" spans="1:4 16381:16384" s="164" customFormat="1" ht="16.899999999999999" customHeight="1">
      <c r="A20" s="166" t="s">
        <v>137</v>
      </c>
      <c r="B20" s="188">
        <v>97</v>
      </c>
      <c r="C20" s="187"/>
      <c r="D20" s="188"/>
      <c r="XFA20" s="24"/>
      <c r="XFB20" s="24"/>
      <c r="XFC20" s="24"/>
      <c r="XFD20" s="24"/>
    </row>
    <row r="21" spans="1:4 16381:16384" s="164" customFormat="1" ht="16.899999999999999" customHeight="1">
      <c r="A21" s="166" t="s">
        <v>138</v>
      </c>
      <c r="B21" s="188">
        <v>5637</v>
      </c>
      <c r="C21" s="187"/>
      <c r="D21" s="188"/>
      <c r="XFA21" s="24"/>
      <c r="XFB21" s="24"/>
      <c r="XFC21" s="24"/>
      <c r="XFD21" s="24"/>
    </row>
    <row r="22" spans="1:4 16381:16384" s="164" customFormat="1" ht="16.899999999999999" customHeight="1">
      <c r="A22" s="166" t="s">
        <v>139</v>
      </c>
      <c r="B22" s="188">
        <v>257</v>
      </c>
      <c r="C22" s="187"/>
      <c r="D22" s="188"/>
      <c r="XFA22" s="24"/>
      <c r="XFB22" s="24"/>
      <c r="XFC22" s="24"/>
      <c r="XFD22" s="24"/>
    </row>
    <row r="23" spans="1:4 16381:16384" s="164" customFormat="1" ht="16.899999999999999" customHeight="1">
      <c r="A23" s="166" t="s">
        <v>140</v>
      </c>
      <c r="B23" s="188">
        <v>7695</v>
      </c>
      <c r="C23" s="187"/>
      <c r="D23" s="188"/>
      <c r="XFA23" s="24"/>
      <c r="XFB23" s="24"/>
      <c r="XFC23" s="24"/>
      <c r="XFD23" s="24"/>
    </row>
    <row r="24" spans="1:4 16381:16384" s="164" customFormat="1" ht="16.899999999999999" customHeight="1">
      <c r="A24" s="166" t="s">
        <v>141</v>
      </c>
      <c r="B24" s="188">
        <v>4562</v>
      </c>
      <c r="C24" s="187"/>
      <c r="D24" s="188"/>
      <c r="XFA24" s="24"/>
      <c r="XFB24" s="24"/>
      <c r="XFC24" s="24"/>
      <c r="XFD24" s="24"/>
    </row>
    <row r="25" spans="1:4 16381:16384" s="164" customFormat="1" ht="16.899999999999999" customHeight="1">
      <c r="A25" s="166" t="s">
        <v>142</v>
      </c>
      <c r="B25" s="188">
        <v>652</v>
      </c>
      <c r="C25" s="187"/>
      <c r="D25" s="188"/>
      <c r="XFA25" s="24"/>
      <c r="XFB25" s="24"/>
      <c r="XFC25" s="24"/>
      <c r="XFD25" s="24"/>
    </row>
    <row r="26" spans="1:4 16381:16384" s="164" customFormat="1" ht="16.899999999999999" customHeight="1">
      <c r="A26" s="166" t="s">
        <v>143</v>
      </c>
      <c r="B26" s="188">
        <v>519</v>
      </c>
      <c r="C26" s="187"/>
      <c r="D26" s="188"/>
      <c r="XFA26" s="24"/>
      <c r="XFB26" s="24"/>
      <c r="XFC26" s="24"/>
      <c r="XFD26" s="24"/>
    </row>
    <row r="27" spans="1:4 16381:16384" s="164" customFormat="1" ht="16.899999999999999" customHeight="1">
      <c r="A27" s="166" t="s">
        <v>144</v>
      </c>
      <c r="B27" s="188">
        <v>7351</v>
      </c>
      <c r="C27" s="187"/>
      <c r="D27" s="188"/>
      <c r="XFA27" s="24"/>
      <c r="XFB27" s="24"/>
      <c r="XFC27" s="24"/>
      <c r="XFD27" s="24"/>
    </row>
    <row r="28" spans="1:4 16381:16384" s="164" customFormat="1" ht="16.899999999999999" customHeight="1">
      <c r="A28" s="166" t="s">
        <v>145</v>
      </c>
      <c r="B28" s="188">
        <v>50</v>
      </c>
      <c r="C28" s="187"/>
      <c r="D28" s="188"/>
      <c r="XFA28" s="24"/>
      <c r="XFB28" s="24"/>
      <c r="XFC28" s="24"/>
      <c r="XFD28" s="24"/>
    </row>
    <row r="29" spans="1:4 16381:16384" s="164" customFormat="1" ht="16.899999999999999" customHeight="1">
      <c r="A29" s="166" t="s">
        <v>146</v>
      </c>
      <c r="B29" s="188">
        <v>-19335</v>
      </c>
      <c r="C29" s="166"/>
      <c r="D29" s="188"/>
      <c r="XFA29" s="24"/>
      <c r="XFB29" s="24"/>
      <c r="XFC29" s="24"/>
      <c r="XFD29" s="24"/>
    </row>
    <row r="30" spans="1:4 16381:16384" s="164" customFormat="1" ht="16.899999999999999" customHeight="1">
      <c r="A30" s="187" t="s">
        <v>147</v>
      </c>
      <c r="B30" s="188">
        <v>71027</v>
      </c>
      <c r="C30" s="187" t="s">
        <v>148</v>
      </c>
      <c r="D30" s="188">
        <v>12675</v>
      </c>
      <c r="XFA30" s="24"/>
      <c r="XFB30" s="24"/>
      <c r="XFC30" s="24"/>
      <c r="XFD30" s="24"/>
    </row>
    <row r="31" spans="1:4 16381:16384" s="164" customFormat="1" ht="16.899999999999999" customHeight="1">
      <c r="A31" s="187" t="s">
        <v>149</v>
      </c>
      <c r="B31" s="188">
        <v>17072</v>
      </c>
      <c r="C31" s="166" t="s">
        <v>150</v>
      </c>
      <c r="D31" s="188">
        <v>12675</v>
      </c>
      <c r="XFA31" s="24"/>
      <c r="XFB31" s="24"/>
      <c r="XFC31" s="24"/>
      <c r="XFD31" s="24"/>
    </row>
    <row r="32" spans="1:4 16381:16384" s="164" customFormat="1" ht="16.899999999999999" customHeight="1">
      <c r="A32" s="187" t="s">
        <v>151</v>
      </c>
      <c r="B32" s="188">
        <v>15353</v>
      </c>
      <c r="C32" s="187" t="s">
        <v>152</v>
      </c>
      <c r="D32" s="188">
        <v>21780</v>
      </c>
      <c r="XFA32" s="24"/>
      <c r="XFB32" s="24"/>
      <c r="XFC32" s="24"/>
      <c r="XFD32" s="24"/>
    </row>
    <row r="33" spans="1:4 16381:16384" s="164" customFormat="1" ht="16.899999999999999" customHeight="1">
      <c r="A33" s="187" t="s">
        <v>153</v>
      </c>
      <c r="B33" s="188">
        <v>22853</v>
      </c>
      <c r="C33" s="187"/>
      <c r="D33" s="188"/>
      <c r="XFA33" s="24"/>
      <c r="XFB33" s="24"/>
      <c r="XFC33" s="24"/>
      <c r="XFD33" s="24"/>
    </row>
    <row r="34" spans="1:4 16381:16384" s="164" customFormat="1" ht="16.899999999999999" customHeight="1">
      <c r="A34" s="166" t="s">
        <v>154</v>
      </c>
      <c r="B34" s="188"/>
      <c r="C34" s="187"/>
      <c r="D34" s="188"/>
      <c r="XFA34" s="24"/>
      <c r="XFB34" s="24"/>
      <c r="XFC34" s="24"/>
      <c r="XFD34" s="24"/>
    </row>
    <row r="35" spans="1:4 16381:16384" s="164" customFormat="1" ht="16.899999999999999" customHeight="1">
      <c r="A35" s="166" t="s">
        <v>155</v>
      </c>
      <c r="B35" s="188">
        <v>57</v>
      </c>
      <c r="C35" s="187" t="s">
        <v>156</v>
      </c>
      <c r="D35" s="188">
        <v>14071</v>
      </c>
      <c r="XFA35" s="24"/>
      <c r="XFB35" s="24"/>
      <c r="XFC35" s="24"/>
      <c r="XFD35" s="24"/>
    </row>
    <row r="36" spans="1:4 16381:16384" s="164" customFormat="1" ht="16.899999999999999" customHeight="1">
      <c r="A36" s="166" t="s">
        <v>157</v>
      </c>
      <c r="B36" s="188">
        <v>22796</v>
      </c>
      <c r="C36" s="187" t="s">
        <v>158</v>
      </c>
      <c r="D36" s="188">
        <v>14071</v>
      </c>
      <c r="XFA36" s="24"/>
      <c r="XFB36" s="24"/>
      <c r="XFC36" s="24"/>
      <c r="XFD36" s="24"/>
    </row>
    <row r="37" spans="1:4 16381:16384" s="164" customFormat="1" ht="16.899999999999999" customHeight="1">
      <c r="A37" s="187" t="s">
        <v>159</v>
      </c>
      <c r="B37" s="188">
        <v>21594</v>
      </c>
      <c r="C37" s="187" t="s">
        <v>160</v>
      </c>
      <c r="D37" s="188"/>
      <c r="XFA37" s="24"/>
      <c r="XFB37" s="24"/>
      <c r="XFC37" s="24"/>
      <c r="XFD37" s="24"/>
    </row>
    <row r="38" spans="1:4 16381:16384" s="164" customFormat="1" ht="16.899999999999999" customHeight="1">
      <c r="A38" s="165" t="s">
        <v>161</v>
      </c>
      <c r="B38" s="188">
        <v>895098</v>
      </c>
      <c r="C38" s="165" t="s">
        <v>162</v>
      </c>
      <c r="D38" s="188">
        <v>895098</v>
      </c>
      <c r="XFA38" s="24"/>
      <c r="XFB38" s="24"/>
      <c r="XFC38" s="24"/>
      <c r="XFD38" s="24"/>
    </row>
    <row r="39" spans="1:4 16381:16384" s="56" customFormat="1" ht="16.899999999999999" customHeight="1">
      <c r="A39" s="56" t="s">
        <v>163</v>
      </c>
      <c r="XFA39" s="189"/>
      <c r="XFB39" s="189"/>
      <c r="XFC39" s="189"/>
      <c r="XFD39" s="189"/>
    </row>
    <row r="40" spans="1:4 16381:16384" s="164" customFormat="1" ht="17.100000000000001" customHeight="1">
      <c r="XFA40" s="24"/>
      <c r="XFB40" s="24"/>
      <c r="XFC40" s="24"/>
      <c r="XFD40" s="24"/>
    </row>
    <row r="41" spans="1:4 16381:16384" s="164" customFormat="1" ht="17.100000000000001" customHeight="1">
      <c r="XFA41" s="24"/>
      <c r="XFB41" s="24"/>
      <c r="XFC41" s="24"/>
      <c r="XFD41" s="24"/>
    </row>
    <row r="42" spans="1:4 16381:16384" s="164" customFormat="1" ht="17.100000000000001" customHeight="1">
      <c r="XFA42" s="24"/>
      <c r="XFB42" s="24"/>
      <c r="XFC42" s="24"/>
      <c r="XFD42" s="24"/>
    </row>
    <row r="43" spans="1:4 16381:16384" s="164" customFormat="1" ht="17.100000000000001" customHeight="1">
      <c r="XFA43" s="24"/>
      <c r="XFB43" s="24"/>
      <c r="XFC43" s="24"/>
      <c r="XFD43" s="24"/>
    </row>
    <row r="44" spans="1:4 16381:16384" s="164" customFormat="1" ht="17.100000000000001" customHeight="1">
      <c r="XFA44" s="24"/>
      <c r="XFB44" s="24"/>
      <c r="XFC44" s="24"/>
      <c r="XFD44" s="24"/>
    </row>
    <row r="45" spans="1:4 16381:16384" s="164" customFormat="1" ht="17.100000000000001" customHeight="1">
      <c r="XFA45" s="24"/>
      <c r="XFB45" s="24"/>
      <c r="XFC45" s="24"/>
      <c r="XFD45" s="24"/>
    </row>
    <row r="46" spans="1:4 16381:16384" s="164" customFormat="1" ht="17.100000000000001" customHeight="1">
      <c r="XFA46" s="24"/>
      <c r="XFB46" s="24"/>
      <c r="XFC46" s="24"/>
      <c r="XFD46" s="24"/>
    </row>
    <row r="47" spans="1:4 16381:16384" s="164" customFormat="1" ht="17.100000000000001" customHeight="1">
      <c r="XFA47" s="24"/>
      <c r="XFB47" s="24"/>
      <c r="XFC47" s="24"/>
      <c r="XFD47" s="24"/>
    </row>
  </sheetData>
  <mergeCells count="2">
    <mergeCell ref="A1:D1"/>
    <mergeCell ref="A2:D2"/>
  </mergeCells>
  <phoneticPr fontId="106" type="noConversion"/>
  <printOptions horizontalCentered="1"/>
  <pageMargins left="0.75138888888888899" right="0.75138888888888899" top="1" bottom="1" header="0.51180555555555596" footer="0.51180555555555596"/>
  <pageSetup paperSize="9" orientation="portrait"/>
</worksheet>
</file>

<file path=xl/worksheets/sheet5.xml><?xml version="1.0" encoding="utf-8"?>
<worksheet xmlns="http://schemas.openxmlformats.org/spreadsheetml/2006/main" xmlns:r="http://schemas.openxmlformats.org/officeDocument/2006/relationships">
  <sheetPr>
    <tabColor rgb="FFFFFF00"/>
  </sheetPr>
  <dimension ref="A1:XFB38"/>
  <sheetViews>
    <sheetView workbookViewId="0">
      <selection activeCell="A27" sqref="A27"/>
    </sheetView>
  </sheetViews>
  <sheetFormatPr defaultColWidth="12.125" defaultRowHeight="15.6" customHeight="1"/>
  <cols>
    <col min="1" max="1" width="55" style="173" customWidth="1"/>
    <col min="2" max="2" width="20.875" style="177" customWidth="1"/>
    <col min="3" max="250" width="12.125" style="173" customWidth="1"/>
    <col min="251" max="16378" width="12.125" style="173"/>
    <col min="16379" max="16382" width="12.125" style="178"/>
  </cols>
  <sheetData>
    <row r="1" spans="1:2 16379:16382" s="173" customFormat="1" ht="15.6" customHeight="1">
      <c r="A1" s="232" t="s">
        <v>164</v>
      </c>
      <c r="B1" s="233"/>
      <c r="XEY1" s="178"/>
      <c r="XEZ1" s="178"/>
      <c r="XFA1" s="178"/>
      <c r="XFB1" s="178"/>
    </row>
    <row r="2" spans="1:2 16379:16382" s="173" customFormat="1" ht="33.950000000000003" customHeight="1">
      <c r="A2" s="234" t="s">
        <v>7</v>
      </c>
      <c r="B2" s="234"/>
      <c r="XEY2" s="178"/>
      <c r="XEZ2" s="178"/>
      <c r="XFA2" s="178"/>
      <c r="XFB2" s="178"/>
    </row>
    <row r="3" spans="1:2 16379:16382" s="173" customFormat="1" ht="17.25" customHeight="1">
      <c r="A3" s="179"/>
      <c r="B3" s="180" t="s">
        <v>55</v>
      </c>
      <c r="XEY3" s="178"/>
      <c r="XEZ3" s="178"/>
      <c r="XFA3" s="178"/>
      <c r="XFB3" s="178"/>
    </row>
    <row r="4" spans="1:2 16379:16382" s="173" customFormat="1" ht="27" customHeight="1">
      <c r="A4" s="181" t="s">
        <v>56</v>
      </c>
      <c r="B4" s="64" t="s">
        <v>117</v>
      </c>
      <c r="XEY4" s="178"/>
      <c r="XEZ4" s="178"/>
      <c r="XFA4" s="178"/>
      <c r="XFB4" s="178"/>
    </row>
    <row r="5" spans="1:2 16379:16382" s="173" customFormat="1" ht="21.95" customHeight="1">
      <c r="A5" s="182" t="s">
        <v>165</v>
      </c>
      <c r="B5" s="183">
        <v>79599</v>
      </c>
      <c r="XEY5" s="178"/>
      <c r="XEZ5" s="178"/>
      <c r="XFA5" s="178"/>
      <c r="XFB5" s="178"/>
    </row>
    <row r="6" spans="1:2 16379:16382" s="173" customFormat="1" ht="21.95" customHeight="1">
      <c r="A6" s="61" t="s">
        <v>166</v>
      </c>
      <c r="B6" s="183">
        <v>2643</v>
      </c>
      <c r="XEY6" s="178"/>
      <c r="XEZ6" s="178"/>
      <c r="XFA6" s="178"/>
      <c r="XFB6" s="178"/>
    </row>
    <row r="7" spans="1:2 16379:16382" s="173" customFormat="1" ht="21.95" customHeight="1">
      <c r="A7" s="61" t="s">
        <v>167</v>
      </c>
      <c r="B7" s="183">
        <v>5173</v>
      </c>
      <c r="XEY7" s="178"/>
      <c r="XEZ7" s="178"/>
      <c r="XFA7" s="178"/>
      <c r="XFB7" s="178"/>
    </row>
    <row r="8" spans="1:2 16379:16382" s="173" customFormat="1" ht="21.95" customHeight="1">
      <c r="A8" s="61" t="s">
        <v>168</v>
      </c>
      <c r="B8" s="183">
        <v>46913</v>
      </c>
      <c r="XEY8" s="178"/>
      <c r="XEZ8" s="178"/>
      <c r="XFA8" s="178"/>
      <c r="XFB8" s="178"/>
    </row>
    <row r="9" spans="1:2 16379:16382" s="173" customFormat="1" ht="21.95" customHeight="1">
      <c r="A9" s="61" t="s">
        <v>169</v>
      </c>
      <c r="B9" s="183">
        <v>24870</v>
      </c>
      <c r="XEY9" s="178"/>
      <c r="XEZ9" s="178"/>
      <c r="XFA9" s="178"/>
      <c r="XFB9" s="178"/>
    </row>
    <row r="10" spans="1:2 16379:16382" s="173" customFormat="1" ht="21.95" customHeight="1">
      <c r="A10" s="182" t="s">
        <v>170</v>
      </c>
      <c r="B10" s="183">
        <v>31616</v>
      </c>
      <c r="XEY10" s="178"/>
      <c r="XEZ10" s="178"/>
      <c r="XFA10" s="178"/>
      <c r="XFB10" s="178"/>
    </row>
    <row r="11" spans="1:2 16379:16382" s="173" customFormat="1" ht="21.95" customHeight="1">
      <c r="A11" s="166" t="s">
        <v>171</v>
      </c>
      <c r="B11" s="183">
        <v>6692</v>
      </c>
      <c r="XEY11" s="178"/>
      <c r="XEZ11" s="178"/>
      <c r="XFA11" s="178"/>
      <c r="XFB11" s="178"/>
    </row>
    <row r="12" spans="1:2 16379:16382" s="173" customFormat="1" ht="21.95" customHeight="1">
      <c r="A12" s="166" t="s">
        <v>172</v>
      </c>
      <c r="B12" s="183">
        <v>9104</v>
      </c>
      <c r="XEY12" s="178"/>
      <c r="XEZ12" s="178"/>
      <c r="XFA12" s="178"/>
      <c r="XFB12" s="178"/>
    </row>
    <row r="13" spans="1:2 16379:16382" s="173" customFormat="1" ht="21.95" customHeight="1">
      <c r="A13" s="166" t="s">
        <v>173</v>
      </c>
      <c r="B13" s="183">
        <v>3031</v>
      </c>
      <c r="XEY13" s="178"/>
      <c r="XEZ13" s="178"/>
      <c r="XFA13" s="178"/>
      <c r="XFB13" s="178"/>
    </row>
    <row r="14" spans="1:2 16379:16382" s="173" customFormat="1" ht="21.95" customHeight="1">
      <c r="A14" s="166" t="s">
        <v>174</v>
      </c>
      <c r="B14" s="183">
        <v>1398</v>
      </c>
      <c r="XEY14" s="178"/>
      <c r="XEZ14" s="178"/>
      <c r="XFA14" s="178"/>
      <c r="XFB14" s="178"/>
    </row>
    <row r="15" spans="1:2 16379:16382" s="173" customFormat="1" ht="21.95" customHeight="1">
      <c r="A15" s="166" t="s">
        <v>175</v>
      </c>
      <c r="B15" s="183">
        <v>1</v>
      </c>
      <c r="XEY15" s="178"/>
      <c r="XEZ15" s="178"/>
      <c r="XFA15" s="178"/>
      <c r="XFB15" s="178"/>
    </row>
    <row r="16" spans="1:2 16379:16382" s="173" customFormat="1" ht="21.95" customHeight="1">
      <c r="A16" s="166" t="s">
        <v>176</v>
      </c>
      <c r="B16" s="183">
        <v>3393</v>
      </c>
      <c r="XEY16" s="178"/>
      <c r="XEZ16" s="178"/>
      <c r="XFA16" s="178"/>
      <c r="XFB16" s="178"/>
    </row>
    <row r="17" spans="1:2 16379:16382" s="173" customFormat="1" ht="21.95" customHeight="1">
      <c r="A17" s="166" t="s">
        <v>177</v>
      </c>
      <c r="B17" s="183">
        <v>512</v>
      </c>
      <c r="XEY17" s="178"/>
      <c r="XEZ17" s="178"/>
      <c r="XFA17" s="178"/>
      <c r="XFB17" s="178"/>
    </row>
    <row r="18" spans="1:2 16379:16382" s="173" customFormat="1" ht="21.95" customHeight="1">
      <c r="A18" s="166" t="s">
        <v>178</v>
      </c>
      <c r="B18" s="183">
        <v>97</v>
      </c>
      <c r="XEY18" s="178"/>
      <c r="XEZ18" s="178"/>
      <c r="XFA18" s="178"/>
      <c r="XFB18" s="178"/>
    </row>
    <row r="19" spans="1:2 16379:16382" s="173" customFormat="1" ht="21.95" customHeight="1">
      <c r="A19" s="166" t="s">
        <v>179</v>
      </c>
      <c r="B19" s="183">
        <v>5637</v>
      </c>
      <c r="XEY19" s="178"/>
      <c r="XEZ19" s="178"/>
      <c r="XFA19" s="178"/>
      <c r="XFB19" s="178"/>
    </row>
    <row r="20" spans="1:2 16379:16382" s="173" customFormat="1" ht="21.95" customHeight="1">
      <c r="A20" s="166" t="s">
        <v>180</v>
      </c>
      <c r="B20" s="183">
        <v>257</v>
      </c>
      <c r="XEY20" s="178"/>
      <c r="XEZ20" s="178"/>
      <c r="XFA20" s="178"/>
      <c r="XFB20" s="178"/>
    </row>
    <row r="21" spans="1:2 16379:16382" s="173" customFormat="1" ht="21.95" customHeight="1">
      <c r="A21" s="166" t="s">
        <v>181</v>
      </c>
      <c r="B21" s="183">
        <v>7695</v>
      </c>
      <c r="XEY21" s="178"/>
      <c r="XEZ21" s="178"/>
      <c r="XFA21" s="178"/>
      <c r="XFB21" s="178"/>
    </row>
    <row r="22" spans="1:2 16379:16382" s="173" customFormat="1" ht="21.95" customHeight="1">
      <c r="A22" s="166" t="s">
        <v>182</v>
      </c>
      <c r="B22" s="183">
        <v>4562</v>
      </c>
      <c r="XEY22" s="178"/>
      <c r="XEZ22" s="178"/>
      <c r="XFA22" s="178"/>
      <c r="XFB22" s="178"/>
    </row>
    <row r="23" spans="1:2 16379:16382" s="173" customFormat="1" ht="21.95" customHeight="1">
      <c r="A23" s="166" t="s">
        <v>183</v>
      </c>
      <c r="B23" s="183">
        <v>652</v>
      </c>
      <c r="XEY23" s="178"/>
      <c r="XEZ23" s="178"/>
      <c r="XFA23" s="178"/>
      <c r="XFB23" s="178"/>
    </row>
    <row r="24" spans="1:2 16379:16382" s="173" customFormat="1" ht="21.95" customHeight="1">
      <c r="A24" s="166" t="s">
        <v>184</v>
      </c>
      <c r="B24" s="183">
        <v>519</v>
      </c>
      <c r="XEY24" s="178"/>
      <c r="XEZ24" s="178"/>
      <c r="XFA24" s="178"/>
      <c r="XFB24" s="178"/>
    </row>
    <row r="25" spans="1:2 16379:16382" s="173" customFormat="1" ht="21.95" customHeight="1">
      <c r="A25" s="166" t="s">
        <v>185</v>
      </c>
      <c r="B25" s="183">
        <v>7351</v>
      </c>
      <c r="XEY25" s="178"/>
      <c r="XEZ25" s="178"/>
      <c r="XFA25" s="178"/>
      <c r="XFB25" s="178"/>
    </row>
    <row r="26" spans="1:2 16379:16382" s="173" customFormat="1" ht="21.95" customHeight="1">
      <c r="A26" s="166" t="s">
        <v>186</v>
      </c>
      <c r="B26" s="183">
        <v>50</v>
      </c>
      <c r="XEY26" s="178"/>
      <c r="XEZ26" s="178"/>
      <c r="XFA26" s="178"/>
      <c r="XFB26" s="178"/>
    </row>
    <row r="27" spans="1:2 16379:16382" s="173" customFormat="1" ht="21.95" customHeight="1">
      <c r="A27" s="166" t="s">
        <v>187</v>
      </c>
      <c r="B27" s="183">
        <v>-19335</v>
      </c>
      <c r="XEY27" s="178"/>
      <c r="XEZ27" s="178"/>
      <c r="XFA27" s="178"/>
      <c r="XFB27" s="178"/>
    </row>
    <row r="28" spans="1:2 16379:16382" s="173" customFormat="1" ht="21.95" customHeight="1">
      <c r="A28" s="182" t="s">
        <v>188</v>
      </c>
      <c r="B28" s="183">
        <v>71027</v>
      </c>
      <c r="XEY28" s="178"/>
      <c r="XEZ28" s="178"/>
      <c r="XFA28" s="178"/>
      <c r="XFB28" s="178"/>
    </row>
    <row r="29" spans="1:2 16379:16382" s="173" customFormat="1" ht="21.95" customHeight="1">
      <c r="A29" s="64" t="s">
        <v>189</v>
      </c>
      <c r="B29" s="183">
        <v>182242</v>
      </c>
      <c r="XEY29" s="178"/>
      <c r="XEZ29" s="178"/>
      <c r="XFA29" s="178"/>
      <c r="XFB29" s="178"/>
    </row>
    <row r="30" spans="1:2 16379:16382" s="173" customFormat="1" ht="16.899999999999999" customHeight="1">
      <c r="A30" s="56" t="s">
        <v>163</v>
      </c>
      <c r="B30" s="177"/>
      <c r="XEY30" s="178"/>
      <c r="XEZ30" s="178"/>
      <c r="XFA30" s="178"/>
      <c r="XFB30" s="178"/>
    </row>
    <row r="31" spans="1:2 16379:16382" s="173" customFormat="1" ht="17.100000000000001" customHeight="1">
      <c r="B31" s="177"/>
      <c r="XEY31" s="178"/>
      <c r="XEZ31" s="178"/>
      <c r="XFA31" s="178"/>
      <c r="XFB31" s="178"/>
    </row>
    <row r="32" spans="1:2 16379:16382" s="173" customFormat="1" ht="17.100000000000001" customHeight="1">
      <c r="B32" s="177"/>
      <c r="XEY32" s="178"/>
      <c r="XEZ32" s="178"/>
      <c r="XFA32" s="178"/>
      <c r="XFB32" s="178"/>
    </row>
    <row r="33" spans="2:2 16379:16382" s="173" customFormat="1" ht="17.100000000000001" customHeight="1">
      <c r="B33" s="177"/>
      <c r="XEY33" s="178"/>
      <c r="XEZ33" s="178"/>
      <c r="XFA33" s="178"/>
      <c r="XFB33" s="178"/>
    </row>
    <row r="34" spans="2:2 16379:16382" s="173" customFormat="1" ht="17.100000000000001" customHeight="1">
      <c r="B34" s="177"/>
      <c r="XEY34" s="178"/>
      <c r="XEZ34" s="178"/>
      <c r="XFA34" s="178"/>
      <c r="XFB34" s="178"/>
    </row>
    <row r="35" spans="2:2 16379:16382" s="173" customFormat="1" ht="17.100000000000001" customHeight="1">
      <c r="B35" s="177"/>
      <c r="XEY35" s="178"/>
      <c r="XEZ35" s="178"/>
      <c r="XFA35" s="178"/>
      <c r="XFB35" s="178"/>
    </row>
    <row r="36" spans="2:2 16379:16382" s="173" customFormat="1" ht="17.100000000000001" customHeight="1">
      <c r="B36" s="177"/>
      <c r="XEY36" s="178"/>
      <c r="XEZ36" s="178"/>
      <c r="XFA36" s="178"/>
      <c r="XFB36" s="178"/>
    </row>
    <row r="37" spans="2:2 16379:16382" s="173" customFormat="1" ht="17.100000000000001" customHeight="1">
      <c r="B37" s="177"/>
      <c r="XEY37" s="178"/>
      <c r="XEZ37" s="178"/>
      <c r="XFA37" s="178"/>
      <c r="XFB37" s="178"/>
    </row>
    <row r="38" spans="2:2 16379:16382" s="173" customFormat="1" ht="17.100000000000001" customHeight="1">
      <c r="B38" s="177"/>
      <c r="XEY38" s="178"/>
      <c r="XEZ38" s="178"/>
      <c r="XFA38" s="178"/>
      <c r="XFB38" s="178"/>
    </row>
  </sheetData>
  <mergeCells count="2">
    <mergeCell ref="A1:B1"/>
    <mergeCell ref="A2:B2"/>
  </mergeCells>
  <phoneticPr fontId="106" type="noConversion"/>
  <printOptions horizontalCentered="1"/>
  <pageMargins left="0.75138888888888899" right="0.75138888888888899" top="1" bottom="1" header="0.5" footer="0.5"/>
  <pageSetup paperSize="9" orientation="portrait"/>
</worksheet>
</file>

<file path=xl/worksheets/sheet6.xml><?xml version="1.0" encoding="utf-8"?>
<worksheet xmlns="http://schemas.openxmlformats.org/spreadsheetml/2006/main" xmlns:r="http://schemas.openxmlformats.org/officeDocument/2006/relationships">
  <sheetPr>
    <tabColor rgb="FFFFFF00"/>
  </sheetPr>
  <dimension ref="A1:C24"/>
  <sheetViews>
    <sheetView workbookViewId="0">
      <selection activeCell="A2" sqref="A2:C2"/>
    </sheetView>
  </sheetViews>
  <sheetFormatPr defaultColWidth="9" defaultRowHeight="13.5"/>
  <cols>
    <col min="1" max="1" width="15.625" style="171" customWidth="1"/>
    <col min="2" max="2" width="50.375" style="171" customWidth="1"/>
    <col min="3" max="3" width="25.625" style="171" customWidth="1"/>
    <col min="4" max="16384" width="9" style="51"/>
  </cols>
  <sheetData>
    <row r="1" spans="1:3" s="9" customFormat="1" ht="20.25">
      <c r="A1" s="172" t="s">
        <v>190</v>
      </c>
      <c r="B1" s="173"/>
      <c r="C1" s="173"/>
    </row>
    <row r="2" spans="1:3" s="170" customFormat="1" ht="35.1" customHeight="1">
      <c r="A2" s="235" t="s">
        <v>2527</v>
      </c>
      <c r="B2" s="235"/>
      <c r="C2" s="235"/>
    </row>
    <row r="3" spans="1:3" ht="24.95" customHeight="1">
      <c r="C3" s="174" t="s">
        <v>55</v>
      </c>
    </row>
    <row r="4" spans="1:3" ht="30" customHeight="1">
      <c r="A4" s="54" t="s">
        <v>191</v>
      </c>
      <c r="B4" s="54" t="s">
        <v>192</v>
      </c>
      <c r="C4" s="54" t="s">
        <v>193</v>
      </c>
    </row>
    <row r="5" spans="1:3" ht="30" customHeight="1">
      <c r="A5" s="55">
        <v>201</v>
      </c>
      <c r="B5" s="175" t="s">
        <v>91</v>
      </c>
      <c r="C5" s="176">
        <v>1624</v>
      </c>
    </row>
    <row r="6" spans="1:3" ht="30" customHeight="1">
      <c r="A6" s="55">
        <v>203</v>
      </c>
      <c r="B6" s="175" t="s">
        <v>92</v>
      </c>
      <c r="C6" s="176">
        <v>20</v>
      </c>
    </row>
    <row r="7" spans="1:3" ht="30" customHeight="1">
      <c r="A7" s="55">
        <v>204</v>
      </c>
      <c r="B7" s="175" t="s">
        <v>94</v>
      </c>
      <c r="C7" s="176">
        <v>4</v>
      </c>
    </row>
    <row r="8" spans="1:3" ht="30" customHeight="1">
      <c r="A8" s="55">
        <v>205</v>
      </c>
      <c r="B8" s="175" t="s">
        <v>95</v>
      </c>
      <c r="C8" s="176">
        <v>10641</v>
      </c>
    </row>
    <row r="9" spans="1:3" ht="30" customHeight="1">
      <c r="A9" s="55">
        <v>206</v>
      </c>
      <c r="B9" s="175" t="s">
        <v>96</v>
      </c>
      <c r="C9" s="176">
        <v>2282</v>
      </c>
    </row>
    <row r="10" spans="1:3" ht="30" customHeight="1">
      <c r="A10" s="55">
        <v>207</v>
      </c>
      <c r="B10" s="175" t="s">
        <v>97</v>
      </c>
      <c r="C10" s="176">
        <v>603</v>
      </c>
    </row>
    <row r="11" spans="1:3" ht="30" customHeight="1">
      <c r="A11" s="55">
        <v>208</v>
      </c>
      <c r="B11" s="175" t="s">
        <v>98</v>
      </c>
      <c r="C11" s="176">
        <v>7658</v>
      </c>
    </row>
    <row r="12" spans="1:3" ht="30" customHeight="1">
      <c r="A12" s="55">
        <v>210</v>
      </c>
      <c r="B12" s="175" t="s">
        <v>99</v>
      </c>
      <c r="C12" s="176">
        <v>2441</v>
      </c>
    </row>
    <row r="13" spans="1:3" ht="30" customHeight="1">
      <c r="A13" s="55">
        <v>211</v>
      </c>
      <c r="B13" s="175" t="s">
        <v>100</v>
      </c>
      <c r="C13" s="176">
        <v>8375</v>
      </c>
    </row>
    <row r="14" spans="1:3" ht="30" customHeight="1">
      <c r="A14" s="55">
        <v>212</v>
      </c>
      <c r="B14" s="175" t="s">
        <v>102</v>
      </c>
      <c r="C14" s="176">
        <v>27863</v>
      </c>
    </row>
    <row r="15" spans="1:3" ht="30" customHeight="1">
      <c r="A15" s="55">
        <v>213</v>
      </c>
      <c r="B15" s="175" t="s">
        <v>103</v>
      </c>
      <c r="C15" s="176">
        <v>2199</v>
      </c>
    </row>
    <row r="16" spans="1:3" ht="30" customHeight="1">
      <c r="A16" s="55">
        <v>214</v>
      </c>
      <c r="B16" s="175" t="s">
        <v>104</v>
      </c>
      <c r="C16" s="176">
        <v>255</v>
      </c>
    </row>
    <row r="17" spans="1:3" ht="30" customHeight="1">
      <c r="A17" s="55">
        <v>215</v>
      </c>
      <c r="B17" s="175" t="s">
        <v>106</v>
      </c>
      <c r="C17" s="176">
        <v>1636</v>
      </c>
    </row>
    <row r="18" spans="1:3" ht="30" customHeight="1">
      <c r="A18" s="55">
        <v>216</v>
      </c>
      <c r="B18" s="175" t="s">
        <v>107</v>
      </c>
      <c r="C18" s="176">
        <v>2268</v>
      </c>
    </row>
    <row r="19" spans="1:3" ht="30" customHeight="1">
      <c r="A19" s="55">
        <v>217</v>
      </c>
      <c r="B19" s="175" t="s">
        <v>108</v>
      </c>
      <c r="C19" s="176">
        <v>990</v>
      </c>
    </row>
    <row r="20" spans="1:3" ht="30" customHeight="1">
      <c r="A20" s="55">
        <v>221</v>
      </c>
      <c r="B20" s="175" t="s">
        <v>109</v>
      </c>
      <c r="C20" s="176">
        <v>1292</v>
      </c>
    </row>
    <row r="21" spans="1:3" ht="30" customHeight="1">
      <c r="A21" s="55">
        <v>224</v>
      </c>
      <c r="B21" s="175" t="s">
        <v>111</v>
      </c>
      <c r="C21" s="176">
        <v>112</v>
      </c>
    </row>
    <row r="22" spans="1:3" ht="30" customHeight="1">
      <c r="A22" s="55">
        <v>229</v>
      </c>
      <c r="B22" s="175" t="s">
        <v>112</v>
      </c>
      <c r="C22" s="176">
        <v>764</v>
      </c>
    </row>
    <row r="23" spans="1:3" ht="30" customHeight="1">
      <c r="A23" s="236" t="s">
        <v>194</v>
      </c>
      <c r="B23" s="237"/>
      <c r="C23" s="54">
        <f>SUM(C5:C22)</f>
        <v>71027</v>
      </c>
    </row>
    <row r="24" spans="1:3">
      <c r="A24" s="56" t="s">
        <v>163</v>
      </c>
    </row>
  </sheetData>
  <mergeCells count="2">
    <mergeCell ref="A2:C2"/>
    <mergeCell ref="A23:B23"/>
  </mergeCells>
  <phoneticPr fontId="106" type="noConversion"/>
  <pageMargins left="0.74803149606299202" right="0.74803149606299202" top="0.98425196850393704" bottom="0.98425196850393704" header="0.511811023622047" footer="0.511811023622047"/>
  <pageSetup paperSize="9" scale="80" orientation="portrait"/>
</worksheet>
</file>

<file path=xl/worksheets/sheet7.xml><?xml version="1.0" encoding="utf-8"?>
<worksheet xmlns="http://schemas.openxmlformats.org/spreadsheetml/2006/main" xmlns:r="http://schemas.openxmlformats.org/officeDocument/2006/relationships">
  <dimension ref="A1:B6"/>
  <sheetViews>
    <sheetView workbookViewId="0">
      <selection activeCell="A2" sqref="A2:B2"/>
    </sheetView>
  </sheetViews>
  <sheetFormatPr defaultRowHeight="14.25"/>
  <cols>
    <col min="1" max="1" width="42.875" style="211" customWidth="1"/>
    <col min="2" max="2" width="39.25" style="211" customWidth="1"/>
    <col min="3" max="255" width="9" style="211"/>
    <col min="256" max="257" width="41.375" style="211" customWidth="1"/>
    <col min="258" max="258" width="39.25" style="211" customWidth="1"/>
    <col min="259" max="511" width="9" style="211"/>
    <col min="512" max="513" width="41.375" style="211" customWidth="1"/>
    <col min="514" max="514" width="39.25" style="211" customWidth="1"/>
    <col min="515" max="767" width="9" style="211"/>
    <col min="768" max="769" width="41.375" style="211" customWidth="1"/>
    <col min="770" max="770" width="39.25" style="211" customWidth="1"/>
    <col min="771" max="1023" width="9" style="211"/>
    <col min="1024" max="1025" width="41.375" style="211" customWidth="1"/>
    <col min="1026" max="1026" width="39.25" style="211" customWidth="1"/>
    <col min="1027" max="1279" width="9" style="211"/>
    <col min="1280" max="1281" width="41.375" style="211" customWidth="1"/>
    <col min="1282" max="1282" width="39.25" style="211" customWidth="1"/>
    <col min="1283" max="1535" width="9" style="211"/>
    <col min="1536" max="1537" width="41.375" style="211" customWidth="1"/>
    <col min="1538" max="1538" width="39.25" style="211" customWidth="1"/>
    <col min="1539" max="1791" width="9" style="211"/>
    <col min="1792" max="1793" width="41.375" style="211" customWidth="1"/>
    <col min="1794" max="1794" width="39.25" style="211" customWidth="1"/>
    <col min="1795" max="2047" width="9" style="211"/>
    <col min="2048" max="2049" width="41.375" style="211" customWidth="1"/>
    <col min="2050" max="2050" width="39.25" style="211" customWidth="1"/>
    <col min="2051" max="2303" width="9" style="211"/>
    <col min="2304" max="2305" width="41.375" style="211" customWidth="1"/>
    <col min="2306" max="2306" width="39.25" style="211" customWidth="1"/>
    <col min="2307" max="2559" width="9" style="211"/>
    <col min="2560" max="2561" width="41.375" style="211" customWidth="1"/>
    <col min="2562" max="2562" width="39.25" style="211" customWidth="1"/>
    <col min="2563" max="2815" width="9" style="211"/>
    <col min="2816" max="2817" width="41.375" style="211" customWidth="1"/>
    <col min="2818" max="2818" width="39.25" style="211" customWidth="1"/>
    <col min="2819" max="3071" width="9" style="211"/>
    <col min="3072" max="3073" width="41.375" style="211" customWidth="1"/>
    <col min="3074" max="3074" width="39.25" style="211" customWidth="1"/>
    <col min="3075" max="3327" width="9" style="211"/>
    <col min="3328" max="3329" width="41.375" style="211" customWidth="1"/>
    <col min="3330" max="3330" width="39.25" style="211" customWidth="1"/>
    <col min="3331" max="3583" width="9" style="211"/>
    <col min="3584" max="3585" width="41.375" style="211" customWidth="1"/>
    <col min="3586" max="3586" width="39.25" style="211" customWidth="1"/>
    <col min="3587" max="3839" width="9" style="211"/>
    <col min="3840" max="3841" width="41.375" style="211" customWidth="1"/>
    <col min="3842" max="3842" width="39.25" style="211" customWidth="1"/>
    <col min="3843" max="4095" width="9" style="211"/>
    <col min="4096" max="4097" width="41.375" style="211" customWidth="1"/>
    <col min="4098" max="4098" width="39.25" style="211" customWidth="1"/>
    <col min="4099" max="4351" width="9" style="211"/>
    <col min="4352" max="4353" width="41.375" style="211" customWidth="1"/>
    <col min="4354" max="4354" width="39.25" style="211" customWidth="1"/>
    <col min="4355" max="4607" width="9" style="211"/>
    <col min="4608" max="4609" width="41.375" style="211" customWidth="1"/>
    <col min="4610" max="4610" width="39.25" style="211" customWidth="1"/>
    <col min="4611" max="4863" width="9" style="211"/>
    <col min="4864" max="4865" width="41.375" style="211" customWidth="1"/>
    <col min="4866" max="4866" width="39.25" style="211" customWidth="1"/>
    <col min="4867" max="5119" width="9" style="211"/>
    <col min="5120" max="5121" width="41.375" style="211" customWidth="1"/>
    <col min="5122" max="5122" width="39.25" style="211" customWidth="1"/>
    <col min="5123" max="5375" width="9" style="211"/>
    <col min="5376" max="5377" width="41.375" style="211" customWidth="1"/>
    <col min="5378" max="5378" width="39.25" style="211" customWidth="1"/>
    <col min="5379" max="5631" width="9" style="211"/>
    <col min="5632" max="5633" width="41.375" style="211" customWidth="1"/>
    <col min="5634" max="5634" width="39.25" style="211" customWidth="1"/>
    <col min="5635" max="5887" width="9" style="211"/>
    <col min="5888" max="5889" width="41.375" style="211" customWidth="1"/>
    <col min="5890" max="5890" width="39.25" style="211" customWidth="1"/>
    <col min="5891" max="6143" width="9" style="211"/>
    <col min="6144" max="6145" width="41.375" style="211" customWidth="1"/>
    <col min="6146" max="6146" width="39.25" style="211" customWidth="1"/>
    <col min="6147" max="6399" width="9" style="211"/>
    <col min="6400" max="6401" width="41.375" style="211" customWidth="1"/>
    <col min="6402" max="6402" width="39.25" style="211" customWidth="1"/>
    <col min="6403" max="6655" width="9" style="211"/>
    <col min="6656" max="6657" width="41.375" style="211" customWidth="1"/>
    <col min="6658" max="6658" width="39.25" style="211" customWidth="1"/>
    <col min="6659" max="6911" width="9" style="211"/>
    <col min="6912" max="6913" width="41.375" style="211" customWidth="1"/>
    <col min="6914" max="6914" width="39.25" style="211" customWidth="1"/>
    <col min="6915" max="7167" width="9" style="211"/>
    <col min="7168" max="7169" width="41.375" style="211" customWidth="1"/>
    <col min="7170" max="7170" width="39.25" style="211" customWidth="1"/>
    <col min="7171" max="7423" width="9" style="211"/>
    <col min="7424" max="7425" width="41.375" style="211" customWidth="1"/>
    <col min="7426" max="7426" width="39.25" style="211" customWidth="1"/>
    <col min="7427" max="7679" width="9" style="211"/>
    <col min="7680" max="7681" width="41.375" style="211" customWidth="1"/>
    <col min="7682" max="7682" width="39.25" style="211" customWidth="1"/>
    <col min="7683" max="7935" width="9" style="211"/>
    <col min="7936" max="7937" width="41.375" style="211" customWidth="1"/>
    <col min="7938" max="7938" width="39.25" style="211" customWidth="1"/>
    <col min="7939" max="8191" width="9" style="211"/>
    <col min="8192" max="8193" width="41.375" style="211" customWidth="1"/>
    <col min="8194" max="8194" width="39.25" style="211" customWidth="1"/>
    <col min="8195" max="8447" width="9" style="211"/>
    <col min="8448" max="8449" width="41.375" style="211" customWidth="1"/>
    <col min="8450" max="8450" width="39.25" style="211" customWidth="1"/>
    <col min="8451" max="8703" width="9" style="211"/>
    <col min="8704" max="8705" width="41.375" style="211" customWidth="1"/>
    <col min="8706" max="8706" width="39.25" style="211" customWidth="1"/>
    <col min="8707" max="8959" width="9" style="211"/>
    <col min="8960" max="8961" width="41.375" style="211" customWidth="1"/>
    <col min="8962" max="8962" width="39.25" style="211" customWidth="1"/>
    <col min="8963" max="9215" width="9" style="211"/>
    <col min="9216" max="9217" width="41.375" style="211" customWidth="1"/>
    <col min="9218" max="9218" width="39.25" style="211" customWidth="1"/>
    <col min="9219" max="9471" width="9" style="211"/>
    <col min="9472" max="9473" width="41.375" style="211" customWidth="1"/>
    <col min="9474" max="9474" width="39.25" style="211" customWidth="1"/>
    <col min="9475" max="9727" width="9" style="211"/>
    <col min="9728" max="9729" width="41.375" style="211" customWidth="1"/>
    <col min="9730" max="9730" width="39.25" style="211" customWidth="1"/>
    <col min="9731" max="9983" width="9" style="211"/>
    <col min="9984" max="9985" width="41.375" style="211" customWidth="1"/>
    <col min="9986" max="9986" width="39.25" style="211" customWidth="1"/>
    <col min="9987" max="10239" width="9" style="211"/>
    <col min="10240" max="10241" width="41.375" style="211" customWidth="1"/>
    <col min="10242" max="10242" width="39.25" style="211" customWidth="1"/>
    <col min="10243" max="10495" width="9" style="211"/>
    <col min="10496" max="10497" width="41.375" style="211" customWidth="1"/>
    <col min="10498" max="10498" width="39.25" style="211" customWidth="1"/>
    <col min="10499" max="10751" width="9" style="211"/>
    <col min="10752" max="10753" width="41.375" style="211" customWidth="1"/>
    <col min="10754" max="10754" width="39.25" style="211" customWidth="1"/>
    <col min="10755" max="11007" width="9" style="211"/>
    <col min="11008" max="11009" width="41.375" style="211" customWidth="1"/>
    <col min="11010" max="11010" width="39.25" style="211" customWidth="1"/>
    <col min="11011" max="11263" width="9" style="211"/>
    <col min="11264" max="11265" width="41.375" style="211" customWidth="1"/>
    <col min="11266" max="11266" width="39.25" style="211" customWidth="1"/>
    <col min="11267" max="11519" width="9" style="211"/>
    <col min="11520" max="11521" width="41.375" style="211" customWidth="1"/>
    <col min="11522" max="11522" width="39.25" style="211" customWidth="1"/>
    <col min="11523" max="11775" width="9" style="211"/>
    <col min="11776" max="11777" width="41.375" style="211" customWidth="1"/>
    <col min="11778" max="11778" width="39.25" style="211" customWidth="1"/>
    <col min="11779" max="12031" width="9" style="211"/>
    <col min="12032" max="12033" width="41.375" style="211" customWidth="1"/>
    <col min="12034" max="12034" width="39.25" style="211" customWidth="1"/>
    <col min="12035" max="12287" width="9" style="211"/>
    <col min="12288" max="12289" width="41.375" style="211" customWidth="1"/>
    <col min="12290" max="12290" width="39.25" style="211" customWidth="1"/>
    <col min="12291" max="12543" width="9" style="211"/>
    <col min="12544" max="12545" width="41.375" style="211" customWidth="1"/>
    <col min="12546" max="12546" width="39.25" style="211" customWidth="1"/>
    <col min="12547" max="12799" width="9" style="211"/>
    <col min="12800" max="12801" width="41.375" style="211" customWidth="1"/>
    <col min="12802" max="12802" width="39.25" style="211" customWidth="1"/>
    <col min="12803" max="13055" width="9" style="211"/>
    <col min="13056" max="13057" width="41.375" style="211" customWidth="1"/>
    <col min="13058" max="13058" width="39.25" style="211" customWidth="1"/>
    <col min="13059" max="13311" width="9" style="211"/>
    <col min="13312" max="13313" width="41.375" style="211" customWidth="1"/>
    <col min="13314" max="13314" width="39.25" style="211" customWidth="1"/>
    <col min="13315" max="13567" width="9" style="211"/>
    <col min="13568" max="13569" width="41.375" style="211" customWidth="1"/>
    <col min="13570" max="13570" width="39.25" style="211" customWidth="1"/>
    <col min="13571" max="13823" width="9" style="211"/>
    <col min="13824" max="13825" width="41.375" style="211" customWidth="1"/>
    <col min="13826" max="13826" width="39.25" style="211" customWidth="1"/>
    <col min="13827" max="14079" width="9" style="211"/>
    <col min="14080" max="14081" width="41.375" style="211" customWidth="1"/>
    <col min="14082" max="14082" width="39.25" style="211" customWidth="1"/>
    <col min="14083" max="14335" width="9" style="211"/>
    <col min="14336" max="14337" width="41.375" style="211" customWidth="1"/>
    <col min="14338" max="14338" width="39.25" style="211" customWidth="1"/>
    <col min="14339" max="14591" width="9" style="211"/>
    <col min="14592" max="14593" width="41.375" style="211" customWidth="1"/>
    <col min="14594" max="14594" width="39.25" style="211" customWidth="1"/>
    <col min="14595" max="14847" width="9" style="211"/>
    <col min="14848" max="14849" width="41.375" style="211" customWidth="1"/>
    <col min="14850" max="14850" width="39.25" style="211" customWidth="1"/>
    <col min="14851" max="15103" width="9" style="211"/>
    <col min="15104" max="15105" width="41.375" style="211" customWidth="1"/>
    <col min="15106" max="15106" width="39.25" style="211" customWidth="1"/>
    <col min="15107" max="15359" width="9" style="211"/>
    <col min="15360" max="15361" width="41.375" style="211" customWidth="1"/>
    <col min="15362" max="15362" width="39.25" style="211" customWidth="1"/>
    <col min="15363" max="15615" width="9" style="211"/>
    <col min="15616" max="15617" width="41.375" style="211" customWidth="1"/>
    <col min="15618" max="15618" width="39.25" style="211" customWidth="1"/>
    <col min="15619" max="15871" width="9" style="211"/>
    <col min="15872" max="15873" width="41.375" style="211" customWidth="1"/>
    <col min="15874" max="15874" width="39.25" style="211" customWidth="1"/>
    <col min="15875" max="16127" width="9" style="211"/>
    <col min="16128" max="16129" width="41.375" style="211" customWidth="1"/>
    <col min="16130" max="16130" width="39.25" style="211" customWidth="1"/>
    <col min="16131" max="16384" width="9" style="211"/>
  </cols>
  <sheetData>
    <row r="1" spans="1:2" ht="20.25">
      <c r="A1" s="215" t="s">
        <v>2525</v>
      </c>
    </row>
    <row r="2" spans="1:2" ht="36" customHeight="1">
      <c r="A2" s="309" t="s">
        <v>2526</v>
      </c>
      <c r="B2" s="310"/>
    </row>
    <row r="3" spans="1:2">
      <c r="A3" s="278" t="s">
        <v>55</v>
      </c>
      <c r="B3" s="278"/>
    </row>
    <row r="4" spans="1:2" ht="30.75" customHeight="1">
      <c r="A4" s="212" t="s">
        <v>2515</v>
      </c>
      <c r="B4" s="305" t="s">
        <v>2522</v>
      </c>
    </row>
    <row r="5" spans="1:2" ht="30.75" customHeight="1">
      <c r="A5" s="306" t="s">
        <v>2523</v>
      </c>
      <c r="B5" s="213">
        <v>0</v>
      </c>
    </row>
    <row r="6" spans="1:2" ht="35.1" customHeight="1">
      <c r="A6" s="279" t="s">
        <v>2516</v>
      </c>
      <c r="B6" s="279"/>
    </row>
  </sheetData>
  <mergeCells count="3">
    <mergeCell ref="A2:B2"/>
    <mergeCell ref="A3:B3"/>
    <mergeCell ref="A6:B6"/>
  </mergeCells>
  <phoneticPr fontId="106" type="noConversion"/>
  <pageMargins left="0.7" right="0.7" top="0.75" bottom="0.75" header="0.3" footer="0.3"/>
  <pageSetup paperSize="9" orientation="portrait" horizontalDpi="0" verticalDpi="0"/>
</worksheet>
</file>

<file path=xl/worksheets/sheet8.xml><?xml version="1.0" encoding="utf-8"?>
<worksheet xmlns="http://schemas.openxmlformats.org/spreadsheetml/2006/main" xmlns:r="http://schemas.openxmlformats.org/officeDocument/2006/relationships">
  <dimension ref="A1:XFD20"/>
  <sheetViews>
    <sheetView showGridLines="0" showZeros="0" workbookViewId="0">
      <selection activeCell="C20" sqref="A20:C20"/>
    </sheetView>
  </sheetViews>
  <sheetFormatPr defaultColWidth="12.125" defaultRowHeight="17.100000000000001" customHeight="1"/>
  <cols>
    <col min="1" max="1" width="28.5" style="164" customWidth="1"/>
    <col min="2" max="2" width="14" style="164" customWidth="1"/>
    <col min="3" max="3" width="28.5" style="164" customWidth="1"/>
    <col min="4" max="4" width="15.125" style="164" customWidth="1"/>
    <col min="5" max="251" width="12.125" style="164" customWidth="1"/>
    <col min="252" max="16379" width="12.125" style="164"/>
    <col min="16380" max="16384" width="12.125" style="24"/>
  </cols>
  <sheetData>
    <row r="1" spans="1:4 16380:16384" s="164" customFormat="1" ht="17.100000000000001" customHeight="1">
      <c r="A1" s="132" t="s">
        <v>195</v>
      </c>
      <c r="XEZ1" s="24"/>
      <c r="XFA1" s="24"/>
      <c r="XFB1" s="24"/>
      <c r="XFC1" s="24"/>
      <c r="XFD1" s="24"/>
    </row>
    <row r="2" spans="1:4 16380:16384" s="164" customFormat="1" ht="26.25" customHeight="1">
      <c r="A2" s="238" t="s">
        <v>10</v>
      </c>
      <c r="B2" s="238"/>
      <c r="C2" s="238"/>
      <c r="D2" s="238"/>
      <c r="XEZ2" s="24"/>
      <c r="XFA2" s="24"/>
      <c r="XFB2" s="24"/>
      <c r="XFC2" s="24"/>
      <c r="XFD2" s="24"/>
    </row>
    <row r="3" spans="1:4 16380:16384" s="164" customFormat="1" ht="30" customHeight="1">
      <c r="A3" s="239" t="s">
        <v>55</v>
      </c>
      <c r="B3" s="239"/>
      <c r="C3" s="239"/>
      <c r="D3" s="239"/>
      <c r="XEZ3" s="24"/>
      <c r="XFA3" s="24"/>
      <c r="XFB3" s="24"/>
      <c r="XFC3" s="24"/>
      <c r="XFD3" s="24"/>
    </row>
    <row r="4" spans="1:4 16380:16384" s="164" customFormat="1" ht="24.95" customHeight="1">
      <c r="A4" s="165" t="s">
        <v>196</v>
      </c>
      <c r="B4" s="165" t="s">
        <v>60</v>
      </c>
      <c r="C4" s="165" t="s">
        <v>196</v>
      </c>
      <c r="D4" s="165" t="s">
        <v>60</v>
      </c>
      <c r="XEZ4" s="24"/>
      <c r="XFA4" s="24"/>
      <c r="XFB4" s="24"/>
      <c r="XFC4" s="24"/>
      <c r="XFD4" s="24"/>
    </row>
    <row r="5" spans="1:4 16380:16384" s="164" customFormat="1" ht="24.95" customHeight="1">
      <c r="A5" s="166" t="s">
        <v>197</v>
      </c>
      <c r="B5" s="167">
        <f>[1]L06!C6</f>
        <v>0</v>
      </c>
      <c r="C5" s="166" t="s">
        <v>97</v>
      </c>
      <c r="D5" s="168">
        <v>23</v>
      </c>
      <c r="XEZ5" s="24"/>
      <c r="XFA5" s="24"/>
      <c r="XFB5" s="24"/>
      <c r="XFC5" s="24"/>
      <c r="XFD5" s="24"/>
    </row>
    <row r="6" spans="1:4 16380:16384" s="164" customFormat="1" ht="24.95" customHeight="1">
      <c r="A6" s="166"/>
      <c r="B6" s="167"/>
      <c r="C6" s="166" t="s">
        <v>98</v>
      </c>
      <c r="D6" s="168">
        <v>13</v>
      </c>
      <c r="XEZ6" s="24"/>
      <c r="XFA6" s="24"/>
      <c r="XFB6" s="24"/>
      <c r="XFC6" s="24"/>
      <c r="XFD6" s="24"/>
    </row>
    <row r="7" spans="1:4 16380:16384" s="164" customFormat="1" ht="24.95" customHeight="1">
      <c r="A7" s="166"/>
      <c r="B7" s="167"/>
      <c r="C7" s="166" t="s">
        <v>102</v>
      </c>
      <c r="D7" s="168">
        <v>110162</v>
      </c>
      <c r="XEZ7" s="24"/>
      <c r="XFA7" s="24"/>
      <c r="XFB7" s="24"/>
      <c r="XFC7" s="24"/>
      <c r="XFD7" s="24"/>
    </row>
    <row r="8" spans="1:4 16380:16384" s="164" customFormat="1" ht="24.95" customHeight="1">
      <c r="A8" s="166"/>
      <c r="B8" s="167"/>
      <c r="C8" s="166" t="s">
        <v>112</v>
      </c>
      <c r="D8" s="168">
        <v>71568</v>
      </c>
      <c r="XEZ8" s="24"/>
      <c r="XFA8" s="24"/>
      <c r="XFB8" s="24"/>
      <c r="XFC8" s="24"/>
      <c r="XFD8" s="24"/>
    </row>
    <row r="9" spans="1:4 16380:16384" s="164" customFormat="1" ht="24.95" customHeight="1">
      <c r="A9" s="166"/>
      <c r="B9" s="167"/>
      <c r="C9" s="166" t="s">
        <v>113</v>
      </c>
      <c r="D9" s="168">
        <v>2257</v>
      </c>
      <c r="XEZ9" s="24"/>
      <c r="XFA9" s="24"/>
      <c r="XFB9" s="24"/>
      <c r="XFC9" s="24"/>
      <c r="XFD9" s="24"/>
    </row>
    <row r="10" spans="1:4 16380:16384" s="164" customFormat="1" ht="24.95" customHeight="1">
      <c r="A10" s="166"/>
      <c r="B10" s="167"/>
      <c r="C10" s="166" t="s">
        <v>198</v>
      </c>
      <c r="D10" s="168">
        <v>12800</v>
      </c>
      <c r="XEZ10" s="24"/>
      <c r="XFA10" s="24"/>
      <c r="XFB10" s="24"/>
      <c r="XFC10" s="24"/>
      <c r="XFD10" s="24"/>
    </row>
    <row r="11" spans="1:4 16380:16384" s="164" customFormat="1" ht="24.95" customHeight="1">
      <c r="A11" s="166"/>
      <c r="B11" s="167"/>
      <c r="C11" s="166"/>
      <c r="D11" s="168"/>
      <c r="XEZ11" s="24"/>
      <c r="XFA11" s="24"/>
      <c r="XFB11" s="24"/>
      <c r="XFC11" s="24"/>
      <c r="XFD11" s="24"/>
    </row>
    <row r="12" spans="1:4 16380:16384" s="164" customFormat="1" ht="24.95" customHeight="1">
      <c r="A12" s="169" t="s">
        <v>199</v>
      </c>
      <c r="B12" s="167"/>
      <c r="C12" s="169" t="s">
        <v>200</v>
      </c>
      <c r="D12" s="168">
        <v>196823</v>
      </c>
      <c r="XEZ12" s="24"/>
      <c r="XFA12" s="24"/>
      <c r="XFB12" s="24"/>
      <c r="XFC12" s="24"/>
      <c r="XFD12" s="24"/>
    </row>
    <row r="13" spans="1:4 16380:16384" s="164" customFormat="1" ht="24.95" customHeight="1">
      <c r="A13" s="166" t="s">
        <v>201</v>
      </c>
      <c r="B13" s="167">
        <v>124242</v>
      </c>
      <c r="C13" s="166"/>
      <c r="D13" s="167"/>
      <c r="XEZ13" s="24"/>
      <c r="XFA13" s="24"/>
      <c r="XFB13" s="24"/>
      <c r="XFC13" s="24"/>
      <c r="XFD13" s="24"/>
    </row>
    <row r="14" spans="1:4 16380:16384" s="164" customFormat="1" ht="24.95" customHeight="1">
      <c r="A14" s="166" t="s">
        <v>202</v>
      </c>
      <c r="B14" s="167">
        <v>111442</v>
      </c>
      <c r="C14" s="166"/>
      <c r="D14" s="167"/>
      <c r="XEZ14" s="24"/>
      <c r="XFA14" s="24"/>
      <c r="XFB14" s="24"/>
      <c r="XFC14" s="24"/>
      <c r="XFD14" s="24"/>
    </row>
    <row r="15" spans="1:4 16380:16384" s="164" customFormat="1" ht="24.95" customHeight="1">
      <c r="A15" s="166" t="s">
        <v>203</v>
      </c>
      <c r="B15" s="167">
        <v>12800</v>
      </c>
      <c r="C15" s="166"/>
      <c r="D15" s="167"/>
      <c r="XEZ15" s="24"/>
      <c r="XFA15" s="24"/>
      <c r="XFB15" s="24"/>
      <c r="XFC15" s="24"/>
      <c r="XFD15" s="24"/>
    </row>
    <row r="16" spans="1:4 16380:16384" s="164" customFormat="1" ht="24.95" customHeight="1">
      <c r="A16" s="166" t="s">
        <v>204</v>
      </c>
      <c r="B16" s="167">
        <v>2257</v>
      </c>
      <c r="C16" s="166"/>
      <c r="D16" s="167"/>
      <c r="XEZ16" s="24"/>
      <c r="XFA16" s="24"/>
      <c r="XFB16" s="24"/>
      <c r="XFC16" s="24"/>
      <c r="XFD16" s="24"/>
    </row>
    <row r="17" spans="1:4 16380:16384" s="164" customFormat="1" ht="24.95" customHeight="1">
      <c r="A17" s="166" t="s">
        <v>149</v>
      </c>
      <c r="B17" s="167">
        <v>70400</v>
      </c>
      <c r="C17" s="166"/>
      <c r="D17" s="167"/>
      <c r="XEZ17" s="24"/>
      <c r="XFA17" s="24"/>
      <c r="XFB17" s="24"/>
      <c r="XFC17" s="24"/>
      <c r="XFD17" s="24"/>
    </row>
    <row r="18" spans="1:4 16380:16384" s="164" customFormat="1" ht="24.95" customHeight="1">
      <c r="A18" s="166" t="s">
        <v>151</v>
      </c>
      <c r="B18" s="167"/>
      <c r="C18" s="166" t="s">
        <v>156</v>
      </c>
      <c r="D18" s="167">
        <v>76</v>
      </c>
      <c r="XEZ18" s="24"/>
      <c r="XFA18" s="24"/>
      <c r="XFB18" s="24"/>
      <c r="XFC18" s="24"/>
      <c r="XFD18" s="24"/>
    </row>
    <row r="19" spans="1:4 16380:16384" s="164" customFormat="1" ht="24.95" customHeight="1">
      <c r="A19" s="165" t="s">
        <v>205</v>
      </c>
      <c r="B19" s="167">
        <v>196899</v>
      </c>
      <c r="C19" s="165" t="s">
        <v>206</v>
      </c>
      <c r="D19" s="167">
        <v>196899</v>
      </c>
      <c r="XEZ19" s="24"/>
      <c r="XFA19" s="24"/>
      <c r="XFB19" s="24"/>
      <c r="XFC19" s="24"/>
      <c r="XFD19" s="24"/>
    </row>
    <row r="20" spans="1:4 16380:16384" ht="17.100000000000001" customHeight="1">
      <c r="A20" s="56"/>
    </row>
  </sheetData>
  <mergeCells count="2">
    <mergeCell ref="A2:D2"/>
    <mergeCell ref="A3:D3"/>
  </mergeCells>
  <phoneticPr fontId="106" type="noConversion"/>
  <printOptions horizontalCentered="1"/>
  <pageMargins left="0.75138888888888899" right="0.75138888888888899" top="1" bottom="1" header="0.51180555555555596" footer="0.51180555555555596"/>
  <pageSetup paperSize="9" orientation="portrait"/>
</worksheet>
</file>

<file path=xl/worksheets/sheet9.xml><?xml version="1.0" encoding="utf-8"?>
<worksheet xmlns="http://schemas.openxmlformats.org/spreadsheetml/2006/main" xmlns:r="http://schemas.openxmlformats.org/officeDocument/2006/relationships">
  <dimension ref="A1:K17"/>
  <sheetViews>
    <sheetView workbookViewId="0">
      <selection activeCell="L10" sqref="L10"/>
    </sheetView>
  </sheetViews>
  <sheetFormatPr defaultColWidth="9" defaultRowHeight="13.5"/>
  <cols>
    <col min="1" max="1" width="8.25" style="24" customWidth="1"/>
    <col min="2" max="2" width="19.625" style="24" customWidth="1"/>
    <col min="3" max="4" width="10.625" style="24" customWidth="1"/>
    <col min="5" max="5" width="12.625" style="24" customWidth="1"/>
    <col min="6" max="7" width="10.625" style="24" customWidth="1"/>
    <col min="8" max="8" width="12.75" style="24" customWidth="1"/>
    <col min="9" max="10" width="10.625" style="24" customWidth="1"/>
    <col min="11" max="11" width="11.625" style="24" customWidth="1"/>
    <col min="12" max="16384" width="9" style="24"/>
  </cols>
  <sheetData>
    <row r="1" spans="1:11" ht="20.25">
      <c r="A1" s="242" t="s">
        <v>207</v>
      </c>
      <c r="B1" s="242"/>
      <c r="C1" s="242"/>
      <c r="D1" s="242"/>
      <c r="E1" s="242"/>
      <c r="F1" s="242"/>
      <c r="G1" s="242"/>
      <c r="H1" s="242"/>
    </row>
    <row r="2" spans="1:11" ht="24">
      <c r="A2" s="238" t="s">
        <v>12</v>
      </c>
      <c r="B2" s="238"/>
      <c r="C2" s="238"/>
      <c r="D2" s="238"/>
      <c r="E2" s="238"/>
      <c r="F2" s="238"/>
      <c r="G2" s="238"/>
      <c r="H2" s="238"/>
      <c r="I2" s="238"/>
      <c r="J2" s="238"/>
      <c r="K2" s="238"/>
    </row>
    <row r="3" spans="1:11" ht="24.95" customHeight="1">
      <c r="A3" s="243" t="s">
        <v>55</v>
      </c>
      <c r="B3" s="243"/>
      <c r="C3" s="243"/>
      <c r="D3" s="243"/>
      <c r="E3" s="243"/>
      <c r="F3" s="243"/>
      <c r="G3" s="243"/>
      <c r="H3" s="243"/>
      <c r="I3" s="243"/>
      <c r="J3" s="243"/>
      <c r="K3" s="243"/>
    </row>
    <row r="4" spans="1:11" ht="30" customHeight="1">
      <c r="A4" s="241" t="s">
        <v>208</v>
      </c>
      <c r="B4" s="241"/>
      <c r="C4" s="241" t="s">
        <v>209</v>
      </c>
      <c r="D4" s="241"/>
      <c r="E4" s="241"/>
      <c r="F4" s="241" t="s">
        <v>210</v>
      </c>
      <c r="G4" s="241"/>
      <c r="H4" s="241"/>
      <c r="I4" s="244" t="s">
        <v>211</v>
      </c>
      <c r="J4" s="244"/>
      <c r="K4" s="244"/>
    </row>
    <row r="5" spans="1:11" ht="30" customHeight="1">
      <c r="A5" s="241"/>
      <c r="B5" s="241"/>
      <c r="C5" s="25" t="s">
        <v>212</v>
      </c>
      <c r="D5" s="25" t="s">
        <v>60</v>
      </c>
      <c r="E5" s="25" t="s">
        <v>213</v>
      </c>
      <c r="F5" s="25" t="s">
        <v>212</v>
      </c>
      <c r="G5" s="25" t="s">
        <v>60</v>
      </c>
      <c r="H5" s="25" t="s">
        <v>213</v>
      </c>
      <c r="I5" s="25" t="s">
        <v>212</v>
      </c>
      <c r="J5" s="25" t="s">
        <v>60</v>
      </c>
      <c r="K5" s="25" t="s">
        <v>213</v>
      </c>
    </row>
    <row r="6" spans="1:11" ht="24.95" customHeight="1">
      <c r="A6" s="240" t="s">
        <v>214</v>
      </c>
      <c r="B6" s="240"/>
      <c r="C6" s="26">
        <v>4510</v>
      </c>
      <c r="D6" s="26">
        <f t="shared" ref="D6:G6" si="0">SUM(D7:D11)</f>
        <v>4394</v>
      </c>
      <c r="E6" s="27">
        <f>D6/C6</f>
        <v>0.97427937915742802</v>
      </c>
      <c r="F6" s="26">
        <v>21720</v>
      </c>
      <c r="G6" s="26">
        <f t="shared" si="0"/>
        <v>21573</v>
      </c>
      <c r="H6" s="27">
        <f>G6/F6</f>
        <v>0.99323204419889499</v>
      </c>
      <c r="I6" s="26">
        <f t="shared" ref="I6:J13" si="1">C6+F6</f>
        <v>26230</v>
      </c>
      <c r="J6" s="26">
        <f t="shared" si="1"/>
        <v>25967</v>
      </c>
      <c r="K6" s="27">
        <f>J6/I6</f>
        <v>0.98997331300038105</v>
      </c>
    </row>
    <row r="7" spans="1:11" ht="24.95" customHeight="1">
      <c r="A7" s="28" t="s">
        <v>85</v>
      </c>
      <c r="B7" s="29" t="s">
        <v>215</v>
      </c>
      <c r="C7" s="26">
        <v>857</v>
      </c>
      <c r="D7" s="26">
        <v>1002</v>
      </c>
      <c r="E7" s="27">
        <f t="shared" ref="E7:E15" si="2">D7/C7</f>
        <v>1.1691948658109701</v>
      </c>
      <c r="F7" s="26">
        <v>9654</v>
      </c>
      <c r="G7" s="26">
        <v>9603</v>
      </c>
      <c r="H7" s="27">
        <f t="shared" ref="H7:H13" si="3">G7/F7</f>
        <v>0.99471721566190197</v>
      </c>
      <c r="I7" s="26">
        <f t="shared" si="1"/>
        <v>10511</v>
      </c>
      <c r="J7" s="26">
        <f t="shared" si="1"/>
        <v>10605</v>
      </c>
      <c r="K7" s="27">
        <f t="shared" ref="K7:K15" si="4">J7/I7</f>
        <v>1.00894301208258</v>
      </c>
    </row>
    <row r="8" spans="1:11" ht="24.95" customHeight="1">
      <c r="A8" s="29"/>
      <c r="B8" s="29" t="s">
        <v>216</v>
      </c>
      <c r="C8" s="26">
        <v>41</v>
      </c>
      <c r="D8" s="26">
        <v>26</v>
      </c>
      <c r="E8" s="27">
        <f t="shared" si="2"/>
        <v>0.63414634146341498</v>
      </c>
      <c r="F8" s="26">
        <v>45</v>
      </c>
      <c r="G8" s="26">
        <v>17</v>
      </c>
      <c r="H8" s="27">
        <f t="shared" si="3"/>
        <v>0.37777777777777799</v>
      </c>
      <c r="I8" s="26">
        <f t="shared" si="1"/>
        <v>86</v>
      </c>
      <c r="J8" s="26">
        <f t="shared" si="1"/>
        <v>43</v>
      </c>
      <c r="K8" s="27">
        <f t="shared" si="4"/>
        <v>0.5</v>
      </c>
    </row>
    <row r="9" spans="1:11" ht="24.95" customHeight="1">
      <c r="A9" s="29"/>
      <c r="B9" s="29" t="s">
        <v>217</v>
      </c>
      <c r="C9" s="26">
        <v>3572</v>
      </c>
      <c r="D9" s="26">
        <v>3325</v>
      </c>
      <c r="E9" s="27">
        <f t="shared" si="2"/>
        <v>0.930851063829787</v>
      </c>
      <c r="F9" s="26">
        <v>12000</v>
      </c>
      <c r="G9" s="26">
        <v>11600</v>
      </c>
      <c r="H9" s="27">
        <f t="shared" si="3"/>
        <v>0.96666666666666701</v>
      </c>
      <c r="I9" s="26">
        <f t="shared" si="1"/>
        <v>15572</v>
      </c>
      <c r="J9" s="26">
        <f t="shared" si="1"/>
        <v>14925</v>
      </c>
      <c r="K9" s="27">
        <f t="shared" si="4"/>
        <v>0.958451066015926</v>
      </c>
    </row>
    <row r="10" spans="1:11" ht="24.95" customHeight="1">
      <c r="A10" s="29"/>
      <c r="B10" s="29" t="s">
        <v>218</v>
      </c>
      <c r="C10" s="26">
        <v>20</v>
      </c>
      <c r="D10" s="26">
        <v>24</v>
      </c>
      <c r="E10" s="27">
        <f t="shared" si="2"/>
        <v>1.2</v>
      </c>
      <c r="F10" s="26"/>
      <c r="G10" s="26"/>
      <c r="H10" s="27"/>
      <c r="I10" s="26">
        <f t="shared" si="1"/>
        <v>20</v>
      </c>
      <c r="J10" s="26">
        <f t="shared" si="1"/>
        <v>24</v>
      </c>
      <c r="K10" s="27">
        <f t="shared" si="4"/>
        <v>1.2</v>
      </c>
    </row>
    <row r="11" spans="1:11" ht="24.95" customHeight="1">
      <c r="A11" s="29"/>
      <c r="B11" s="29" t="s">
        <v>219</v>
      </c>
      <c r="C11" s="26">
        <v>20</v>
      </c>
      <c r="D11" s="26">
        <v>17</v>
      </c>
      <c r="E11" s="27">
        <f t="shared" si="2"/>
        <v>0.85</v>
      </c>
      <c r="F11" s="26">
        <v>21</v>
      </c>
      <c r="G11" s="26">
        <v>353</v>
      </c>
      <c r="H11" s="27">
        <f t="shared" si="3"/>
        <v>16.8095238095238</v>
      </c>
      <c r="I11" s="26">
        <f t="shared" si="1"/>
        <v>41</v>
      </c>
      <c r="J11" s="26">
        <f t="shared" si="1"/>
        <v>370</v>
      </c>
      <c r="K11" s="27">
        <f t="shared" si="4"/>
        <v>9.0243902439024399</v>
      </c>
    </row>
    <row r="12" spans="1:11" ht="24.95" customHeight="1">
      <c r="A12" s="240" t="s">
        <v>220</v>
      </c>
      <c r="B12" s="240"/>
      <c r="C12" s="26">
        <v>3392</v>
      </c>
      <c r="D12" s="26">
        <f t="shared" ref="D12:G12" si="5">SUM(D13:D15)</f>
        <v>3244</v>
      </c>
      <c r="E12" s="27">
        <f t="shared" si="2"/>
        <v>0.95636792452830199</v>
      </c>
      <c r="F12" s="26">
        <v>21705</v>
      </c>
      <c r="G12" s="26">
        <f t="shared" si="5"/>
        <v>22222</v>
      </c>
      <c r="H12" s="27">
        <f t="shared" si="3"/>
        <v>1.02381939645243</v>
      </c>
      <c r="I12" s="26">
        <f t="shared" si="1"/>
        <v>25097</v>
      </c>
      <c r="J12" s="26">
        <f t="shared" si="1"/>
        <v>25466</v>
      </c>
      <c r="K12" s="27">
        <f t="shared" si="4"/>
        <v>1.01470295254413</v>
      </c>
    </row>
    <row r="13" spans="1:11" ht="24.95" customHeight="1">
      <c r="A13" s="28" t="s">
        <v>85</v>
      </c>
      <c r="B13" s="29" t="s">
        <v>221</v>
      </c>
      <c r="C13" s="26">
        <v>3391</v>
      </c>
      <c r="D13" s="26">
        <v>3243</v>
      </c>
      <c r="E13" s="27">
        <f t="shared" si="2"/>
        <v>0.95635505750516103</v>
      </c>
      <c r="F13" s="26">
        <v>21705</v>
      </c>
      <c r="G13" s="26">
        <v>22222</v>
      </c>
      <c r="H13" s="27">
        <f t="shared" si="3"/>
        <v>1.02381939645243</v>
      </c>
      <c r="I13" s="26">
        <f t="shared" si="1"/>
        <v>25096</v>
      </c>
      <c r="J13" s="26">
        <f t="shared" si="1"/>
        <v>25465</v>
      </c>
      <c r="K13" s="27">
        <f t="shared" si="4"/>
        <v>1.0147035384125001</v>
      </c>
    </row>
    <row r="14" spans="1:11" ht="24.95" customHeight="1">
      <c r="A14" s="29"/>
      <c r="B14" s="29" t="s">
        <v>222</v>
      </c>
      <c r="C14" s="26"/>
      <c r="D14" s="26"/>
      <c r="E14" s="27"/>
      <c r="F14" s="30"/>
      <c r="G14" s="26"/>
      <c r="H14" s="27"/>
      <c r="I14" s="26"/>
      <c r="J14" s="26"/>
      <c r="K14" s="27"/>
    </row>
    <row r="15" spans="1:11" ht="24.95" customHeight="1">
      <c r="A15" s="29"/>
      <c r="B15" s="29" t="s">
        <v>223</v>
      </c>
      <c r="C15" s="26">
        <v>1</v>
      </c>
      <c r="D15" s="26">
        <v>1</v>
      </c>
      <c r="E15" s="27">
        <f t="shared" si="2"/>
        <v>1</v>
      </c>
      <c r="F15" s="31"/>
      <c r="G15" s="26"/>
      <c r="H15" s="27"/>
      <c r="I15" s="26">
        <f t="shared" ref="I15:J17" si="6">C15+F15</f>
        <v>1</v>
      </c>
      <c r="J15" s="26">
        <f t="shared" si="6"/>
        <v>1</v>
      </c>
      <c r="K15" s="27">
        <f t="shared" si="4"/>
        <v>1</v>
      </c>
    </row>
    <row r="16" spans="1:11" ht="24.95" customHeight="1">
      <c r="A16" s="240" t="s">
        <v>224</v>
      </c>
      <c r="B16" s="240"/>
      <c r="C16" s="26">
        <v>1118</v>
      </c>
      <c r="D16" s="26">
        <f t="shared" ref="D16:G16" si="7">D6-D12</f>
        <v>1150</v>
      </c>
      <c r="E16" s="27"/>
      <c r="F16" s="26">
        <v>15</v>
      </c>
      <c r="G16" s="26">
        <f t="shared" si="7"/>
        <v>-649</v>
      </c>
      <c r="H16" s="27"/>
      <c r="I16" s="26">
        <f t="shared" si="6"/>
        <v>1133</v>
      </c>
      <c r="J16" s="26">
        <f t="shared" si="6"/>
        <v>501</v>
      </c>
      <c r="K16" s="27"/>
    </row>
    <row r="17" spans="1:11" ht="24.95" customHeight="1">
      <c r="A17" s="240" t="s">
        <v>225</v>
      </c>
      <c r="B17" s="240"/>
      <c r="C17" s="26">
        <v>8807</v>
      </c>
      <c r="D17" s="26">
        <v>8901</v>
      </c>
      <c r="E17" s="27"/>
      <c r="F17" s="26">
        <v>3015</v>
      </c>
      <c r="G17" s="26">
        <v>1540</v>
      </c>
      <c r="H17" s="27"/>
      <c r="I17" s="26">
        <f t="shared" si="6"/>
        <v>11822</v>
      </c>
      <c r="J17" s="26">
        <f t="shared" si="6"/>
        <v>10441</v>
      </c>
      <c r="K17" s="27"/>
    </row>
  </sheetData>
  <mergeCells count="11">
    <mergeCell ref="A1:H1"/>
    <mergeCell ref="A2:K2"/>
    <mergeCell ref="A3:K3"/>
    <mergeCell ref="C4:E4"/>
    <mergeCell ref="F4:H4"/>
    <mergeCell ref="I4:K4"/>
    <mergeCell ref="A6:B6"/>
    <mergeCell ref="A12:B12"/>
    <mergeCell ref="A16:B16"/>
    <mergeCell ref="A17:B17"/>
    <mergeCell ref="A4:B5"/>
  </mergeCells>
  <phoneticPr fontId="106" type="noConversion"/>
  <printOptions horizontalCentered="1"/>
  <pageMargins left="0.75138888888888899" right="0.75138888888888899" top="1" bottom="1" header="0.51180555555555596" footer="0.51180555555555596"/>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38</vt:i4>
      </vt:variant>
      <vt:variant>
        <vt:lpstr>命名范围</vt:lpstr>
      </vt:variant>
      <vt:variant>
        <vt:i4>14</vt:i4>
      </vt:variant>
    </vt:vector>
  </HeadingPairs>
  <TitlesOfParts>
    <vt:vector size="52" baseType="lpstr">
      <vt:lpstr>目录</vt:lpstr>
      <vt:lpstr>附件1</vt:lpstr>
      <vt:lpstr>附件2</vt:lpstr>
      <vt:lpstr>附件3</vt:lpstr>
      <vt:lpstr>附件3-1</vt:lpstr>
      <vt:lpstr>附件3-2</vt:lpstr>
      <vt:lpstr>附件3-3</vt:lpstr>
      <vt:lpstr>附件4 </vt:lpstr>
      <vt:lpstr>附件5</vt:lpstr>
      <vt:lpstr>附件6</vt:lpstr>
      <vt:lpstr>附件7</vt:lpstr>
      <vt:lpstr>附件8</vt:lpstr>
      <vt:lpstr>附件9</vt:lpstr>
      <vt:lpstr>附件10</vt:lpstr>
      <vt:lpstr>附件11</vt:lpstr>
      <vt:lpstr>附件12</vt:lpstr>
      <vt:lpstr>附件13</vt:lpstr>
      <vt:lpstr>附件14</vt:lpstr>
      <vt:lpstr>附件15</vt:lpstr>
      <vt:lpstr>附件16</vt:lpstr>
      <vt:lpstr>附件17</vt:lpstr>
      <vt:lpstr>附件18</vt:lpstr>
      <vt:lpstr>附件18-1</vt:lpstr>
      <vt:lpstr>附件19</vt:lpstr>
      <vt:lpstr>附件20</vt:lpstr>
      <vt:lpstr>附件20-1</vt:lpstr>
      <vt:lpstr>附件21</vt:lpstr>
      <vt:lpstr>附件22</vt:lpstr>
      <vt:lpstr>附件22-1</vt:lpstr>
      <vt:lpstr>附件23</vt:lpstr>
      <vt:lpstr>附件23-1</vt:lpstr>
      <vt:lpstr>附件24</vt:lpstr>
      <vt:lpstr>附件25</vt:lpstr>
      <vt:lpstr>附件26</vt:lpstr>
      <vt:lpstr>附件27</vt:lpstr>
      <vt:lpstr>附件28</vt:lpstr>
      <vt:lpstr>附件29</vt:lpstr>
      <vt:lpstr>附件30</vt:lpstr>
      <vt:lpstr>附件11!Print_Area</vt:lpstr>
      <vt:lpstr>附件12!Print_Area</vt:lpstr>
      <vt:lpstr>附件24!Print_Area</vt:lpstr>
      <vt:lpstr>附件25!Print_Area</vt:lpstr>
      <vt:lpstr>附件28!Print_Area</vt:lpstr>
      <vt:lpstr>附件3!Print_Area</vt:lpstr>
      <vt:lpstr>附件30!Print_Area</vt:lpstr>
      <vt:lpstr>'附件3-1'!Print_Area</vt:lpstr>
      <vt:lpstr>'附件4 '!Print_Area</vt:lpstr>
      <vt:lpstr>附件5!Print_Area</vt:lpstr>
      <vt:lpstr>附件6!Print_Area</vt:lpstr>
      <vt:lpstr>附件7!Print_Area</vt:lpstr>
      <vt:lpstr>附件8!Print_Area</vt:lpstr>
      <vt:lpstr>附件16!Print_Titles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lenovo</cp:lastModifiedBy>
  <cp:lastPrinted>2022-09-06T04:27:09Z</cp:lastPrinted>
  <dcterms:created xsi:type="dcterms:W3CDTF">2018-02-27T11:14:00Z</dcterms:created>
  <dcterms:modified xsi:type="dcterms:W3CDTF">2022-09-06T04:33:56Z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2052-11.1.0.11691</vt:lpwstr>
  </property>
  <property fmtid="{D5CDD505-2E9C-101B-9397-08002B2CF9AE}" pid="3" name="ICV">
    <vt:lpwstr>E1AB37AF8B5E4369B8DD3B9E3B7C4475</vt:lpwstr>
  </property>
  <property fmtid="{D5CDD505-2E9C-101B-9397-08002B2CF9AE}" pid="4" name="KSOReadingLayout">
    <vt:bool>true</vt:bool>
  </property>
</Properties>
</file>