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bookViews>
  <sheets>
    <sheet name="目录" sheetId="40" r:id="rId1"/>
    <sheet name="附件1" sheetId="21" r:id="rId2"/>
    <sheet name="附件2" sheetId="22" r:id="rId3"/>
    <sheet name="附件3" sheetId="19" r:id="rId4"/>
    <sheet name="附件3-1" sheetId="44" r:id="rId5"/>
    <sheet name="附件3-2" sheetId="45" r:id="rId6"/>
    <sheet name="附件3-3" sheetId="46" r:id="rId7"/>
    <sheet name="附件4 " sheetId="17" r:id="rId8"/>
    <sheet name="附件5" sheetId="24" r:id="rId9"/>
    <sheet name="附件6" sheetId="15" r:id="rId10"/>
    <sheet name="附件7 " sheetId="39" r:id="rId11"/>
    <sheet name="附件8" sheetId="14" r:id="rId12"/>
    <sheet name="附件9" sheetId="13" r:id="rId13"/>
    <sheet name="附件10" sheetId="20" r:id="rId14"/>
    <sheet name="附件11" sheetId="25" r:id="rId15"/>
    <sheet name="附件12" sheetId="11" r:id="rId16"/>
    <sheet name="附件13" sheetId="47" r:id="rId17"/>
    <sheet name="附件14" sheetId="48" r:id="rId18"/>
    <sheet name="附件15" sheetId="49" r:id="rId19"/>
    <sheet name="附件16" sheetId="50" r:id="rId20"/>
    <sheet name="附件17" sheetId="51" r:id="rId21"/>
    <sheet name="附件18" sheetId="52" r:id="rId22"/>
    <sheet name="附件18-1" sheetId="53" r:id="rId23"/>
    <sheet name="附件19" sheetId="57" r:id="rId24"/>
    <sheet name="附件20" sheetId="55" r:id="rId25"/>
    <sheet name="附件20-1" sheetId="56" r:id="rId26"/>
    <sheet name="附件21" sheetId="60" r:id="rId27"/>
    <sheet name="附件22" sheetId="61" r:id="rId28"/>
    <sheet name="附件22-1" sheetId="62" r:id="rId29"/>
    <sheet name="附件23" sheetId="63" r:id="rId30"/>
    <sheet name="附件23-1" sheetId="64" r:id="rId31"/>
    <sheet name="附件24" sheetId="65" r:id="rId32"/>
    <sheet name="附件25" sheetId="66" r:id="rId33"/>
    <sheet name="附件26" sheetId="41" r:id="rId34"/>
    <sheet name="附件27" sheetId="42" r:id="rId35"/>
    <sheet name="附件28" sheetId="43" r:id="rId36"/>
    <sheet name="附件29" sheetId="69" r:id="rId37"/>
    <sheet name="附件30" sheetId="68" r:id="rId38"/>
  </sheets>
  <externalReferences>
    <externalReference r:id="rId39"/>
  </externalReferences>
  <definedNames>
    <definedName name="_xlnm._FilterDatabase" localSheetId="19" hidden="1">附件16!$A$4:$XEP$89</definedName>
    <definedName name="_xlnm.Print_Area" localSheetId="13">附件10!$A$1:$G$20</definedName>
    <definedName name="_xlnm.Print_Area" localSheetId="14">附件11!$A$1:$H$17</definedName>
    <definedName name="_xlnm.Print_Area" localSheetId="15">附件12!$A$1:$F$17</definedName>
    <definedName name="_xlnm.Print_Area" localSheetId="2">附件2!$A$1:$J$28</definedName>
    <definedName name="_xlnm.Print_Area" localSheetId="35">附件28!$A$1:$I$13</definedName>
    <definedName name="_xlnm.Print_Area" localSheetId="36">附件29!$A$1:$B$17</definedName>
    <definedName name="_xlnm.Print_Area" localSheetId="3">附件3!$A$1:$D$37</definedName>
    <definedName name="_xlnm.Print_Area" localSheetId="37">附件30!$A$1:$G$7</definedName>
    <definedName name="_xlnm.Print_Area" localSheetId="4">'附件3-1'!$A$1:$B$28</definedName>
    <definedName name="_xlnm.Print_Area" localSheetId="7">'附件4 '!$A$1:$D$16</definedName>
    <definedName name="_xlnm.Print_Area" localSheetId="9">附件6!$A$1:$F$17</definedName>
    <definedName name="_xlnm.Print_Area" localSheetId="10">'附件7 '!$A$1:$B$23</definedName>
    <definedName name="_xlnm.Print_Area" localSheetId="11">附件8!$A$1:$C$20</definedName>
    <definedName name="_xlnm.Print_Titles" localSheetId="19">附件16!$2:$4</definedName>
  </definedNames>
  <calcPr calcId="144525"/>
</workbook>
</file>

<file path=xl/sharedStrings.xml><?xml version="1.0" encoding="utf-8"?>
<sst xmlns="http://schemas.openxmlformats.org/spreadsheetml/2006/main" count="5043" uniqueCount="2620">
  <si>
    <t>目     录</t>
  </si>
  <si>
    <t>附件1</t>
  </si>
  <si>
    <t>2021年天心区地方一般公共预算收入决算表</t>
  </si>
  <si>
    <t>附件2</t>
  </si>
  <si>
    <t>2021年天心区一般公共预算支出决算表</t>
  </si>
  <si>
    <t>附件3</t>
  </si>
  <si>
    <t>2021年天心区一般公共预算收支决算总表</t>
  </si>
  <si>
    <t>附件3-1</t>
  </si>
  <si>
    <t>2021年天心区一般公共预算税收返还和转移支付表</t>
  </si>
  <si>
    <t>附件3-2</t>
  </si>
  <si>
    <t>2021年天心区一般公共预算专项转移支付分项目决算表</t>
  </si>
  <si>
    <t>附件3-3</t>
  </si>
  <si>
    <t>2021年天心区一般公共预算专项转移支付分地区决算表</t>
  </si>
  <si>
    <t>附件4</t>
  </si>
  <si>
    <t>2021年天心区政府性基金收支决算总表</t>
  </si>
  <si>
    <t>附件5</t>
  </si>
  <si>
    <t>2021年天心区社保基金收支决算总表</t>
  </si>
  <si>
    <t>附件6</t>
  </si>
  <si>
    <t>2021年天心区国有资本经营收支决算总表</t>
  </si>
  <si>
    <t>附件7</t>
  </si>
  <si>
    <t>2021年天心区地方政府债务决算情况表</t>
  </si>
  <si>
    <t>附件8</t>
  </si>
  <si>
    <t>2022年上半年地方一般公共预算收入执行情况表</t>
  </si>
  <si>
    <t>附件9</t>
  </si>
  <si>
    <t>2022年上半年本级一般公共预算支出执行情况表</t>
  </si>
  <si>
    <t>附件10</t>
  </si>
  <si>
    <t>2022年上半年政府性基金收支执行情况表</t>
  </si>
  <si>
    <t>附件11</t>
  </si>
  <si>
    <t>2022年上半年社保基金收支执行情况表</t>
  </si>
  <si>
    <t>附件12</t>
  </si>
  <si>
    <t>2022年上半年国有资本经营预算收支执行情况表</t>
  </si>
  <si>
    <t>附件13</t>
  </si>
  <si>
    <t>2021年天心区一般公共预算收入决算表</t>
  </si>
  <si>
    <t>附件14</t>
  </si>
  <si>
    <t>2021年天心区一般公共预算支出决算功能分类表</t>
  </si>
  <si>
    <t>附件15</t>
  </si>
  <si>
    <t>2021年天心区一般公共预算本级支出决算功能分类表</t>
  </si>
  <si>
    <t>附件16</t>
  </si>
  <si>
    <t>2021年天心区一般公共预算本级基本支出决算表</t>
  </si>
  <si>
    <t>附件17</t>
  </si>
  <si>
    <t>2021年天心区政府性基金收入决算表</t>
  </si>
  <si>
    <t>附件18</t>
  </si>
  <si>
    <t>2021年天心区政府性基金支出决算表</t>
  </si>
  <si>
    <t>附件18-1</t>
  </si>
  <si>
    <t>2021年天心区政府性基金本级支出决算表</t>
  </si>
  <si>
    <t>附件19</t>
  </si>
  <si>
    <t>2021年天心区政府性基金转移支付表</t>
  </si>
  <si>
    <t>附件20</t>
  </si>
  <si>
    <t>2021年天心区政府性基金预算专项转移支付分项目决算表</t>
  </si>
  <si>
    <t>附件20-1</t>
  </si>
  <si>
    <t>2021年天心区政府性基金预算专项转移支付分地区决算表</t>
  </si>
  <si>
    <t>附件21</t>
  </si>
  <si>
    <t>2021年天心区国有资本经营预算收入决算表</t>
  </si>
  <si>
    <t>附件22</t>
  </si>
  <si>
    <t>2021年天心区国有资本经营预算支出决算表</t>
  </si>
  <si>
    <t>附件22-1</t>
  </si>
  <si>
    <t>2021年天心区国有资本经营预算本级支出决算表</t>
  </si>
  <si>
    <t>附件23</t>
  </si>
  <si>
    <t>2021年天心区国有资本经营预算专项转移支付分项目决算表</t>
  </si>
  <si>
    <t>附件23-1</t>
  </si>
  <si>
    <t>2021年天心区国有资本经营预算专项转移支付分地区决算表</t>
  </si>
  <si>
    <t>附件24</t>
  </si>
  <si>
    <t>2021年天心区社会保险基金收入决算表</t>
  </si>
  <si>
    <t>附件25</t>
  </si>
  <si>
    <t>2021年天心区社会保险基金支出决算表</t>
  </si>
  <si>
    <t>附件26</t>
  </si>
  <si>
    <t>2021年天心区政府一般债务限额及余额情况表</t>
  </si>
  <si>
    <t>附件27</t>
  </si>
  <si>
    <t>2021年天心区政府专项债务限额和余额情况表</t>
  </si>
  <si>
    <t>附件28</t>
  </si>
  <si>
    <t>2021年天心区地方政府债券使用情况表</t>
  </si>
  <si>
    <t>附件29</t>
  </si>
  <si>
    <t>2021年天心区地方政府债务发行及还本付息情况表</t>
  </si>
  <si>
    <t>附件30</t>
  </si>
  <si>
    <t>2021年天心区“三公”经费决算表</t>
  </si>
  <si>
    <t>附件1：</t>
  </si>
  <si>
    <t>单位：万元</t>
  </si>
  <si>
    <t>预算科目</t>
  </si>
  <si>
    <t>2020年决算数</t>
  </si>
  <si>
    <t>2021年</t>
  </si>
  <si>
    <t>调整预算数</t>
  </si>
  <si>
    <t>决算数</t>
  </si>
  <si>
    <t>决算数为调整预算数</t>
  </si>
  <si>
    <t>决算数较上年增长</t>
  </si>
  <si>
    <t>一、税收收入</t>
  </si>
  <si>
    <t>同口径增长9.6%</t>
  </si>
  <si>
    <t xml:space="preserve">    增值税</t>
  </si>
  <si>
    <t>同口径增长9.3%</t>
  </si>
  <si>
    <t xml:space="preserve">    企业所得税</t>
  </si>
  <si>
    <t>同口径下降0.2%</t>
  </si>
  <si>
    <t xml:space="preserve">    个人所得税</t>
  </si>
  <si>
    <t>同口径增长7.6%</t>
  </si>
  <si>
    <t xml:space="preserve">    房产税</t>
  </si>
  <si>
    <t>同口径增长17.3%</t>
  </si>
  <si>
    <t xml:space="preserve">    印花税</t>
  </si>
  <si>
    <t>同口径增长22.8%</t>
  </si>
  <si>
    <t xml:space="preserve">    土地增值税</t>
  </si>
  <si>
    <t xml:space="preserve">    耕地占用税</t>
  </si>
  <si>
    <t xml:space="preserve">    其他税收收入</t>
  </si>
  <si>
    <t>-</t>
  </si>
  <si>
    <t>二、非税收入</t>
  </si>
  <si>
    <t xml:space="preserve">    专项收入</t>
  </si>
  <si>
    <t xml:space="preserve">    行政事业性收费收入</t>
  </si>
  <si>
    <t xml:space="preserve">    罚没收入</t>
  </si>
  <si>
    <t xml:space="preserve">    国有资本经营收入 </t>
  </si>
  <si>
    <t xml:space="preserve">     国有资源（资产）有偿使用收入 </t>
  </si>
  <si>
    <t xml:space="preserve">    其他收入</t>
  </si>
  <si>
    <t>合   计</t>
  </si>
  <si>
    <t>同口径增长9.8%</t>
  </si>
  <si>
    <t>注：2021年收入增幅按剔除跨区搬迁划转基数后同口径计算。</t>
  </si>
  <si>
    <t>附件2：</t>
  </si>
  <si>
    <t>功能科目</t>
  </si>
  <si>
    <t>功能科目名称</t>
  </si>
  <si>
    <t>2020年区本级决算数</t>
  </si>
  <si>
    <t>其中：</t>
  </si>
  <si>
    <t>区本级决算数为调整预算数</t>
  </si>
  <si>
    <t>区本级决算数较上年增长</t>
  </si>
  <si>
    <t>上级专项</t>
  </si>
  <si>
    <t>上年结转</t>
  </si>
  <si>
    <t>区本级决算数</t>
  </si>
  <si>
    <t>一般公共服务支出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</si>
  <si>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</si>
  <si>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</si>
  <si>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</si>
  <si>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</si>
  <si>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</si>
  <si>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</si>
  <si>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</si>
  <si>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</si>
  <si>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</si>
  <si>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</si>
  <si>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</si>
  <si>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</si>
  <si>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r>
      <rPr>
        <sz val="7.5"/>
        <color theme="1"/>
        <rFont val="宋体"/>
        <charset val="134"/>
      </rPr>
      <t>同口径增长3</t>
    </r>
    <r>
      <rPr>
        <sz val="7.5"/>
        <color theme="1"/>
        <rFont val="宋体"/>
        <charset val="134"/>
      </rPr>
      <t>.2%</t>
    </r>
  </si>
  <si>
    <t>商业服务业等支出</t>
  </si>
  <si>
    <t>金融支出</t>
  </si>
  <si>
    <t>住房保障支出</t>
  </si>
  <si>
    <t>粮油物资储备支出</t>
  </si>
  <si>
    <t>灾害防治及应急管理支出</t>
  </si>
  <si>
    <t>其他支出</t>
  </si>
  <si>
    <t>债务付息支出</t>
  </si>
  <si>
    <t xml:space="preserve">合        计 </t>
  </si>
  <si>
    <t>附件3：</t>
  </si>
  <si>
    <t>决 算 数</t>
  </si>
  <si>
    <t>一般公共预算收入</t>
  </si>
  <si>
    <t>一般公共预算支出</t>
  </si>
  <si>
    <t>上级补助收入</t>
  </si>
  <si>
    <t>上解上级支出</t>
  </si>
  <si>
    <t xml:space="preserve">  返还性收入</t>
  </si>
  <si>
    <t xml:space="preserve">  体制上解支出</t>
  </si>
  <si>
    <t xml:space="preserve">    所得税基数返还收入</t>
  </si>
  <si>
    <t xml:space="preserve">  专项上解支出</t>
  </si>
  <si>
    <t xml:space="preserve">    增值税税收返还收入</t>
  </si>
  <si>
    <t xml:space="preserve">    增值税“五五分享”税收返还收入</t>
  </si>
  <si>
    <t xml:space="preserve">    其他税收返还收入</t>
  </si>
  <si>
    <t xml:space="preserve">  一般性转移支付收入</t>
  </si>
  <si>
    <t xml:space="preserve">    均衡性转移支付收入</t>
  </si>
  <si>
    <t xml:space="preserve">    县级基本财力保障机制奖补资金收入</t>
  </si>
  <si>
    <t xml:space="preserve">    结算补助收入</t>
  </si>
  <si>
    <t xml:space="preserve">    企业事业单位划转补助收入</t>
  </si>
  <si>
    <t xml:space="preserve">    固定数额补助收入</t>
  </si>
  <si>
    <t xml:space="preserve">    贫困地区转移支付收入</t>
  </si>
  <si>
    <t xml:space="preserve">    公共安全共同财政事权转移支付收入  </t>
  </si>
  <si>
    <t xml:space="preserve">    教育共同财政事权转移支付收入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</si>
  <si>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</si>
  <si>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</si>
  <si>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</si>
  <si>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农林水共同财政事权转移支付收入  </t>
  </si>
  <si>
    <t xml:space="preserve">    交通运输共同财政事权转移支付收入  </t>
  </si>
  <si>
    <t xml:space="preserve">    住房保障共同财政事权转移支付收入  </t>
  </si>
  <si>
    <t xml:space="preserve">    灾害防治及应急管理共同财政事权转移支付收入  </t>
  </si>
  <si>
    <t xml:space="preserve">    其他一般性转移支付收入</t>
  </si>
  <si>
    <t xml:space="preserve">  专项转移支付收入</t>
  </si>
  <si>
    <t>债务还本支出</t>
  </si>
  <si>
    <t>债务转贷收入</t>
  </si>
  <si>
    <t xml:space="preserve">  地方政府一般债券还本支出</t>
  </si>
  <si>
    <t>上年结余</t>
  </si>
  <si>
    <t>安排预算稳定调节基金</t>
  </si>
  <si>
    <t xml:space="preserve">调入资金   </t>
  </si>
  <si>
    <t xml:space="preserve">  从政府性基金调入</t>
  </si>
  <si>
    <t xml:space="preserve">  从国有资本经营调入</t>
  </si>
  <si>
    <t>年终结余</t>
  </si>
  <si>
    <t xml:space="preserve">  从其他资金调入</t>
  </si>
  <si>
    <t>减:结转下年的支出</t>
  </si>
  <si>
    <t>动用预算稳定调节基金</t>
  </si>
  <si>
    <t>净结余</t>
  </si>
  <si>
    <t>收  入  总  计</t>
  </si>
  <si>
    <t>支  出  总  计</t>
  </si>
  <si>
    <t>附件3-1：</t>
  </si>
  <si>
    <t xml:space="preserve">  一、返还性收入</t>
  </si>
  <si>
    <t xml:space="preserve">    1、所得税基数返还收入</t>
  </si>
  <si>
    <t xml:space="preserve">    2、增值税税收返还收入</t>
  </si>
  <si>
    <t xml:space="preserve">    3、增值税“五五分享”税收返还收入</t>
  </si>
  <si>
    <t xml:space="preserve">    4、其他税收返还收入</t>
  </si>
  <si>
    <t xml:space="preserve">  二、一般性转移支付收入</t>
  </si>
  <si>
    <t xml:space="preserve">    1、均衡性转移支付收入</t>
  </si>
  <si>
    <t xml:space="preserve">    2、县级基本财力保障机制奖补资金收入</t>
  </si>
  <si>
    <t xml:space="preserve">    3、结算补助收入</t>
  </si>
  <si>
    <t xml:space="preserve">    4、企业事业单位划转补助收入</t>
  </si>
  <si>
    <t xml:space="preserve">    5、固定数额补助收入</t>
  </si>
  <si>
    <t xml:space="preserve">    6、贫困地区转移支付收入</t>
  </si>
  <si>
    <t xml:space="preserve">    7、公共安全共同财政事权转移支付收入  </t>
  </si>
  <si>
    <t xml:space="preserve">    8、教育共同财政事权转移支付收入  </t>
  </si>
  <si>
    <t xml:space="preserve">    9、文化旅游体育与传媒共同财政事权转移支付收入  </t>
  </si>
  <si>
    <t xml:space="preserve">    10、社会保障和就业共同财政事权转移支付收入  </t>
  </si>
  <si>
    <t xml:space="preserve">    11、医疗卫生共同财政事权转移支付收入  </t>
  </si>
  <si>
    <t xml:space="preserve">    12、节能环保共同财政事权转移支付收入  </t>
  </si>
  <si>
    <t xml:space="preserve">    13、农林水共同财政事权转移支付收入  </t>
  </si>
  <si>
    <t xml:space="preserve">    14、住房保障共同财政事权转移支付收入  </t>
  </si>
  <si>
    <t xml:space="preserve">    15、灾害防治及应急管理共同财政事权转移支付收入  </t>
  </si>
  <si>
    <t xml:space="preserve">    16、其他一般性转移支付收入</t>
  </si>
  <si>
    <t xml:space="preserve">  三、专项转移支付收入</t>
  </si>
  <si>
    <t>上级补助收入合计</t>
  </si>
  <si>
    <t>备注：天心区对街道均按部门预算单位进行管理，天心区无对下级税收返还和转移支付。</t>
  </si>
  <si>
    <r>
      <rPr>
        <sz val="16"/>
        <color theme="1"/>
        <rFont val="仿宋_GB2312"/>
        <charset val="134"/>
      </rPr>
      <t>附件</t>
    </r>
    <r>
      <rPr>
        <sz val="16"/>
        <color rgb="FF000000"/>
        <rFont val="仿宋_GB2312"/>
        <charset val="134"/>
      </rPr>
      <t>3-2：</t>
    </r>
  </si>
  <si>
    <t>科目</t>
  </si>
  <si>
    <t>科目名称</t>
  </si>
  <si>
    <t>金额</t>
  </si>
  <si>
    <t>自然资源海洋气象等支出</t>
  </si>
  <si>
    <t>合  计</t>
  </si>
  <si>
    <t>附件3-3：</t>
  </si>
  <si>
    <t>地区</t>
  </si>
  <si>
    <t>合计</t>
  </si>
  <si>
    <t>注：天心区对街道均按部门预算单位进行管理，天心区无对下级税收返还和转移支付。</t>
  </si>
  <si>
    <t>附件4：</t>
  </si>
  <si>
    <t>项目</t>
  </si>
  <si>
    <t>政府性基金收入</t>
  </si>
  <si>
    <t>本 年 收 入 合 计</t>
  </si>
  <si>
    <t>本 年 支 出 合 计</t>
  </si>
  <si>
    <t>政府性基金上级补助收入</t>
  </si>
  <si>
    <t>政府性基金预算调入资金</t>
  </si>
  <si>
    <t>收　　入　　总　　计　</t>
  </si>
  <si>
    <t>支　　出　　总　　计　</t>
  </si>
  <si>
    <t>附件5：</t>
  </si>
  <si>
    <t>项      目</t>
  </si>
  <si>
    <t>城乡居民基本养老保险基金</t>
  </si>
  <si>
    <t>机关事业养老保险基金</t>
  </si>
  <si>
    <t>年初预算数</t>
  </si>
  <si>
    <t>为年初预算%</t>
  </si>
  <si>
    <t>一、收入</t>
  </si>
  <si>
    <t>1、保险费收入</t>
  </si>
  <si>
    <t>2、利息收入</t>
  </si>
  <si>
    <t>3、财政补贴收入</t>
  </si>
  <si>
    <t>4、其他收入</t>
  </si>
  <si>
    <t>5、转移收入</t>
  </si>
  <si>
    <t>6、上级补助收入</t>
  </si>
  <si>
    <t>二、支出</t>
  </si>
  <si>
    <t>1、社会保险待遇支出</t>
  </si>
  <si>
    <t>2、其他支出</t>
  </si>
  <si>
    <t>3、转移支出</t>
  </si>
  <si>
    <t>三、本年收支结余</t>
  </si>
  <si>
    <t>四、年末滚存结余</t>
  </si>
  <si>
    <t>附件6：</t>
  </si>
  <si>
    <t>收入</t>
  </si>
  <si>
    <t>预算数</t>
  </si>
  <si>
    <t>支出</t>
  </si>
  <si>
    <t>一、利润收入</t>
  </si>
  <si>
    <t>一、社会保障和就业支出</t>
  </si>
  <si>
    <t>二、股利、股息收入</t>
  </si>
  <si>
    <t>二、国有资本经营预算支出</t>
  </si>
  <si>
    <t>三、产权转让收入</t>
  </si>
  <si>
    <t>1、解决历史遗留问题及改革成本支出</t>
  </si>
  <si>
    <t>四、清算收入</t>
  </si>
  <si>
    <t>2、国有企业资本金注入</t>
  </si>
  <si>
    <t>五、其他国有资本经营预算收入</t>
  </si>
  <si>
    <t>3、国有企业政策性补贴</t>
  </si>
  <si>
    <t>4、金融国有资本经营预算支出</t>
  </si>
  <si>
    <t>5、其他国有资本经营预算支出</t>
  </si>
  <si>
    <t>国有资本经营预算收入</t>
  </si>
  <si>
    <t>国有资本经营预算支出</t>
  </si>
  <si>
    <t>国有资本经营预算上级补助收入</t>
  </si>
  <si>
    <t>国有资本经营预算调出资金</t>
  </si>
  <si>
    <t>年终结转</t>
  </si>
  <si>
    <t>收入总计</t>
  </si>
  <si>
    <t>支出总计</t>
  </si>
  <si>
    <t>附件7：</t>
  </si>
  <si>
    <t>本地区</t>
  </si>
  <si>
    <t>一、2021年地方政府债务发行决算数</t>
  </si>
  <si>
    <t xml:space="preserve">     新增一般债券发行额</t>
  </si>
  <si>
    <t xml:space="preserve">     再融资一般债券发行额</t>
  </si>
  <si>
    <t xml:space="preserve">     新增专项债券发行额</t>
  </si>
  <si>
    <t xml:space="preserve">     再融资专项债券发行额</t>
  </si>
  <si>
    <t xml:space="preserve">     置换一般债券发行额</t>
  </si>
  <si>
    <t xml:space="preserve">     置换专项债券发行额</t>
  </si>
  <si>
    <t>二、2021年地方政府债务还本决算数</t>
  </si>
  <si>
    <t xml:space="preserve">     一般债务</t>
  </si>
  <si>
    <t xml:space="preserve">     专项债务</t>
  </si>
  <si>
    <t>三、2021年地方政府债务付息决算数</t>
  </si>
  <si>
    <t>四、2021年地方政府债务限额</t>
  </si>
  <si>
    <t>五、2021年地方政府债务余额</t>
  </si>
  <si>
    <t>附件8：</t>
  </si>
  <si>
    <t>上半年完成数</t>
  </si>
  <si>
    <t xml:space="preserve">    国有资源（资产）有偿使用收入</t>
  </si>
  <si>
    <t>合     计</t>
  </si>
  <si>
    <t>附件9：</t>
  </si>
  <si>
    <t>预备费</t>
  </si>
  <si>
    <t>合        计</t>
  </si>
  <si>
    <t xml:space="preserve"> </t>
  </si>
  <si>
    <t>附件10：</t>
  </si>
  <si>
    <t>收入预算数</t>
  </si>
  <si>
    <t>支出预算数</t>
  </si>
  <si>
    <t>一、政府性基金收入</t>
  </si>
  <si>
    <t>一、政府性基金预算支出</t>
  </si>
  <si>
    <t>二、政府性基金预算上级补助收入</t>
  </si>
  <si>
    <t>1、文化旅游体育与传媒支出</t>
  </si>
  <si>
    <t>三、政府性基金上年结余</t>
  </si>
  <si>
    <t>2、社会保障和就业支出</t>
  </si>
  <si>
    <t>四、政府性基金调入资金</t>
  </si>
  <si>
    <t>3、城乡社区支出</t>
  </si>
  <si>
    <t xml:space="preserve">   一般公共预算调入</t>
  </si>
  <si>
    <t>4、其他支出</t>
  </si>
  <si>
    <t xml:space="preserve">   调入专项收入</t>
  </si>
  <si>
    <t>5、债务付息支出</t>
  </si>
  <si>
    <t xml:space="preserve">   其他调入</t>
  </si>
  <si>
    <t>6、抗疫特别国债安排的支出</t>
  </si>
  <si>
    <t>五、债务转贷收入</t>
  </si>
  <si>
    <t>二、政府性基金调出资金</t>
  </si>
  <si>
    <t xml:space="preserve">  地方政府专项债务转贷收入</t>
  </si>
  <si>
    <t>三、债务还本支出</t>
  </si>
  <si>
    <t xml:space="preserve">  地方政府专项债务还本支出</t>
  </si>
  <si>
    <t>四、转移性支出</t>
  </si>
  <si>
    <t>结转下年</t>
  </si>
  <si>
    <t>附件11：</t>
  </si>
  <si>
    <t>四、期末滚存结余</t>
  </si>
  <si>
    <t>附件12：</t>
  </si>
  <si>
    <t>收入项目</t>
  </si>
  <si>
    <t>支出项目</t>
  </si>
  <si>
    <t>附件13：</t>
  </si>
  <si>
    <t xml:space="preserve">2021年天心区一般公共预算收入决算表		</t>
  </si>
  <si>
    <t>单位:万元</t>
  </si>
  <si>
    <t>科目编码</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</si>
  <si>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</si>
  <si>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</si>
  <si>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</si>
  <si>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</si>
  <si>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</si>
  <si>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</si>
  <si>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</si>
  <si>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</si>
  <si>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</si>
  <si>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</si>
  <si>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</si>
  <si>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</si>
  <si>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</si>
  <si>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</si>
  <si>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</si>
  <si>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</si>
  <si>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</si>
  <si>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</si>
  <si>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</si>
  <si>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</si>
  <si>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</si>
  <si>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</si>
  <si>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</si>
  <si>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</si>
  <si>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</si>
  <si>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</si>
  <si>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</si>
  <si>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</si>
  <si>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</si>
  <si>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</si>
  <si>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</si>
  <si>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</si>
  <si>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</si>
  <si>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</si>
  <si>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</si>
  <si>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</si>
  <si>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</si>
  <si>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</si>
  <si>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</si>
  <si>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</si>
  <si>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</si>
  <si>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</si>
  <si>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</si>
  <si>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</si>
  <si>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</si>
  <si>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</si>
  <si>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</si>
  <si>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</si>
  <si>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</si>
  <si>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</si>
  <si>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</si>
  <si>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</si>
  <si>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</si>
  <si>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</si>
  <si>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</si>
  <si>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</si>
  <si>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</si>
  <si>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</si>
  <si>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</si>
  <si>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</si>
  <si>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</si>
  <si>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</si>
  <si>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</si>
  <si>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</si>
  <si>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</si>
  <si>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</si>
  <si>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</si>
  <si>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</si>
  <si>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</si>
  <si>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</si>
  <si>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</si>
  <si>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</si>
  <si>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</si>
  <si>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</si>
  <si>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</si>
  <si>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</si>
  <si>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</si>
  <si>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</si>
  <si>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</si>
  <si>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</si>
  <si>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</si>
  <si>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</si>
  <si>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</si>
  <si>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</si>
  <si>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</si>
  <si>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</si>
  <si>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</si>
  <si>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</si>
  <si>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</si>
  <si>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</si>
  <si>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</si>
  <si>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</si>
  <si>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</si>
  <si>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</si>
  <si>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</si>
  <si>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</si>
  <si>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</si>
  <si>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</si>
  <si>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</si>
  <si>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</si>
  <si>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</si>
  <si>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</si>
  <si>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</si>
  <si>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</si>
  <si>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</si>
  <si>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</si>
  <si>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</si>
  <si>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</si>
  <si>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</si>
  <si>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</si>
  <si>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</si>
  <si>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</si>
  <si>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</si>
  <si>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</si>
  <si>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</si>
  <si>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</si>
  <si>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</si>
  <si>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</si>
  <si>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</si>
  <si>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</si>
  <si>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</si>
  <si>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</si>
  <si>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</si>
  <si>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</si>
  <si>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</si>
  <si>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</si>
  <si>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</si>
  <si>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</si>
  <si>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</si>
  <si>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</si>
  <si>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</si>
  <si>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</si>
  <si>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</si>
  <si>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</si>
  <si>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</si>
  <si>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</si>
  <si>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</si>
  <si>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</si>
  <si>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</si>
  <si>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</si>
  <si>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</si>
  <si>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</si>
  <si>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</si>
  <si>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</si>
  <si>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</si>
  <si>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</si>
  <si>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</si>
  <si>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</si>
  <si>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</si>
  <si>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</si>
  <si>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</si>
  <si>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</si>
  <si>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</si>
  <si>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</si>
  <si>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</si>
  <si>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</si>
  <si>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</si>
  <si>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</si>
  <si>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</si>
  <si>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</si>
  <si>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</si>
  <si>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</si>
  <si>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</si>
  <si>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</si>
  <si>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</si>
  <si>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</si>
  <si>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</si>
  <si>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</si>
  <si>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</si>
  <si>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</si>
  <si>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</si>
  <si>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</si>
  <si>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</si>
  <si>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</si>
  <si>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</si>
  <si>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</si>
  <si>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</si>
  <si>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</si>
  <si>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</si>
  <si>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</si>
  <si>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</si>
  <si>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</si>
  <si>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</si>
  <si>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</si>
  <si>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</si>
  <si>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</si>
  <si>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</si>
  <si>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</si>
  <si>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</si>
  <si>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</si>
  <si>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</si>
  <si>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</si>
  <si>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</si>
  <si>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</si>
  <si>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</si>
  <si>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</si>
  <si>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</si>
  <si>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</si>
  <si>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</si>
  <si>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</si>
  <si>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</si>
  <si>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</si>
  <si>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</si>
  <si>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</si>
  <si>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</si>
  <si>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</si>
  <si>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</si>
  <si>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</si>
  <si>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</si>
  <si>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</si>
  <si>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</si>
  <si>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</si>
  <si>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</si>
  <si>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</si>
  <si>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</si>
  <si>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</si>
  <si>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</si>
  <si>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</si>
  <si>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</si>
  <si>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</si>
  <si>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</si>
  <si>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</si>
  <si>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</si>
  <si>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</si>
  <si>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</si>
  <si>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</si>
  <si>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</si>
  <si>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</si>
  <si>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</si>
  <si>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</si>
  <si>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</si>
  <si>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</si>
  <si>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</si>
  <si>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</si>
  <si>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</si>
  <si>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</si>
  <si>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</si>
  <si>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</si>
  <si>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</si>
  <si>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</si>
  <si>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</si>
  <si>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</si>
  <si>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</si>
  <si>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</si>
  <si>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</si>
  <si>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</si>
  <si>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</si>
  <si>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</si>
  <si>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</si>
  <si>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</si>
  <si>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</si>
  <si>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</si>
  <si>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</si>
  <si>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</si>
  <si>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</si>
  <si>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</si>
  <si>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</si>
  <si>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</si>
  <si>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</si>
  <si>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</si>
  <si>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</si>
  <si>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</si>
  <si>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</si>
  <si>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</si>
  <si>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</si>
  <si>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</si>
  <si>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</si>
  <si>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</si>
  <si>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</si>
  <si>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</si>
  <si>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</si>
  <si>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</si>
  <si>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</si>
  <si>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</si>
  <si>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</si>
  <si>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</si>
  <si>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</si>
  <si>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</si>
  <si>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</si>
  <si>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</si>
  <si>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</si>
  <si>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</si>
  <si>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</si>
  <si>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</si>
  <si>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</si>
  <si>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</si>
  <si>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</si>
  <si>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</si>
  <si>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</si>
  <si>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</si>
  <si>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</si>
  <si>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</si>
  <si>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</si>
  <si>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</si>
  <si>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</si>
  <si>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</si>
  <si>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</si>
  <si>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</si>
  <si>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</si>
  <si>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</si>
  <si>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</si>
  <si>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</si>
  <si>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</si>
  <si>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</si>
  <si>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</si>
  <si>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</si>
  <si>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</si>
  <si>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</si>
  <si>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</si>
  <si>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</si>
  <si>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</si>
  <si>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</si>
  <si>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</si>
  <si>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</si>
  <si>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</si>
  <si>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</si>
  <si>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</si>
  <si>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</si>
  <si>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</si>
  <si>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</si>
  <si>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</si>
  <si>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</si>
  <si>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</si>
  <si>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</si>
  <si>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</si>
  <si>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</si>
  <si>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</si>
  <si>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</si>
  <si>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</si>
  <si>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</si>
  <si>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</si>
  <si>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</si>
  <si>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</si>
  <si>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</si>
  <si>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</si>
  <si>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</si>
  <si>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</si>
  <si>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</si>
  <si>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</si>
  <si>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</si>
  <si>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</si>
  <si>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</si>
  <si>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</si>
  <si>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</si>
  <si>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</si>
  <si>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</si>
  <si>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</si>
  <si>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</si>
  <si>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</si>
  <si>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</si>
  <si>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</si>
  <si>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</si>
  <si>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</si>
  <si>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</si>
  <si>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</si>
  <si>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</si>
  <si>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</si>
  <si>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</si>
  <si>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</si>
  <si>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</si>
  <si>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</si>
  <si>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</si>
  <si>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</si>
  <si>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</si>
  <si>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</si>
  <si>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</si>
  <si>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</si>
  <si>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</si>
  <si>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</si>
  <si>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</si>
  <si>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</si>
  <si>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</si>
  <si>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</si>
  <si>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</si>
  <si>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</si>
  <si>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</si>
  <si>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</si>
  <si>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</si>
  <si>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</si>
  <si>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</si>
  <si>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</si>
  <si>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</si>
  <si>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</si>
  <si>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</si>
  <si>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</si>
  <si>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</si>
  <si>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</si>
  <si>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</si>
  <si>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</si>
  <si>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</si>
  <si>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</si>
  <si>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</si>
  <si>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</si>
  <si>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</si>
  <si>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</si>
  <si>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</si>
  <si>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</si>
  <si>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</si>
  <si>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</si>
  <si>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</si>
  <si>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</si>
  <si>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</si>
  <si>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</si>
  <si>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</si>
  <si>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</si>
  <si>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</si>
  <si>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</si>
  <si>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</si>
  <si>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</si>
  <si>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</si>
  <si>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</si>
  <si>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</si>
  <si>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</si>
  <si>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</si>
  <si>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</si>
  <si>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</si>
  <si>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</si>
  <si>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</si>
  <si>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</si>
  <si>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</si>
  <si>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</si>
  <si>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</si>
  <si>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</si>
  <si>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</si>
  <si>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</si>
  <si>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</si>
  <si>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</si>
  <si>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</si>
  <si>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</si>
  <si>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</si>
  <si>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</si>
  <si>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</si>
  <si>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</si>
  <si>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</si>
  <si>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</si>
  <si>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</si>
  <si>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</si>
  <si>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</si>
  <si>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</si>
  <si>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</si>
  <si>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</si>
  <si>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</si>
  <si>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</si>
  <si>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</si>
  <si>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</si>
  <si>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</si>
  <si>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</si>
  <si>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</si>
  <si>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</si>
  <si>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</si>
  <si>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</si>
  <si>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</si>
  <si>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</si>
  <si>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</si>
  <si>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</si>
  <si>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</si>
  <si>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</si>
  <si>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</si>
  <si>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</si>
  <si>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</si>
  <si>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</si>
  <si>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</si>
  <si>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</si>
  <si>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</si>
  <si>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</si>
  <si>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</si>
  <si>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</si>
  <si>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</si>
  <si>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</si>
  <si>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</si>
  <si>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</si>
  <si>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</si>
  <si>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</si>
  <si>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</si>
  <si>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</si>
  <si>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</si>
  <si>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</si>
  <si>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</si>
  <si>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</si>
  <si>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</si>
  <si>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</si>
  <si>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</si>
  <si>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</si>
  <si>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</si>
  <si>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</si>
  <si>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</si>
  <si>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</si>
  <si>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</si>
  <si>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</si>
  <si>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</si>
  <si>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</si>
  <si>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</si>
  <si>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</si>
  <si>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</si>
  <si>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</si>
  <si>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</si>
  <si>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</si>
  <si>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</si>
  <si>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</si>
  <si>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</si>
  <si>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</si>
  <si>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</si>
  <si>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</si>
  <si>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</si>
  <si>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</si>
  <si>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</si>
  <si>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</si>
  <si>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</si>
  <si>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</si>
  <si>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</si>
  <si>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</si>
  <si>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</si>
  <si>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</si>
  <si>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</si>
  <si>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</si>
  <si>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</si>
  <si>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</si>
  <si>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</si>
  <si>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</si>
  <si>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</si>
  <si>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</si>
  <si>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</si>
  <si>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</si>
  <si>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</si>
  <si>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</si>
  <si>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</si>
  <si>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</si>
  <si>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</si>
  <si>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</si>
  <si>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</si>
  <si>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</si>
  <si>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</si>
  <si>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</si>
  <si>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</si>
  <si>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</si>
  <si>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</si>
  <si>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</si>
  <si>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</si>
  <si>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</si>
  <si>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</si>
  <si>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</si>
  <si>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</si>
  <si>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</si>
  <si>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</si>
  <si>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</si>
  <si>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</si>
  <si>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</si>
  <si>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</si>
  <si>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</si>
  <si>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</si>
  <si>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</si>
  <si>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</si>
  <si>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</si>
  <si>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</si>
  <si>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</si>
  <si>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</si>
  <si>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</si>
  <si>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</si>
  <si>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</si>
  <si>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</si>
  <si>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</si>
  <si>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</si>
  <si>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</si>
  <si>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</si>
  <si>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</si>
  <si>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</si>
  <si>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</si>
  <si>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</si>
  <si>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</si>
  <si>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</si>
  <si>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</si>
  <si>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</si>
  <si>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</si>
  <si>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</si>
  <si>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</si>
  <si>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</si>
  <si>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</si>
  <si>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</si>
  <si>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</si>
  <si>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</si>
  <si>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</si>
  <si>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</si>
  <si>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</si>
  <si>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</si>
  <si>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</si>
  <si>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</si>
  <si>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</si>
  <si>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</si>
  <si>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</si>
  <si>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</si>
  <si>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</si>
  <si>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</si>
  <si>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</si>
  <si>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</si>
  <si>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</si>
  <si>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</si>
  <si>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</si>
  <si>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</si>
  <si>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</si>
  <si>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</si>
  <si>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</si>
  <si>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</si>
  <si>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</si>
  <si>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</si>
  <si>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</si>
  <si>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</si>
  <si>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</si>
  <si>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</si>
  <si>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</si>
  <si>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</si>
  <si>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</si>
  <si>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</si>
  <si>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</si>
  <si>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</si>
  <si>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</si>
  <si>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</si>
  <si>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</si>
  <si>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</si>
  <si>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</si>
  <si>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</si>
  <si>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</si>
  <si>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</si>
  <si>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</si>
  <si>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</si>
  <si>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</si>
  <si>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</si>
  <si>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</si>
  <si>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</si>
  <si>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</si>
  <si>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</si>
  <si>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</si>
  <si>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</si>
  <si>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</si>
  <si>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</si>
  <si>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</si>
  <si>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</si>
  <si>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</si>
  <si>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</si>
  <si>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</si>
  <si>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</si>
  <si>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</si>
  <si>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</si>
  <si>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</si>
  <si>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</si>
  <si>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</si>
  <si>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</si>
  <si>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</si>
  <si>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</si>
  <si>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</si>
  <si>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</si>
  <si>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</si>
  <si>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</si>
  <si>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</si>
  <si>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</si>
  <si>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</si>
  <si>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附件14：</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</si>
  <si>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</si>
  <si>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</si>
  <si>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</si>
  <si>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</si>
  <si>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</si>
  <si>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</si>
  <si>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</si>
  <si>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</si>
  <si>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</si>
  <si>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</si>
  <si>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</si>
  <si>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</si>
  <si>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</si>
  <si>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</si>
  <si>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</si>
  <si>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</si>
  <si>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</si>
  <si>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</si>
  <si>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</si>
  <si>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</si>
  <si>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</si>
  <si>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</si>
  <si>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</si>
  <si>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</si>
  <si>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</si>
  <si>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</si>
  <si>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</si>
  <si>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</si>
  <si>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</si>
  <si>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</si>
  <si>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</si>
  <si>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</si>
  <si>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</si>
  <si>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</si>
  <si>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</si>
  <si>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</si>
  <si>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</si>
  <si>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</si>
  <si>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</si>
  <si>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</si>
  <si>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</si>
  <si>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</si>
  <si>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</si>
  <si>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</si>
  <si>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</si>
  <si>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</si>
  <si>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</si>
  <si>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</si>
  <si>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</si>
  <si>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</si>
  <si>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</si>
  <si>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</si>
  <si>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</si>
  <si>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</si>
  <si>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</si>
  <si>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</si>
  <si>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</si>
  <si>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</si>
  <si>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</si>
  <si>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</si>
  <si>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</si>
  <si>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</si>
  <si>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</si>
  <si>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</si>
  <si>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</si>
  <si>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</si>
  <si>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</si>
  <si>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</si>
  <si>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</si>
  <si>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</si>
  <si>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</si>
  <si>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</si>
  <si>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</si>
  <si>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</si>
  <si>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</si>
  <si>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</si>
  <si>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</si>
  <si>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</si>
  <si>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</si>
  <si>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</si>
  <si>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</si>
  <si>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</si>
  <si>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</si>
  <si>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</si>
  <si>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</si>
  <si>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</si>
  <si>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</si>
  <si>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</si>
  <si>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</si>
  <si>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</si>
  <si>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</si>
  <si>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</si>
  <si>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</si>
  <si>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</si>
  <si>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</si>
  <si>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</si>
  <si>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</si>
  <si>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</si>
  <si>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</si>
  <si>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</si>
  <si>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</si>
  <si>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</si>
  <si>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</si>
  <si>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</si>
  <si>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</si>
  <si>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</si>
  <si>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</si>
  <si>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</si>
  <si>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</si>
  <si>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</si>
  <si>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</si>
  <si>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</si>
  <si>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</si>
  <si>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</si>
  <si>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</si>
  <si>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</si>
  <si>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</si>
  <si>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</si>
  <si>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</si>
  <si>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</si>
  <si>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</si>
  <si>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</si>
  <si>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</si>
  <si>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</si>
  <si>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</si>
  <si>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</si>
  <si>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</si>
  <si>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</si>
  <si>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</si>
  <si>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</si>
  <si>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</si>
  <si>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</si>
  <si>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</si>
  <si>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</si>
  <si>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</si>
  <si>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</si>
  <si>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</si>
  <si>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</si>
  <si>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</si>
  <si>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</si>
  <si>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</si>
  <si>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</si>
  <si>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</si>
  <si>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</si>
  <si>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</si>
  <si>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</si>
  <si>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</si>
  <si>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</si>
  <si>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</si>
  <si>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</si>
  <si>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</si>
  <si>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</si>
  <si>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</si>
  <si>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</si>
  <si>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</si>
  <si>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</si>
  <si>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</si>
  <si>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</si>
  <si>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</si>
  <si>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</si>
  <si>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</si>
  <si>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</si>
  <si>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</si>
  <si>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</si>
  <si>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</si>
  <si>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</si>
  <si>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</si>
  <si>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</si>
  <si>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</si>
  <si>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</si>
  <si>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</si>
  <si>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</si>
  <si>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</si>
  <si>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</si>
  <si>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</si>
  <si>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</si>
  <si>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</si>
  <si>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</si>
  <si>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</si>
  <si>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</si>
  <si>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</si>
  <si>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</si>
  <si>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</si>
  <si>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</si>
  <si>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</si>
  <si>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</si>
  <si>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</si>
  <si>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</si>
  <si>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</si>
  <si>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</si>
  <si>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</si>
  <si>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</si>
  <si>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</si>
  <si>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</si>
  <si>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</si>
  <si>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</si>
  <si>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</si>
  <si>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</si>
  <si>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</si>
  <si>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</si>
  <si>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</si>
  <si>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</si>
  <si>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</si>
  <si>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</si>
  <si>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</si>
  <si>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</si>
  <si>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</si>
  <si>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</si>
  <si>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</si>
  <si>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</si>
  <si>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</si>
  <si>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</si>
  <si>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</si>
  <si>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</si>
  <si>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</si>
  <si>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</si>
  <si>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</si>
  <si>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</si>
  <si>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</si>
  <si>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</si>
  <si>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</si>
  <si>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</si>
  <si>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</si>
  <si>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</si>
  <si>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</si>
  <si>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</si>
  <si>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</si>
  <si>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</si>
  <si>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</si>
  <si>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</si>
  <si>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</si>
  <si>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</si>
  <si>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</si>
  <si>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</si>
  <si>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</si>
  <si>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</si>
  <si>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</si>
  <si>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</si>
  <si>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</si>
  <si>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</si>
  <si>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</si>
  <si>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</si>
  <si>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</si>
  <si>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</si>
  <si>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</si>
  <si>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</si>
  <si>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</si>
  <si>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</si>
  <si>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</si>
  <si>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</si>
  <si>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</si>
  <si>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</si>
  <si>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</si>
  <si>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</si>
  <si>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</si>
  <si>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</si>
  <si>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</si>
  <si>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</si>
  <si>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</si>
  <si>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</si>
  <si>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</si>
  <si>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</si>
  <si>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</si>
  <si>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</si>
  <si>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</si>
  <si>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</si>
  <si>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</si>
  <si>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</si>
  <si>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</si>
  <si>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</si>
  <si>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</si>
  <si>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</si>
  <si>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</si>
  <si>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</si>
  <si>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</si>
  <si>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</si>
  <si>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</si>
  <si>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</si>
  <si>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</si>
  <si>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</si>
  <si>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</si>
  <si>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</si>
  <si>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</si>
  <si>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</si>
  <si>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</si>
  <si>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</si>
  <si>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</si>
  <si>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</si>
  <si>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</si>
  <si>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</si>
  <si>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</si>
  <si>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</si>
  <si>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</si>
  <si>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</si>
  <si>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</si>
  <si>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</si>
  <si>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</si>
  <si>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</si>
  <si>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</si>
  <si>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</si>
  <si>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</si>
  <si>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</si>
  <si>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</si>
  <si>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</si>
  <si>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</si>
  <si>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</si>
  <si>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</si>
  <si>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</si>
  <si>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</si>
  <si>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</si>
  <si>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</si>
  <si>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</si>
  <si>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</si>
  <si>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</si>
  <si>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</si>
  <si>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</si>
  <si>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</si>
  <si>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</si>
  <si>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</si>
  <si>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</si>
  <si>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</si>
  <si>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</si>
  <si>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</si>
  <si>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</si>
  <si>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</si>
  <si>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</si>
  <si>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</si>
  <si>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</si>
  <si>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</si>
  <si>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</si>
  <si>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</si>
  <si>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</si>
  <si>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</si>
  <si>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</si>
  <si>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</si>
  <si>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</si>
  <si>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</si>
  <si>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</si>
  <si>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</si>
  <si>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</si>
  <si>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</si>
  <si>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</si>
  <si>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</si>
  <si>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</si>
  <si>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</si>
  <si>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</si>
  <si>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</si>
  <si>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</si>
  <si>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</si>
  <si>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</si>
  <si>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</si>
  <si>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</si>
  <si>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</si>
  <si>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</si>
  <si>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</si>
  <si>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</si>
  <si>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</si>
  <si>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</si>
  <si>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</si>
  <si>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</si>
  <si>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</si>
  <si>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</si>
  <si>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</si>
  <si>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</si>
  <si>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</si>
  <si>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</si>
  <si>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</si>
  <si>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</si>
  <si>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</si>
  <si>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</si>
  <si>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</si>
  <si>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</si>
  <si>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</si>
  <si>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</si>
  <si>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</si>
  <si>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</si>
  <si>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</si>
  <si>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</si>
  <si>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</si>
  <si>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</si>
  <si>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</si>
  <si>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</si>
  <si>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</si>
  <si>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</si>
  <si>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</si>
  <si>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</si>
  <si>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</si>
  <si>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</si>
  <si>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</si>
  <si>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</si>
  <si>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</si>
  <si>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</si>
  <si>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</si>
  <si>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</si>
  <si>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</si>
  <si>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</si>
  <si>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</si>
  <si>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</si>
  <si>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</si>
  <si>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</si>
  <si>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</si>
  <si>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</si>
  <si>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</si>
  <si>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</si>
  <si>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</si>
  <si>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</si>
  <si>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</si>
  <si>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</si>
  <si>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</si>
  <si>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</si>
  <si>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</si>
  <si>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</si>
  <si>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</si>
  <si>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</si>
  <si>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</si>
  <si>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</si>
  <si>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</si>
  <si>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</si>
  <si>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</si>
  <si>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</si>
  <si>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</si>
  <si>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</si>
  <si>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</si>
  <si>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</si>
  <si>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</si>
  <si>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</si>
  <si>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</si>
  <si>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</si>
  <si>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</si>
  <si>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</si>
  <si>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</si>
  <si>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</si>
  <si>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</si>
  <si>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</si>
  <si>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</si>
  <si>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</si>
  <si>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</si>
  <si>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</si>
  <si>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</si>
  <si>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</si>
  <si>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</si>
  <si>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</si>
  <si>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</si>
  <si>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</si>
  <si>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</si>
  <si>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</si>
  <si>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</si>
  <si>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</si>
  <si>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</si>
  <si>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</si>
  <si>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</si>
  <si>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</si>
  <si>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</si>
  <si>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</si>
  <si>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</si>
  <si>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</si>
  <si>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</si>
  <si>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</si>
  <si>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</si>
  <si>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</si>
  <si>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</si>
  <si>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</si>
  <si>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</si>
  <si>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</si>
  <si>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</si>
  <si>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</si>
  <si>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</si>
  <si>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</si>
  <si>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</si>
  <si>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</si>
  <si>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</si>
  <si>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</si>
  <si>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</si>
  <si>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</si>
  <si>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</si>
  <si>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</si>
  <si>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</si>
  <si>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</si>
  <si>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</si>
  <si>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</si>
  <si>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</si>
  <si>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</si>
  <si>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</si>
  <si>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</si>
  <si>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</si>
  <si>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</si>
  <si>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</si>
  <si>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</si>
  <si>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</si>
  <si>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</si>
  <si>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</si>
  <si>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</si>
  <si>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</si>
  <si>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</si>
  <si>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</si>
  <si>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</si>
  <si>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</si>
  <si>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</si>
  <si>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</si>
  <si>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</si>
  <si>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</si>
  <si>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</si>
  <si>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</si>
  <si>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</si>
  <si>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</si>
  <si>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</si>
  <si>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</si>
  <si>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</si>
  <si>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</si>
  <si>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</si>
  <si>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</si>
  <si>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</si>
  <si>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</si>
  <si>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</si>
  <si>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</si>
  <si>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</si>
  <si>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</si>
  <si>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</si>
  <si>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</si>
  <si>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</si>
  <si>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</si>
  <si>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</si>
  <si>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</si>
  <si>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</si>
  <si>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</si>
  <si>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</si>
  <si>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</si>
  <si>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</si>
  <si>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</si>
  <si>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</si>
  <si>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</si>
  <si>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</si>
  <si>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</si>
  <si>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</si>
  <si>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</si>
  <si>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</si>
  <si>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</si>
  <si>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</si>
  <si>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</si>
  <si>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</si>
  <si>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</si>
  <si>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</si>
  <si>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</si>
  <si>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</si>
  <si>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</si>
  <si>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</si>
  <si>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</si>
  <si>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</si>
  <si>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</si>
  <si>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</si>
  <si>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</si>
  <si>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</si>
  <si>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</si>
  <si>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</si>
  <si>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</si>
  <si>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</si>
  <si>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</si>
  <si>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</si>
  <si>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</si>
  <si>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</si>
  <si>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</si>
  <si>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</si>
  <si>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</si>
  <si>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</si>
  <si>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</si>
  <si>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</si>
  <si>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</si>
  <si>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</si>
  <si>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</si>
  <si>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</si>
  <si>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</si>
  <si>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</si>
  <si>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</si>
  <si>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</si>
  <si>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</si>
  <si>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</si>
  <si>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</si>
  <si>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</si>
  <si>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</si>
  <si>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</si>
  <si>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</si>
  <si>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</si>
  <si>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</si>
  <si>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</si>
  <si>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</si>
  <si>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</si>
  <si>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</si>
  <si>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</si>
  <si>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</si>
  <si>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</si>
  <si>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</si>
  <si>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</si>
  <si>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</si>
  <si>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</si>
  <si>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</si>
  <si>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</si>
  <si>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</si>
  <si>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</si>
  <si>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</si>
  <si>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</si>
  <si>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</si>
  <si>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</si>
  <si>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</si>
  <si>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</si>
  <si>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</si>
  <si>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</si>
  <si>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</si>
  <si>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</si>
  <si>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</si>
  <si>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</si>
  <si>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</si>
  <si>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</si>
  <si>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</si>
  <si>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</si>
  <si>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</si>
  <si>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</si>
  <si>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</si>
  <si>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</si>
  <si>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</si>
  <si>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</si>
  <si>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</si>
  <si>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</si>
  <si>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</si>
  <si>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</si>
  <si>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</si>
  <si>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</si>
  <si>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</si>
  <si>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</si>
  <si>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</si>
  <si>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</si>
  <si>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</si>
  <si>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</si>
  <si>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</si>
  <si>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</si>
  <si>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</si>
  <si>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</si>
  <si>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</si>
  <si>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</si>
  <si>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</si>
  <si>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</si>
  <si>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</si>
  <si>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</si>
  <si>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</si>
  <si>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</si>
  <si>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</si>
  <si>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</si>
  <si>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</si>
  <si>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</si>
  <si>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</si>
  <si>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</si>
  <si>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</si>
  <si>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</si>
  <si>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</si>
  <si>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</si>
  <si>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</si>
  <si>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</si>
  <si>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</si>
  <si>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</si>
  <si>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</si>
  <si>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</si>
  <si>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</si>
  <si>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</si>
  <si>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</si>
  <si>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</si>
  <si>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</si>
  <si>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</si>
  <si>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</si>
  <si>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</si>
  <si>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</si>
  <si>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</si>
  <si>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</si>
  <si>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</si>
  <si>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</si>
  <si>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</si>
  <si>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</si>
  <si>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</si>
  <si>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</si>
  <si>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</si>
  <si>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</si>
  <si>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</si>
  <si>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</si>
  <si>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</si>
  <si>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</si>
  <si>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</si>
  <si>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</si>
  <si>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</si>
  <si>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</si>
  <si>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</si>
  <si>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</si>
  <si>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</si>
  <si>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</si>
  <si>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</si>
  <si>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</si>
  <si>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</si>
  <si>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</si>
  <si>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</si>
  <si>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</si>
  <si>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</si>
  <si>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</si>
  <si>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</si>
  <si>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</si>
  <si>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</si>
  <si>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</si>
  <si>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</si>
  <si>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</si>
  <si>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</si>
  <si>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</si>
  <si>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</si>
  <si>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</si>
  <si>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</si>
  <si>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</si>
  <si>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</si>
  <si>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</si>
  <si>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</si>
  <si>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</si>
  <si>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</si>
  <si>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</si>
  <si>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</si>
  <si>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</si>
  <si>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</si>
  <si>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</si>
  <si>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</si>
  <si>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</si>
  <si>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</si>
  <si>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</si>
  <si>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</si>
  <si>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</si>
  <si>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</si>
  <si>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</si>
  <si>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</si>
  <si>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</si>
  <si>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</si>
  <si>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</si>
  <si>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</si>
  <si>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</si>
  <si>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</si>
  <si>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</si>
  <si>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</si>
  <si>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</si>
  <si>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</si>
  <si>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</si>
  <si>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</si>
  <si>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</si>
  <si>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</si>
  <si>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</si>
  <si>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</si>
  <si>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</si>
  <si>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</si>
  <si>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</si>
  <si>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</si>
  <si>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</si>
  <si>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</si>
  <si>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</si>
  <si>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</si>
  <si>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</si>
  <si>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</si>
  <si>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</si>
  <si>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</si>
  <si>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</si>
  <si>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</si>
  <si>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</si>
  <si>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</si>
  <si>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</si>
  <si>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</si>
  <si>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</si>
  <si>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</si>
  <si>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</si>
  <si>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</si>
  <si>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</si>
  <si>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</si>
  <si>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</si>
  <si>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</si>
  <si>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</si>
  <si>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</si>
  <si>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</si>
  <si>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</si>
  <si>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</si>
  <si>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</si>
  <si>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</si>
  <si>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</si>
  <si>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</si>
  <si>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</si>
  <si>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</si>
  <si>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</si>
  <si>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</si>
  <si>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</si>
  <si>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</si>
  <si>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</si>
  <si>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</si>
  <si>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</si>
  <si>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</si>
  <si>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</si>
  <si>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</si>
  <si>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</si>
  <si>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</si>
  <si>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</si>
  <si>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</si>
  <si>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</si>
  <si>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</si>
  <si>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</si>
  <si>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</si>
  <si>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</si>
  <si>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</si>
  <si>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</si>
  <si>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</si>
  <si>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</si>
  <si>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</si>
  <si>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</si>
  <si>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</si>
  <si>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</si>
  <si>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</si>
  <si>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</si>
  <si>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</si>
  <si>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</si>
  <si>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</si>
  <si>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</si>
  <si>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</si>
  <si>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</si>
  <si>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</si>
  <si>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</si>
  <si>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</si>
  <si>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</si>
  <si>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</si>
  <si>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</si>
  <si>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</si>
  <si>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</si>
  <si>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</si>
  <si>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</si>
  <si>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</si>
  <si>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</si>
  <si>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</si>
  <si>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</si>
  <si>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</si>
  <si>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</si>
  <si>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</si>
  <si>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</si>
  <si>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</si>
  <si>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</si>
  <si>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</si>
  <si>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</si>
  <si>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</si>
  <si>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</si>
  <si>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</si>
  <si>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</si>
  <si>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</si>
  <si>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</si>
  <si>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</si>
  <si>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</si>
  <si>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</si>
  <si>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</si>
  <si>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</si>
  <si>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</si>
  <si>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</si>
  <si>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</si>
  <si>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</si>
  <si>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</si>
  <si>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</si>
  <si>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</si>
  <si>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</si>
  <si>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</si>
  <si>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</si>
  <si>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</si>
  <si>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</si>
  <si>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</si>
  <si>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</si>
  <si>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</si>
  <si>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</si>
  <si>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</si>
  <si>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</si>
  <si>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</si>
  <si>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</si>
  <si>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</si>
  <si>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</si>
  <si>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</si>
  <si>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</si>
  <si>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</si>
  <si>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</si>
  <si>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</si>
  <si>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</si>
  <si>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</si>
  <si>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</si>
  <si>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</si>
  <si>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</si>
  <si>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</si>
  <si>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</si>
  <si>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</si>
  <si>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</si>
  <si>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</si>
  <si>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</si>
  <si>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</si>
  <si>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</si>
  <si>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</si>
  <si>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</si>
  <si>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</si>
  <si>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</si>
  <si>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</si>
  <si>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</si>
  <si>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</si>
  <si>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</si>
  <si>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</si>
  <si>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</si>
  <si>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</si>
  <si>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</si>
  <si>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</si>
  <si>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</si>
  <si>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</si>
  <si>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</si>
  <si>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</si>
  <si>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</si>
  <si>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</si>
  <si>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</si>
  <si>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</si>
  <si>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</si>
  <si>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</si>
  <si>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</si>
  <si>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</si>
  <si>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</si>
  <si>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</si>
  <si>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</si>
  <si>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</si>
  <si>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</si>
  <si>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</si>
  <si>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</si>
  <si>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</si>
  <si>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</si>
  <si>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</si>
  <si>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</si>
  <si>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</si>
  <si>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</si>
  <si>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</si>
  <si>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</si>
  <si>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</si>
  <si>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</si>
  <si>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</si>
  <si>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</si>
  <si>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</si>
  <si>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</si>
  <si>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</si>
  <si>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</si>
  <si>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</si>
  <si>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</si>
  <si>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</si>
  <si>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</si>
  <si>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</si>
  <si>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</si>
  <si>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</si>
  <si>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</si>
  <si>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</si>
  <si>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</si>
  <si>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</si>
  <si>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</si>
  <si>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</si>
  <si>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</si>
  <si>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</si>
  <si>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</si>
  <si>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</si>
  <si>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</si>
  <si>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</si>
  <si>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</si>
  <si>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</si>
  <si>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</si>
  <si>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</si>
  <si>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</si>
  <si>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</si>
  <si>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</si>
  <si>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</si>
  <si>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</si>
  <si>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</si>
  <si>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</si>
  <si>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</si>
  <si>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</si>
  <si>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</si>
  <si>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</si>
  <si>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</si>
  <si>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</si>
  <si>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</si>
  <si>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</si>
  <si>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</si>
  <si>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</si>
  <si>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</si>
  <si>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</si>
  <si>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</si>
  <si>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</si>
  <si>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</si>
  <si>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</si>
  <si>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</si>
  <si>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</si>
  <si>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</si>
  <si>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</si>
  <si>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</si>
  <si>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</si>
  <si>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</si>
  <si>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</si>
  <si>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</si>
  <si>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</si>
  <si>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</si>
  <si>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</si>
  <si>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</si>
  <si>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</si>
  <si>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</si>
  <si>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</si>
  <si>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</si>
  <si>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</si>
  <si>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</si>
  <si>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</si>
  <si>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</si>
  <si>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附件15：</t>
  </si>
  <si>
    <t>附件16：</t>
  </si>
  <si>
    <t>合    计</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</si>
  <si>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</si>
  <si>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</si>
  <si>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</si>
  <si>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</si>
  <si>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</si>
  <si>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</si>
  <si>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</si>
  <si>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</si>
  <si>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</si>
  <si>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</si>
  <si>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</si>
  <si>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</si>
  <si>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</si>
  <si>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</si>
  <si>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</si>
  <si>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</si>
  <si>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</si>
  <si>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</si>
  <si>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</si>
  <si>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</si>
  <si>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</si>
  <si>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</si>
  <si>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</si>
  <si>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</si>
  <si>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</si>
  <si>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</si>
  <si>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</si>
  <si>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</si>
  <si>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</si>
  <si>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</si>
  <si>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</si>
  <si>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</si>
  <si>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</si>
  <si>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</si>
  <si>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</si>
  <si>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</si>
  <si>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</si>
  <si>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</si>
  <si>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</si>
  <si>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</si>
  <si>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</si>
  <si>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</si>
  <si>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</si>
  <si>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</si>
  <si>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</si>
  <si>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</si>
  <si>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</si>
  <si>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</si>
  <si>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</si>
  <si>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</si>
  <si>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</si>
  <si>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</si>
  <si>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</si>
  <si>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</si>
  <si>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</si>
  <si>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</si>
  <si>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</si>
  <si>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</si>
  <si>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</si>
  <si>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</si>
  <si>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</si>
  <si>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</si>
  <si>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</si>
  <si>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</si>
  <si>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</si>
  <si>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</si>
  <si>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</si>
  <si>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</si>
  <si>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</si>
  <si>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</si>
  <si>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</si>
  <si>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</si>
  <si>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</si>
  <si>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</si>
  <si>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</si>
  <si>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</si>
  <si>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</si>
  <si>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</si>
  <si>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</si>
  <si>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</si>
  <si>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</si>
  <si>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</si>
  <si>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</si>
  <si>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</si>
  <si>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</si>
  <si>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</si>
  <si>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</si>
  <si>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</si>
  <si>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</si>
  <si>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</si>
  <si>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</si>
  <si>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</si>
  <si>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</si>
  <si>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代缴社会保险费</t>
  </si>
  <si>
    <t>30399</t>
  </si>
  <si>
    <t>其他对个人和家庭的补助</t>
  </si>
  <si>
    <t>资本性支出</t>
  </si>
  <si>
    <t>31001</t>
  </si>
  <si>
    <t>房屋建筑物购建</t>
  </si>
  <si>
    <t>31002</t>
  </si>
  <si>
    <t>办公设备购置</t>
  </si>
  <si>
    <t>31003</t>
  </si>
  <si>
    <t>专用设备购置</t>
  </si>
  <si>
    <t>31005</t>
  </si>
  <si>
    <t>基础设施建设</t>
  </si>
  <si>
    <t>31006</t>
  </si>
  <si>
    <t>大型修缮</t>
  </si>
  <si>
    <t>31007</t>
  </si>
  <si>
    <t>信息网络及软件购置更新</t>
  </si>
  <si>
    <t>31008</t>
  </si>
  <si>
    <t>物资储备</t>
  </si>
  <si>
    <t>31009</t>
  </si>
  <si>
    <t>土地补偿</t>
  </si>
  <si>
    <t>31010</t>
  </si>
  <si>
    <t>安置补助</t>
  </si>
  <si>
    <t>31011</t>
  </si>
  <si>
    <t>地上附着物和青苗补偿</t>
  </si>
  <si>
    <t>31012</t>
  </si>
  <si>
    <t>拆迁补偿</t>
  </si>
  <si>
    <t>31013</t>
  </si>
  <si>
    <t>公务用车购置</t>
  </si>
  <si>
    <t>31019</t>
  </si>
  <si>
    <t>其他交通工具购置</t>
  </si>
  <si>
    <t>文物和陈列品购置</t>
  </si>
  <si>
    <t>无形资产购置</t>
  </si>
  <si>
    <t>31099</t>
  </si>
  <si>
    <t>其他资本性支出</t>
  </si>
  <si>
    <t>对企业补助</t>
  </si>
  <si>
    <t>资本金注入</t>
  </si>
  <si>
    <t>政府投资基金股权投资</t>
  </si>
  <si>
    <t>费用补贴</t>
  </si>
  <si>
    <t>利息补贴</t>
  </si>
  <si>
    <t>其他对企业补助</t>
  </si>
  <si>
    <t>39906</t>
  </si>
  <si>
    <t>赠与</t>
  </si>
  <si>
    <t>39907</t>
  </si>
  <si>
    <t>国家赔偿费用支出</t>
  </si>
  <si>
    <t>39908</t>
  </si>
  <si>
    <t>对民间非营利组织和群众性自治组织补贴</t>
  </si>
  <si>
    <t/>
  </si>
  <si>
    <t>附件17：</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</si>
  <si>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</si>
  <si>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</si>
  <si>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</si>
  <si>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</si>
  <si>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</si>
  <si>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</si>
  <si>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</si>
  <si>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</si>
  <si>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</si>
  <si>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</si>
  <si>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</si>
  <si>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</si>
  <si>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</si>
  <si>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</si>
  <si>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</si>
  <si>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</si>
  <si>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</si>
  <si>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</si>
  <si>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</si>
  <si>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</si>
  <si>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</si>
  <si>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</si>
  <si>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</si>
  <si>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</si>
  <si>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</si>
  <si>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</si>
  <si>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</si>
  <si>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</si>
  <si>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</si>
  <si>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</si>
  <si>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</si>
  <si>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</si>
  <si>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</si>
  <si>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</si>
  <si>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</si>
  <si>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</si>
  <si>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</si>
  <si>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</si>
  <si>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</si>
  <si>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</si>
  <si>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</si>
  <si>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</si>
  <si>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</si>
  <si>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</si>
  <si>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</si>
  <si>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</si>
  <si>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</si>
  <si>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</si>
  <si>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</si>
  <si>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</si>
  <si>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</si>
  <si>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</si>
  <si>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</si>
  <si>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</si>
  <si>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</si>
  <si>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</si>
  <si>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</si>
  <si>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</si>
  <si>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</si>
  <si>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</si>
  <si>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</si>
  <si>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</si>
  <si>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</si>
  <si>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</si>
  <si>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</si>
  <si>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</si>
  <si>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</si>
  <si>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</si>
  <si>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</si>
  <si>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</si>
  <si>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</si>
  <si>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</si>
  <si>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附件18：</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</si>
  <si>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</si>
  <si>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</si>
  <si>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</si>
  <si>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</si>
  <si>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</si>
  <si>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</si>
  <si>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</si>
  <si>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</si>
  <si>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</si>
  <si>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</si>
  <si>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</si>
  <si>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</si>
  <si>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</si>
  <si>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</si>
  <si>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</si>
  <si>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</si>
  <si>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</si>
  <si>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</si>
  <si>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</si>
  <si>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</si>
  <si>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</si>
  <si>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</si>
  <si>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</si>
  <si>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</si>
  <si>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</si>
  <si>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</si>
  <si>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</si>
  <si>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</si>
  <si>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</si>
  <si>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</si>
  <si>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</si>
  <si>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</si>
  <si>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</si>
  <si>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</si>
  <si>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</si>
  <si>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</si>
  <si>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</si>
  <si>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</si>
  <si>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</si>
  <si>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</si>
  <si>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</si>
  <si>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</si>
  <si>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</si>
  <si>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</si>
  <si>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</si>
  <si>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</si>
  <si>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</si>
  <si>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</si>
  <si>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</si>
  <si>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</si>
  <si>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</si>
  <si>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</si>
  <si>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</si>
  <si>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</si>
  <si>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</si>
  <si>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</si>
  <si>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</si>
  <si>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</si>
  <si>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</si>
  <si>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</si>
  <si>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</si>
  <si>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</si>
  <si>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</si>
  <si>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</si>
  <si>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</si>
  <si>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</si>
  <si>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</si>
  <si>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</si>
  <si>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</si>
  <si>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</si>
  <si>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</si>
  <si>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</si>
  <si>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</si>
  <si>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</si>
  <si>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</si>
  <si>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</si>
  <si>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</si>
  <si>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</si>
  <si>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</si>
  <si>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</si>
  <si>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</si>
  <si>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</si>
  <si>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</si>
  <si>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</si>
  <si>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</si>
  <si>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</si>
  <si>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</si>
  <si>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</si>
  <si>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</si>
  <si>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</si>
  <si>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</si>
  <si>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</si>
  <si>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</si>
  <si>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</si>
  <si>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</si>
  <si>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</si>
  <si>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</si>
  <si>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</si>
  <si>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</si>
  <si>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</si>
  <si>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</si>
  <si>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</si>
  <si>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</si>
  <si>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</si>
  <si>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</si>
  <si>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</si>
  <si>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</si>
  <si>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</si>
  <si>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</si>
  <si>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</si>
  <si>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</si>
  <si>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</si>
  <si>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</si>
  <si>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</si>
  <si>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</si>
  <si>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</si>
  <si>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</si>
  <si>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</si>
  <si>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</si>
  <si>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</si>
  <si>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</si>
  <si>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</si>
  <si>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</si>
  <si>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</si>
  <si>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</si>
  <si>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</si>
  <si>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</si>
  <si>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</si>
  <si>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</si>
  <si>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</si>
  <si>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</si>
  <si>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</si>
  <si>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</si>
  <si>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</si>
  <si>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</si>
  <si>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</si>
  <si>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</si>
  <si>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</si>
  <si>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</si>
  <si>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</si>
  <si>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</si>
  <si>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</si>
  <si>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</si>
  <si>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</si>
  <si>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</si>
  <si>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</si>
  <si>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</si>
  <si>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</si>
  <si>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</si>
  <si>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</si>
  <si>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</si>
  <si>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</si>
  <si>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</si>
  <si>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</si>
  <si>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</si>
  <si>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</si>
  <si>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</si>
  <si>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</si>
  <si>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</si>
  <si>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</si>
  <si>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</si>
  <si>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</si>
  <si>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</si>
  <si>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</si>
  <si>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</si>
  <si>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</si>
  <si>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</si>
  <si>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</si>
  <si>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</si>
  <si>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</si>
  <si>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</si>
  <si>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</si>
  <si>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</si>
  <si>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</si>
  <si>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</si>
  <si>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</si>
  <si>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</si>
  <si>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</si>
  <si>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</si>
  <si>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</si>
  <si>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</si>
  <si>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</si>
  <si>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</si>
  <si>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</si>
  <si>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</si>
  <si>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</si>
  <si>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</si>
  <si>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</si>
  <si>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</si>
  <si>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</si>
  <si>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</si>
  <si>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</si>
  <si>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</si>
  <si>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</si>
  <si>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</si>
  <si>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</si>
  <si>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</si>
  <si>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</si>
  <si>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</si>
  <si>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</si>
  <si>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</si>
  <si>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</si>
  <si>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</si>
  <si>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</si>
  <si>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</si>
  <si>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</si>
  <si>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</si>
  <si>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</si>
  <si>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</si>
  <si>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</si>
  <si>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</si>
  <si>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</si>
  <si>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</si>
  <si>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</si>
  <si>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</si>
  <si>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</si>
  <si>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</si>
  <si>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</si>
  <si>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</si>
  <si>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</si>
  <si>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</si>
  <si>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</si>
  <si>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</si>
  <si>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</si>
  <si>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</si>
  <si>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</si>
  <si>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</si>
  <si>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</si>
  <si>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</si>
  <si>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</si>
  <si>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</si>
  <si>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</si>
  <si>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</si>
  <si>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</si>
  <si>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</si>
  <si>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</si>
  <si>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附件18-1：</t>
  </si>
  <si>
    <t>附件19：</t>
  </si>
  <si>
    <t>政府性基金预算上级补助收入</t>
  </si>
  <si>
    <t>政府性基金预算补助下级支出</t>
  </si>
  <si>
    <t xml:space="preserve">  政府性基金转移支付收入</t>
  </si>
  <si>
    <t xml:space="preserve">  政府性基金转移支付支出</t>
  </si>
  <si>
    <t xml:space="preserve">    科学技术</t>
  </si>
  <si>
    <t xml:space="preserve">    文化旅游体育与传媒</t>
  </si>
  <si>
    <t xml:space="preserve">    社会保障和就业</t>
  </si>
  <si>
    <t xml:space="preserve">    节能环保</t>
  </si>
  <si>
    <t xml:space="preserve">    城乡社区</t>
  </si>
  <si>
    <t xml:space="preserve">    农林水</t>
  </si>
  <si>
    <t xml:space="preserve">    交通运输</t>
  </si>
  <si>
    <t xml:space="preserve">    资源勘探工业信息等</t>
  </si>
  <si>
    <t>政府性基金预算下级上解收入</t>
  </si>
  <si>
    <t>政府性基金预算上解上级支出</t>
  </si>
  <si>
    <t>待偿债置换专项债券上年结余</t>
  </si>
  <si>
    <t>政府性基金预算上年结余</t>
  </si>
  <si>
    <t>政府性基金预算调出资金</t>
  </si>
  <si>
    <t xml:space="preserve">  一般公共预算调入</t>
  </si>
  <si>
    <t xml:space="preserve">  其他调入资金</t>
  </si>
  <si>
    <t>债务收入</t>
  </si>
  <si>
    <t xml:space="preserve">  地方政府债务收入</t>
  </si>
  <si>
    <t xml:space="preserve">    专项债务收入</t>
  </si>
  <si>
    <t xml:space="preserve">  抗疫特别国债还本支出</t>
  </si>
  <si>
    <t>债务转贷支出</t>
  </si>
  <si>
    <t>政府性基金预算省补助计划单列市收入</t>
  </si>
  <si>
    <t>政府性基金预算省补助计划单列市支出</t>
  </si>
  <si>
    <t>政府性基金预算计划单列市上解省收入</t>
  </si>
  <si>
    <t>政府性基金预算计划单列市上解省支出</t>
  </si>
  <si>
    <t>待偿债置换专项债券结余</t>
  </si>
  <si>
    <t>政府性基金预算年终结余</t>
  </si>
  <si>
    <t>附件20：</t>
  </si>
  <si>
    <t>附件20-1：</t>
  </si>
  <si>
    <t>附件21：</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</si>
  <si>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</si>
  <si>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</si>
  <si>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</si>
  <si>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</si>
  <si>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</si>
  <si>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</si>
  <si>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</si>
  <si>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</si>
  <si>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</si>
  <si>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</si>
  <si>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</si>
  <si>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</si>
  <si>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</si>
  <si>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</si>
  <si>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</si>
  <si>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</si>
  <si>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</si>
  <si>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</si>
  <si>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</si>
  <si>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</si>
  <si>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</si>
  <si>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</si>
  <si>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</si>
  <si>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</si>
  <si>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</si>
  <si>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</si>
  <si>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</si>
  <si>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</si>
  <si>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</si>
  <si>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</si>
  <si>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</si>
  <si>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</si>
  <si>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</si>
  <si>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</si>
  <si>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</si>
  <si>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</si>
  <si>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</si>
  <si>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</si>
  <si>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</si>
  <si>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</si>
  <si>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</si>
  <si>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</si>
  <si>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</si>
  <si>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附件22：</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</si>
  <si>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</si>
  <si>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</si>
  <si>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</si>
  <si>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</si>
  <si>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</si>
  <si>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</si>
  <si>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</si>
  <si>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</si>
  <si>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</si>
  <si>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</si>
  <si>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</si>
  <si>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</si>
  <si>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</si>
  <si>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</si>
  <si>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</si>
  <si>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</si>
  <si>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</si>
  <si>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</si>
  <si>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</si>
  <si>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</si>
  <si>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</si>
  <si>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</si>
  <si>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国有企业政策性补贴(款)</t>
  </si>
  <si>
    <t xml:space="preserve">    国有企业政策性补贴(项)</t>
  </si>
  <si>
    <t xml:space="preserve">  其他国有资本经营预算支出(款)</t>
  </si>
  <si>
    <t xml:space="preserve">    其他国有资本经营预算支出(项)</t>
  </si>
  <si>
    <t>备注：此表为空表，表示当年无国有资本经营预算支出。</t>
  </si>
  <si>
    <t>附件22-1：</t>
  </si>
  <si>
    <t>附件23：</t>
  </si>
  <si>
    <t xml:space="preserve">2021年天心区国有资本经营预算专项转移支付分项目决算表
</t>
  </si>
  <si>
    <t>解决历史遗留问题及改革成本支出</t>
  </si>
  <si>
    <t>附件23-1：</t>
  </si>
  <si>
    <t>附件24：</t>
  </si>
  <si>
    <t>2021年天心区社保基金收入决算表</t>
  </si>
  <si>
    <t>附件25：</t>
  </si>
  <si>
    <t>2021年天心区社保基金支出决算表</t>
  </si>
  <si>
    <r>
      <rPr>
        <sz val="16"/>
        <rFont val="仿宋_GB2312"/>
        <charset val="134"/>
      </rPr>
      <t>附件2</t>
    </r>
    <r>
      <rPr>
        <sz val="16"/>
        <rFont val="仿宋_GB2312"/>
        <charset val="134"/>
      </rPr>
      <t>6</t>
    </r>
    <r>
      <rPr>
        <sz val="16"/>
        <rFont val="仿宋_GB2312"/>
        <charset val="134"/>
      </rPr>
      <t>：</t>
    </r>
  </si>
  <si>
    <t>单位：亿元</t>
  </si>
  <si>
    <t>限额</t>
  </si>
  <si>
    <t>余额</t>
  </si>
  <si>
    <r>
      <rPr>
        <sz val="16"/>
        <rFont val="仿宋_GB2312"/>
        <charset val="134"/>
      </rPr>
      <t>附件2</t>
    </r>
    <r>
      <rPr>
        <sz val="16"/>
        <rFont val="仿宋_GB2312"/>
        <charset val="134"/>
      </rPr>
      <t>7</t>
    </r>
    <r>
      <rPr>
        <sz val="16"/>
        <rFont val="仿宋_GB2312"/>
        <charset val="134"/>
      </rPr>
      <t>：</t>
    </r>
  </si>
  <si>
    <r>
      <rPr>
        <sz val="16"/>
        <rFont val="仿宋_GB2312"/>
        <charset val="134"/>
      </rPr>
      <t>附件2</t>
    </r>
    <r>
      <rPr>
        <sz val="16"/>
        <rFont val="仿宋_GB2312"/>
        <charset val="134"/>
      </rPr>
      <t>8</t>
    </r>
    <r>
      <rPr>
        <sz val="16"/>
        <rFont val="仿宋_GB2312"/>
        <charset val="134"/>
      </rPr>
      <t>：</t>
    </r>
  </si>
  <si>
    <t>项目名称</t>
  </si>
  <si>
    <t>项目编号</t>
  </si>
  <si>
    <t>项目领域</t>
  </si>
  <si>
    <t>项目主管部门</t>
  </si>
  <si>
    <t>项目实施单位</t>
  </si>
  <si>
    <t>债券性质</t>
  </si>
  <si>
    <t>债券规模</t>
  </si>
  <si>
    <t>发行时间（年/月）</t>
  </si>
  <si>
    <t>天心区</t>
  </si>
  <si>
    <t>市政道路建设项目（2021）</t>
  </si>
  <si>
    <t>P17430103-0009</t>
  </si>
  <si>
    <t>道路</t>
  </si>
  <si>
    <t>天心区人民政府</t>
  </si>
  <si>
    <t>天心区公共工程建设中心</t>
  </si>
  <si>
    <t>一般债券</t>
  </si>
  <si>
    <t>2021-05</t>
  </si>
  <si>
    <t>学校建设项目（2021）</t>
  </si>
  <si>
    <t>P17430103-0008</t>
  </si>
  <si>
    <t>义务教育</t>
  </si>
  <si>
    <t>天心区教育局</t>
  </si>
  <si>
    <t>2021-06</t>
  </si>
  <si>
    <t>湖南大数据交易中心及相关配套设施建设项目</t>
  </si>
  <si>
    <t>P20430103-0022</t>
  </si>
  <si>
    <t>产业园区基础设施</t>
  </si>
  <si>
    <t>长沙天心经济开发区管理委员会</t>
  </si>
  <si>
    <t>湖南天南实业有限责任公司</t>
  </si>
  <si>
    <t>其他自平衡专项债券</t>
  </si>
  <si>
    <t>2021-07</t>
  </si>
  <si>
    <t>乡村振兴建设项目（2021）</t>
  </si>
  <si>
    <t>P21430103-0001</t>
  </si>
  <si>
    <t>水利</t>
  </si>
  <si>
    <t>天心区农业农村局</t>
  </si>
  <si>
    <t>2021-10</t>
  </si>
  <si>
    <t>湖南长沙“天心数谷”产业园开发配套基础设施建设项目</t>
  </si>
  <si>
    <t>P19430103-0015</t>
  </si>
  <si>
    <t>湖南天长置业有限责任公司</t>
  </si>
  <si>
    <t>2021-11</t>
  </si>
  <si>
    <t>长沙市天心区黑石村城中村改造项目（二期）</t>
  </si>
  <si>
    <t>P17430103-0010</t>
  </si>
  <si>
    <t>棚户区改造</t>
  </si>
  <si>
    <t>长沙天悦投资有限责任公司</t>
  </si>
  <si>
    <t>棚改专项债券</t>
  </si>
  <si>
    <t>附件29：</t>
  </si>
  <si>
    <r>
      <rPr>
        <sz val="16"/>
        <rFont val="仿宋_GB2312"/>
        <charset val="134"/>
      </rPr>
      <t>附件3</t>
    </r>
    <r>
      <rPr>
        <sz val="16"/>
        <rFont val="仿宋_GB2312"/>
        <charset val="134"/>
      </rPr>
      <t>0</t>
    </r>
    <r>
      <rPr>
        <sz val="16"/>
        <rFont val="仿宋_GB2312"/>
        <charset val="134"/>
      </rPr>
      <t>：</t>
    </r>
  </si>
  <si>
    <t>单位名称</t>
  </si>
  <si>
    <t>“三公”经费支出决算数</t>
  </si>
  <si>
    <t>小计</t>
  </si>
  <si>
    <t>因公出国（境）费</t>
  </si>
  <si>
    <t>公务用车购置及运行费</t>
  </si>
  <si>
    <t>其中：公务用车购置</t>
  </si>
  <si>
    <t>其中：公务用车运行维护费</t>
  </si>
  <si>
    <t>长沙市天心区</t>
  </si>
  <si>
    <t>说明：2021年全区行政事业单位一般公共预算拨款“三公”经费实际支出465万元，比预算数减少362万元。其中：公务接待费28万元，比预算数减少150万元；公务用车购置及运行维护费437万元（其中：公务用车购置费107万元，公务用车运行维护费330万元），比预算数减少174万元；因公出国（境）费0万元，比预算数减少38万元。2021年“三公”经费下降的主要原因是深入贯彻落实中央关于“厉行节约 反对浪费”的指示精神，牢固树立过“紧日子”思想，从严控制“三公”经费，反对铺张浪费，确保只减不增。</t>
  </si>
</sst>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Red]\(0.00\)"/>
    <numFmt numFmtId="178" formatCode="#,##0.000000"/>
    <numFmt numFmtId="179" formatCode="0.00_ "/>
    <numFmt numFmtId="180" formatCode="0.0%"/>
    <numFmt numFmtId="181" formatCode=";;"/>
    <numFmt numFmtId="182" formatCode="0_);[Red]\(0\)"/>
  </numFmts>
  <fonts count="124">
    <font>
      <sz val="11"/>
      <color theme="1"/>
      <name val="宋体"/>
      <charset val="134"/>
      <scheme val="minor"/>
    </font>
    <font>
      <sz val="11"/>
      <color theme="1"/>
      <name val="宋体"/>
      <charset val="134"/>
      <scheme val="minor"/>
    </font>
    <font>
      <sz val="16"/>
      <name val="仿宋_GB2312"/>
      <charset val="134"/>
    </font>
    <font>
      <sz val="18"/>
      <color indexed="8"/>
      <name val="方正小标宋简体"/>
      <charset val="134"/>
    </font>
    <font>
      <sz val="11"/>
      <color indexed="8"/>
      <name val="仿宋_GB2312"/>
      <charset val="134"/>
    </font>
    <font>
      <b/>
      <sz val="12"/>
      <color indexed="8"/>
      <name val="宋体"/>
      <charset val="134"/>
      <scheme val="minor"/>
    </font>
    <font>
      <sz val="12"/>
      <color indexed="8"/>
      <name val="宋体"/>
      <charset val="134"/>
      <scheme val="minor"/>
    </font>
    <font>
      <sz val="12"/>
      <color indexed="8"/>
      <name val="仿宋_GB2312"/>
      <charset val="134"/>
    </font>
    <font>
      <sz val="11"/>
      <color indexed="8"/>
      <name val="宋体"/>
      <charset val="134"/>
      <scheme val="minor"/>
    </font>
    <font>
      <sz val="18"/>
      <name val="方正小标宋简体"/>
      <charset val="134"/>
    </font>
    <font>
      <sz val="10"/>
      <color indexed="8"/>
      <name val="宋体"/>
      <charset val="134"/>
      <scheme val="minor"/>
    </font>
    <font>
      <b/>
      <sz val="10"/>
      <name val="宋体"/>
      <charset val="134"/>
      <scheme val="minor"/>
    </font>
    <font>
      <sz val="10"/>
      <name val="宋体"/>
      <charset val="134"/>
      <scheme val="minor"/>
    </font>
    <font>
      <sz val="9"/>
      <name val="SimSun"/>
      <charset val="134"/>
    </font>
    <font>
      <sz val="11"/>
      <color indexed="8"/>
      <name val="Times New Roman"/>
      <charset val="134"/>
    </font>
    <font>
      <sz val="12"/>
      <name val="宋体"/>
      <charset val="134"/>
    </font>
    <font>
      <sz val="22"/>
      <color rgb="FF000000"/>
      <name val="方正小标宋简体"/>
      <charset val="134"/>
    </font>
    <font>
      <sz val="22"/>
      <color indexed="8"/>
      <name val="方正小标宋简体"/>
      <charset val="134"/>
    </font>
    <font>
      <sz val="10"/>
      <color indexed="8"/>
      <name val="宋体"/>
      <charset val="134"/>
    </font>
    <font>
      <sz val="11"/>
      <color indexed="8"/>
      <name val="宋体"/>
      <charset val="134"/>
    </font>
    <font>
      <sz val="10"/>
      <color indexed="8"/>
      <name val="Times New Roman"/>
      <charset val="134"/>
    </font>
    <font>
      <sz val="16"/>
      <color theme="1"/>
      <name val="仿宋_GB2312"/>
      <charset val="134"/>
    </font>
    <font>
      <sz val="18"/>
      <color theme="1"/>
      <name val="方正小标宋简体"/>
      <charset val="134"/>
    </font>
    <font>
      <sz val="10"/>
      <color theme="1"/>
      <name val="宋体"/>
      <charset val="134"/>
    </font>
    <font>
      <b/>
      <sz val="10"/>
      <color theme="1"/>
      <name val="宋体"/>
      <charset val="134"/>
    </font>
    <font>
      <sz val="10"/>
      <color theme="1"/>
      <name val="Arial"/>
      <charset val="134"/>
    </font>
    <font>
      <sz val="10"/>
      <name val="宋体"/>
      <charset val="134"/>
    </font>
    <font>
      <sz val="10"/>
      <name val="黑体"/>
      <charset val="134"/>
    </font>
    <font>
      <b/>
      <sz val="18"/>
      <color theme="1"/>
      <name val="宋体"/>
      <charset val="134"/>
      <scheme val="minor"/>
    </font>
    <font>
      <sz val="11"/>
      <color theme="1"/>
      <name val="宋体"/>
      <charset val="134"/>
    </font>
    <font>
      <sz val="14"/>
      <color rgb="FF000000"/>
      <name val="宋体"/>
      <charset val="134"/>
    </font>
    <font>
      <b/>
      <sz val="14"/>
      <color theme="1"/>
      <name val="宋体"/>
      <charset val="134"/>
    </font>
    <font>
      <sz val="14"/>
      <color theme="1"/>
      <name val="宋体"/>
      <charset val="134"/>
    </font>
    <font>
      <b/>
      <sz val="18"/>
      <name val="宋体"/>
      <charset val="134"/>
    </font>
    <font>
      <b/>
      <sz val="10"/>
      <name val="宋体"/>
      <charset val="134"/>
    </font>
    <font>
      <sz val="20"/>
      <color indexed="8"/>
      <name val="方正小标宋简体"/>
      <charset val="134"/>
    </font>
    <font>
      <b/>
      <sz val="11"/>
      <color indexed="8"/>
      <name val="宋体"/>
      <charset val="134"/>
    </font>
    <font>
      <sz val="11"/>
      <name val="宋体"/>
      <charset val="134"/>
      <scheme val="minor"/>
    </font>
    <font>
      <sz val="10"/>
      <color indexed="8"/>
      <name val="Arial"/>
      <charset val="134"/>
    </font>
    <font>
      <sz val="12"/>
      <name val="楷体_GB2312"/>
      <charset val="134"/>
    </font>
    <font>
      <sz val="11"/>
      <name val="楷体_GB2312"/>
      <charset val="134"/>
    </font>
    <font>
      <b/>
      <sz val="20"/>
      <name val="黑体"/>
      <charset val="134"/>
    </font>
    <font>
      <sz val="20"/>
      <name val="方正小标宋简体"/>
      <charset val="134"/>
    </font>
    <font>
      <b/>
      <sz val="10"/>
      <color theme="1"/>
      <name val="宋体"/>
      <charset val="134"/>
      <scheme val="minor"/>
    </font>
    <font>
      <sz val="10"/>
      <color theme="1"/>
      <name val="宋体"/>
      <charset val="134"/>
      <scheme val="minor"/>
    </font>
    <font>
      <sz val="22"/>
      <color theme="1"/>
      <name val="方正小标宋简体"/>
      <charset val="134"/>
    </font>
    <font>
      <sz val="22"/>
      <name val="方正小标宋简体"/>
      <charset val="134"/>
    </font>
    <font>
      <sz val="10"/>
      <name val="仿宋_GB2312"/>
      <charset val="134"/>
    </font>
    <font>
      <sz val="12"/>
      <name val="黑体"/>
      <charset val="134"/>
    </font>
    <font>
      <sz val="10"/>
      <color theme="1"/>
      <name val="黑体"/>
      <charset val="134"/>
    </font>
    <font>
      <b/>
      <sz val="11"/>
      <color theme="1"/>
      <name val="宋体"/>
      <charset val="134"/>
      <scheme val="minor"/>
    </font>
    <font>
      <sz val="14"/>
      <name val="宋体"/>
      <charset val="134"/>
    </font>
    <font>
      <b/>
      <sz val="10"/>
      <color theme="1"/>
      <name val="黑体"/>
      <charset val="134"/>
    </font>
    <font>
      <sz val="13"/>
      <name val="仿宋_GB2312"/>
      <charset val="134"/>
    </font>
    <font>
      <sz val="13"/>
      <name val="宋体"/>
      <charset val="134"/>
    </font>
    <font>
      <b/>
      <sz val="8"/>
      <color theme="1"/>
      <name val="宋体"/>
      <charset val="134"/>
    </font>
    <font>
      <sz val="7.5"/>
      <color theme="1"/>
      <name val="宋体"/>
      <charset val="134"/>
    </font>
    <font>
      <sz val="18"/>
      <name val="方正小标宋简体"/>
      <charset val="134"/>
    </font>
    <font>
      <sz val="20"/>
      <color theme="1"/>
      <name val="方正小标宋简体"/>
      <charset val="134"/>
    </font>
    <font>
      <sz val="14"/>
      <color theme="1"/>
      <name val="宋体"/>
      <charset val="134"/>
      <scheme val="minor"/>
    </font>
    <font>
      <sz val="11"/>
      <color indexed="9"/>
      <name val="Tahoma"/>
      <charset val="134"/>
    </font>
    <font>
      <sz val="11"/>
      <color indexed="8"/>
      <name val="Tahoma"/>
      <charset val="134"/>
    </font>
    <font>
      <sz val="11"/>
      <color theme="1"/>
      <name val="宋体"/>
      <charset val="0"/>
      <scheme val="minor"/>
    </font>
    <font>
      <sz val="11"/>
      <color rgb="FF3F3F76"/>
      <name val="宋体"/>
      <charset val="0"/>
      <scheme val="minor"/>
    </font>
    <font>
      <b/>
      <sz val="11"/>
      <color indexed="9"/>
      <name val="Tahoma"/>
      <charset val="134"/>
    </font>
    <font>
      <sz val="11"/>
      <color indexed="9"/>
      <name val="DengXian"/>
      <charset val="134"/>
    </font>
    <font>
      <sz val="11"/>
      <color rgb="FF9C0006"/>
      <name val="宋体"/>
      <charset val="0"/>
      <scheme val="minor"/>
    </font>
    <font>
      <sz val="11"/>
      <color indexed="17"/>
      <name val="Tahoma"/>
      <charset val="134"/>
    </font>
    <font>
      <b/>
      <sz val="11"/>
      <color indexed="56"/>
      <name val="宋体"/>
      <charset val="134"/>
    </font>
    <font>
      <sz val="11"/>
      <color indexed="62"/>
      <name val="Tahoma"/>
      <charset val="134"/>
    </font>
    <font>
      <b/>
      <sz val="18"/>
      <color indexed="56"/>
      <name val="宋体"/>
      <charset val="134"/>
    </font>
    <font>
      <sz val="11"/>
      <color indexed="8"/>
      <name val="DengXian"/>
      <charset val="134"/>
    </font>
    <font>
      <sz val="11"/>
      <color theme="0"/>
      <name val="宋体"/>
      <charset val="0"/>
      <scheme val="minor"/>
    </font>
    <font>
      <u/>
      <sz val="11"/>
      <color rgb="FF0000FF"/>
      <name val="宋体"/>
      <charset val="0"/>
      <scheme val="minor"/>
    </font>
    <font>
      <u/>
      <sz val="11"/>
      <color rgb="FF800080"/>
      <name val="宋体"/>
      <charset val="0"/>
      <scheme val="minor"/>
    </font>
    <font>
      <sz val="11"/>
      <color indexed="20"/>
      <name val="Tahoma"/>
      <charset val="134"/>
    </font>
    <font>
      <sz val="11"/>
      <color indexed="20"/>
      <name val="宋体"/>
      <charset val="134"/>
    </font>
    <font>
      <sz val="11"/>
      <color indexed="17"/>
      <name val="宋体"/>
      <charset val="134"/>
    </font>
    <font>
      <b/>
      <sz val="11"/>
      <color theme="3"/>
      <name val="宋体"/>
      <charset val="134"/>
      <scheme val="minor"/>
    </font>
    <font>
      <sz val="11"/>
      <color rgb="FFFF0000"/>
      <name val="宋体"/>
      <charset val="0"/>
      <scheme val="minor"/>
    </font>
    <font>
      <sz val="10"/>
      <name val="Arial"/>
      <charset val="134"/>
    </font>
    <font>
      <b/>
      <sz val="18"/>
      <color theme="3"/>
      <name val="宋体"/>
      <charset val="134"/>
      <scheme val="minor"/>
    </font>
    <font>
      <i/>
      <sz val="11"/>
      <color rgb="FF7F7F7F"/>
      <name val="宋体"/>
      <charset val="0"/>
      <scheme val="minor"/>
    </font>
    <font>
      <b/>
      <sz val="15"/>
      <color indexed="56"/>
      <name val="Tahoma"/>
      <charset val="134"/>
    </font>
    <font>
      <b/>
      <sz val="15"/>
      <color theme="3"/>
      <name val="宋体"/>
      <charset val="134"/>
      <scheme val="minor"/>
    </font>
    <font>
      <sz val="11"/>
      <color indexed="14"/>
      <name val="DengXian"/>
      <charset val="134"/>
    </font>
    <font>
      <b/>
      <sz val="13"/>
      <color theme="3"/>
      <name val="宋体"/>
      <charset val="134"/>
      <scheme val="minor"/>
    </font>
    <font>
      <b/>
      <sz val="11"/>
      <color rgb="FF3F3F3F"/>
      <name val="宋体"/>
      <charset val="0"/>
      <scheme val="minor"/>
    </font>
    <font>
      <sz val="11"/>
      <color indexed="8"/>
      <name val="DengXian"/>
      <charset val="134"/>
    </font>
    <font>
      <b/>
      <sz val="11"/>
      <color rgb="FFFA7D00"/>
      <name val="宋体"/>
      <charset val="0"/>
      <scheme val="minor"/>
    </font>
    <font>
      <b/>
      <sz val="11"/>
      <color indexed="52"/>
      <name val="Tahoma"/>
      <charset val="134"/>
    </font>
    <font>
      <b/>
      <sz val="11"/>
      <color rgb="FFFFFFFF"/>
      <name val="宋体"/>
      <charset val="0"/>
      <scheme val="minor"/>
    </font>
    <font>
      <b/>
      <sz val="11"/>
      <color indexed="63"/>
      <name val="Tahoma"/>
      <charset val="134"/>
    </font>
    <font>
      <sz val="11"/>
      <color indexed="52"/>
      <name val="Tahoma"/>
      <charset val="134"/>
    </font>
    <font>
      <sz val="11"/>
      <color indexed="17"/>
      <name val="DengXian"/>
      <charset val="134"/>
    </font>
    <font>
      <b/>
      <sz val="11"/>
      <color indexed="56"/>
      <name val="Tahoma"/>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indexed="60"/>
      <name val="Tahoma"/>
      <charset val="134"/>
    </font>
    <font>
      <sz val="11"/>
      <color rgb="FF9C6500"/>
      <name val="宋体"/>
      <charset val="0"/>
      <scheme val="minor"/>
    </font>
    <font>
      <sz val="11"/>
      <color indexed="9"/>
      <name val="DengXian"/>
      <charset val="134"/>
    </font>
    <font>
      <b/>
      <sz val="11"/>
      <color indexed="63"/>
      <name val="宋体"/>
      <charset val="134"/>
    </font>
    <font>
      <sz val="11"/>
      <color indexed="9"/>
      <name val="宋体"/>
      <charset val="134"/>
    </font>
    <font>
      <b/>
      <sz val="11"/>
      <color indexed="52"/>
      <name val="宋体"/>
      <charset val="134"/>
    </font>
    <font>
      <b/>
      <sz val="13"/>
      <color indexed="56"/>
      <name val="Tahoma"/>
      <charset val="134"/>
    </font>
    <font>
      <sz val="11"/>
      <color indexed="10"/>
      <name val="宋体"/>
      <charset val="134"/>
    </font>
    <font>
      <sz val="9"/>
      <name val="宋体"/>
      <charset val="134"/>
    </font>
    <font>
      <b/>
      <sz val="11"/>
      <color indexed="9"/>
      <name val="宋体"/>
      <charset val="134"/>
    </font>
    <font>
      <sz val="11"/>
      <color indexed="16"/>
      <name val="Tahoma"/>
      <charset val="134"/>
    </font>
    <font>
      <b/>
      <sz val="11"/>
      <color indexed="8"/>
      <name val="Tahoma"/>
      <charset val="134"/>
    </font>
    <font>
      <sz val="11"/>
      <color indexed="60"/>
      <name val="宋体"/>
      <charset val="134"/>
    </font>
    <font>
      <i/>
      <sz val="11"/>
      <color indexed="23"/>
      <name val="Tahoma"/>
      <charset val="134"/>
    </font>
    <font>
      <sz val="11"/>
      <color indexed="10"/>
      <name val="Tahoma"/>
      <charset val="134"/>
    </font>
    <font>
      <sz val="11"/>
      <color indexed="52"/>
      <name val="宋体"/>
      <charset val="134"/>
    </font>
    <font>
      <sz val="12"/>
      <color indexed="8"/>
      <name val="宋体"/>
      <charset val="134"/>
    </font>
    <font>
      <sz val="11"/>
      <color indexed="17"/>
      <name val="DengXian"/>
      <charset val="134"/>
    </font>
    <font>
      <i/>
      <sz val="11"/>
      <color indexed="23"/>
      <name val="宋体"/>
      <charset val="134"/>
    </font>
    <font>
      <sz val="11"/>
      <color indexed="62"/>
      <name val="宋体"/>
      <charset val="134"/>
    </font>
    <font>
      <b/>
      <sz val="15"/>
      <color indexed="56"/>
      <name val="宋体"/>
      <charset val="134"/>
    </font>
    <font>
      <b/>
      <sz val="13"/>
      <color indexed="56"/>
      <name val="宋体"/>
      <charset val="134"/>
    </font>
    <font>
      <sz val="11"/>
      <color indexed="14"/>
      <name val="DengXian"/>
      <charset val="134"/>
    </font>
    <font>
      <sz val="11"/>
      <color indexed="16"/>
      <name val="宋体"/>
      <charset val="134"/>
    </font>
    <font>
      <sz val="16"/>
      <color rgb="FF000000"/>
      <name val="仿宋_GB2312"/>
      <charset val="134"/>
    </font>
  </fonts>
  <fills count="61">
    <fill>
      <patternFill patternType="none"/>
    </fill>
    <fill>
      <patternFill patternType="gray125"/>
    </fill>
    <fill>
      <patternFill patternType="solid">
        <fgColor theme="0"/>
        <bgColor indexed="64"/>
      </patternFill>
    </fill>
    <fill>
      <patternFill patternType="mediumGray">
        <fgColor indexed="9"/>
        <bgColor theme="0"/>
      </patternFill>
    </fill>
    <fill>
      <patternFill patternType="mediumGray">
        <fgColor indexed="9"/>
      </patternFill>
    </fill>
    <fill>
      <patternFill patternType="solid">
        <fgColor indexed="49"/>
        <bgColor indexed="64"/>
      </patternFill>
    </fill>
    <fill>
      <patternFill patternType="solid">
        <fgColor indexed="52"/>
        <bgColor indexed="64"/>
      </patternFill>
    </fill>
    <fill>
      <patternFill patternType="solid">
        <fgColor indexed="31"/>
        <bgColor indexed="64"/>
      </patternFill>
    </fill>
    <fill>
      <patternFill patternType="solid">
        <fgColor indexed="47"/>
        <bgColor indexed="64"/>
      </patternFill>
    </fill>
    <fill>
      <patternFill patternType="solid">
        <fgColor theme="6" tint="0.799981688894314"/>
        <bgColor indexed="64"/>
      </patternFill>
    </fill>
    <fill>
      <patternFill patternType="solid">
        <fgColor rgb="FFFFCC99"/>
        <bgColor indexed="64"/>
      </patternFill>
    </fill>
    <fill>
      <patternFill patternType="solid">
        <fgColor indexed="55"/>
        <bgColor indexed="64"/>
      </patternFill>
    </fill>
    <fill>
      <patternFill patternType="solid">
        <fgColor indexed="10"/>
        <bgColor indexed="64"/>
      </patternFill>
    </fill>
    <fill>
      <patternFill patternType="solid">
        <fgColor indexed="29"/>
        <bgColor indexed="64"/>
      </patternFill>
    </fill>
    <fill>
      <patternFill patternType="solid">
        <fgColor theme="6" tint="0.599993896298105"/>
        <bgColor indexed="64"/>
      </patternFill>
    </fill>
    <fill>
      <patternFill patternType="solid">
        <fgColor indexed="11"/>
        <bgColor indexed="64"/>
      </patternFill>
    </fill>
    <fill>
      <patternFill patternType="solid">
        <fgColor rgb="FFFFC7CE"/>
        <bgColor indexed="64"/>
      </patternFill>
    </fill>
    <fill>
      <patternFill patternType="solid">
        <fgColor indexed="42"/>
        <bgColor indexed="64"/>
      </patternFill>
    </fill>
    <fill>
      <patternFill patternType="solid">
        <fgColor indexed="62"/>
        <bgColor indexed="64"/>
      </patternFill>
    </fill>
    <fill>
      <patternFill patternType="solid">
        <fgColor indexed="30"/>
        <bgColor indexed="64"/>
      </patternFill>
    </fill>
    <fill>
      <patternFill patternType="solid">
        <fgColor indexed="46"/>
        <bgColor indexed="64"/>
      </patternFill>
    </fill>
    <fill>
      <patternFill patternType="solid">
        <fgColor indexed="44"/>
        <bgColor indexed="64"/>
      </patternFill>
    </fill>
    <fill>
      <patternFill patternType="solid">
        <fgColor theme="6" tint="0.399975585192419"/>
        <bgColor indexed="64"/>
      </patternFill>
    </fill>
    <fill>
      <patternFill patternType="solid">
        <fgColor indexed="45"/>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2"/>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indexed="53"/>
        <bgColor indexed="64"/>
      </patternFill>
    </fill>
    <fill>
      <patternFill patternType="solid">
        <fgColor rgb="FFC6EFCE"/>
        <bgColor indexed="64"/>
      </patternFill>
    </fill>
    <fill>
      <patternFill patternType="solid">
        <fgColor indexed="43"/>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indexed="41"/>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6"/>
        <bgColor indexed="64"/>
      </patternFill>
    </fill>
    <fill>
      <patternFill patternType="solid">
        <fgColor indexed="51"/>
        <bgColor indexed="64"/>
      </patternFill>
    </fill>
    <fill>
      <patternFill patternType="solid">
        <fgColor indexed="57"/>
        <bgColor indexed="64"/>
      </patternFill>
    </fill>
    <fill>
      <patternFill patternType="solid">
        <fgColor indexed="26"/>
        <bgColor indexed="64"/>
      </patternFill>
    </fill>
    <fill>
      <patternFill patternType="solid">
        <fgColor indexed="19"/>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medium">
        <color indexed="8"/>
      </left>
      <right style="thin">
        <color indexed="8"/>
      </right>
      <top style="thin">
        <color indexed="8"/>
      </top>
      <bottom style="thin">
        <color indexed="8"/>
      </bottom>
      <diagonal/>
    </border>
    <border>
      <left/>
      <right style="thin">
        <color indexed="8"/>
      </right>
      <top style="thin">
        <color indexed="8"/>
      </top>
      <bottom/>
      <diagonal/>
    </border>
    <border>
      <left style="medium">
        <color indexed="8"/>
      </left>
      <right/>
      <top style="thin">
        <color indexed="8"/>
      </top>
      <bottom style="thin">
        <color indexed="8"/>
      </bottom>
      <diagonal/>
    </border>
    <border>
      <left style="medium">
        <color indexed="8"/>
      </left>
      <right/>
      <top style="thin">
        <color indexed="8"/>
      </top>
      <bottom/>
      <diagonal/>
    </border>
    <border>
      <left style="thin">
        <color auto="1"/>
      </left>
      <right/>
      <top style="thin">
        <color auto="1"/>
      </top>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thick">
        <color indexed="6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double">
        <color rgb="FFFF8001"/>
      </bottom>
      <diagonal/>
    </border>
    <border>
      <left/>
      <right/>
      <top style="thin">
        <color theme="4"/>
      </top>
      <bottom style="double">
        <color theme="4"/>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2392">
    <xf numFmtId="0" fontId="0" fillId="0" borderId="0">
      <alignment vertical="center"/>
    </xf>
    <xf numFmtId="0" fontId="60" fillId="5" borderId="0" applyNumberFormat="0" applyBorder="0" applyAlignment="0" applyProtection="0">
      <alignment vertical="center"/>
    </xf>
    <xf numFmtId="42" fontId="0" fillId="0" borderId="0" applyFont="0" applyFill="0" applyBorder="0" applyAlignment="0" applyProtection="0">
      <alignment vertical="center"/>
    </xf>
    <xf numFmtId="0" fontId="60" fillId="6" borderId="0" applyNumberFormat="0" applyBorder="0" applyAlignment="0" applyProtection="0">
      <alignment vertical="center"/>
    </xf>
    <xf numFmtId="0" fontId="19" fillId="7" borderId="0" applyNumberFormat="0" applyBorder="0" applyAlignment="0" applyProtection="0">
      <alignment vertical="center"/>
    </xf>
    <xf numFmtId="0" fontId="61" fillId="8" borderId="0" applyNumberFormat="0" applyBorder="0" applyAlignment="0" applyProtection="0">
      <alignment vertical="center"/>
    </xf>
    <xf numFmtId="0" fontId="62" fillId="9" borderId="0" applyNumberFormat="0" applyBorder="0" applyAlignment="0" applyProtection="0">
      <alignment vertical="center"/>
    </xf>
    <xf numFmtId="0" fontId="63" fillId="10" borderId="15" applyNumberFormat="0" applyAlignment="0" applyProtection="0">
      <alignment vertical="center"/>
    </xf>
    <xf numFmtId="0" fontId="64" fillId="11" borderId="16" applyNumberFormat="0" applyAlignment="0" applyProtection="0">
      <alignment vertical="center"/>
    </xf>
    <xf numFmtId="0" fontId="60" fillId="12" borderId="0" applyNumberFormat="0" applyBorder="0" applyAlignment="0" applyProtection="0">
      <alignment vertical="center"/>
    </xf>
    <xf numFmtId="44" fontId="0" fillId="0" borderId="0" applyFont="0" applyFill="0" applyBorder="0" applyAlignment="0" applyProtection="0">
      <alignment vertical="center"/>
    </xf>
    <xf numFmtId="0" fontId="65" fillId="13" borderId="0" applyNumberFormat="0" applyBorder="0" applyAlignment="0" applyProtection="0">
      <alignment vertical="center"/>
    </xf>
    <xf numFmtId="0" fontId="61" fillId="7" borderId="0" applyNumberFormat="0" applyBorder="0" applyAlignment="0" applyProtection="0">
      <alignment vertical="center"/>
    </xf>
    <xf numFmtId="41" fontId="0" fillId="0" borderId="0" applyFont="0" applyFill="0" applyBorder="0" applyAlignment="0" applyProtection="0">
      <alignment vertical="center"/>
    </xf>
    <xf numFmtId="0" fontId="62" fillId="14" borderId="0" applyNumberFormat="0" applyBorder="0" applyAlignment="0" applyProtection="0">
      <alignment vertical="center"/>
    </xf>
    <xf numFmtId="0" fontId="61" fillId="15" borderId="0" applyNumberFormat="0" applyBorder="0" applyAlignment="0" applyProtection="0">
      <alignment vertical="center"/>
    </xf>
    <xf numFmtId="0" fontId="66" fillId="16" borderId="0" applyNumberFormat="0" applyBorder="0" applyAlignment="0" applyProtection="0">
      <alignment vertical="center"/>
    </xf>
    <xf numFmtId="0" fontId="67" fillId="17" borderId="0" applyNumberFormat="0" applyBorder="0" applyAlignment="0" applyProtection="0">
      <alignment vertical="center"/>
    </xf>
    <xf numFmtId="0" fontId="61" fillId="13" borderId="0" applyNumberFormat="0" applyBorder="0" applyAlignment="0" applyProtection="0">
      <alignment vertical="center"/>
    </xf>
    <xf numFmtId="0" fontId="68" fillId="0" borderId="0" applyNumberFormat="0" applyFill="0" applyBorder="0" applyAlignment="0" applyProtection="0">
      <alignment vertical="center"/>
    </xf>
    <xf numFmtId="0" fontId="60" fillId="18" borderId="0" applyNumberFormat="0" applyBorder="0" applyAlignment="0" applyProtection="0">
      <alignment vertical="center"/>
    </xf>
    <xf numFmtId="0" fontId="60" fillId="19" borderId="0" applyNumberFormat="0" applyBorder="0" applyAlignment="0" applyProtection="0">
      <alignment vertical="center"/>
    </xf>
    <xf numFmtId="0" fontId="61" fillId="20" borderId="0" applyNumberFormat="0" applyBorder="0" applyAlignment="0" applyProtection="0">
      <alignment vertical="center"/>
    </xf>
    <xf numFmtId="0" fontId="69" fillId="8" borderId="17" applyNumberFormat="0" applyAlignment="0" applyProtection="0">
      <alignment vertical="center"/>
    </xf>
    <xf numFmtId="0" fontId="60" fillId="13" borderId="0" applyNumberFormat="0" applyBorder="0" applyAlignment="0" applyProtection="0">
      <alignment vertical="center"/>
    </xf>
    <xf numFmtId="0" fontId="61" fillId="17" borderId="0" applyNumberFormat="0" applyBorder="0" applyAlignment="0" applyProtection="0">
      <alignment vertical="center"/>
    </xf>
    <xf numFmtId="43" fontId="0" fillId="0" borderId="0" applyFont="0" applyFill="0" applyBorder="0" applyAlignment="0" applyProtection="0">
      <alignment vertical="center"/>
    </xf>
    <xf numFmtId="0" fontId="70" fillId="0" borderId="0" applyNumberFormat="0" applyFill="0" applyBorder="0" applyAlignment="0" applyProtection="0">
      <alignment vertical="center"/>
    </xf>
    <xf numFmtId="0" fontId="71" fillId="7" borderId="0" applyNumberFormat="0" applyBorder="0" applyAlignment="0" applyProtection="0">
      <alignment vertical="center"/>
    </xf>
    <xf numFmtId="0" fontId="19" fillId="7" borderId="0" applyNumberFormat="0" applyBorder="0" applyAlignment="0" applyProtection="0">
      <alignment vertical="center"/>
    </xf>
    <xf numFmtId="0" fontId="19" fillId="15" borderId="0" applyNumberFormat="0" applyBorder="0" applyAlignment="0" applyProtection="0">
      <alignment vertical="center"/>
    </xf>
    <xf numFmtId="0" fontId="60" fillId="12" borderId="0" applyNumberFormat="0" applyBorder="0" applyAlignment="0" applyProtection="0">
      <alignment vertical="center"/>
    </xf>
    <xf numFmtId="0" fontId="61" fillId="21" borderId="0" applyNumberFormat="0" applyBorder="0" applyAlignment="0" applyProtection="0">
      <alignment vertical="center"/>
    </xf>
    <xf numFmtId="0" fontId="72" fillId="22" borderId="0" applyNumberFormat="0" applyBorder="0" applyAlignment="0" applyProtection="0">
      <alignment vertical="center"/>
    </xf>
    <xf numFmtId="0" fontId="73" fillId="0" borderId="0" applyNumberFormat="0" applyFill="0" applyBorder="0" applyAlignment="0" applyProtection="0">
      <alignment vertical="center"/>
    </xf>
    <xf numFmtId="0" fontId="60" fillId="5" borderId="0" applyNumberFormat="0" applyBorder="0" applyAlignment="0" applyProtection="0">
      <alignment vertical="center"/>
    </xf>
    <xf numFmtId="0" fontId="61" fillId="21" borderId="0" applyNumberFormat="0" applyBorder="0" applyAlignment="0" applyProtection="0">
      <alignment vertical="center"/>
    </xf>
    <xf numFmtId="9" fontId="0" fillId="0" borderId="0" applyFont="0" applyFill="0" applyBorder="0" applyAlignment="0" applyProtection="0">
      <alignment vertical="center"/>
    </xf>
    <xf numFmtId="0" fontId="74" fillId="0" borderId="0" applyNumberFormat="0" applyFill="0" applyBorder="0" applyAlignment="0" applyProtection="0">
      <alignment vertical="center"/>
    </xf>
    <xf numFmtId="0" fontId="61" fillId="8" borderId="0" applyNumberFormat="0" applyBorder="0" applyAlignment="0" applyProtection="0">
      <alignment vertical="center"/>
    </xf>
    <xf numFmtId="0" fontId="65" fillId="5" borderId="0" applyNumberFormat="0" applyBorder="0" applyAlignment="0" applyProtection="0">
      <alignment vertical="center"/>
    </xf>
    <xf numFmtId="0" fontId="75" fillId="23" borderId="0" applyNumberFormat="0" applyBorder="0" applyAlignment="0" applyProtection="0">
      <alignment vertical="center"/>
    </xf>
    <xf numFmtId="0" fontId="19" fillId="17" borderId="0" applyNumberFormat="0" applyBorder="0" applyAlignment="0" applyProtection="0">
      <alignment vertical="center"/>
    </xf>
    <xf numFmtId="0" fontId="76" fillId="23" borderId="0" applyNumberFormat="0" applyBorder="0" applyAlignment="0" applyProtection="0">
      <alignment vertical="center"/>
    </xf>
    <xf numFmtId="0" fontId="61" fillId="20" borderId="0" applyNumberFormat="0" applyBorder="0" applyAlignment="0" applyProtection="0">
      <alignment vertical="center"/>
    </xf>
    <xf numFmtId="0" fontId="60" fillId="13" borderId="0" applyNumberFormat="0" applyBorder="0" applyAlignment="0" applyProtection="0">
      <alignment vertical="center"/>
    </xf>
    <xf numFmtId="0" fontId="0" fillId="24" borderId="18" applyNumberFormat="0" applyFont="0" applyAlignment="0" applyProtection="0">
      <alignment vertical="center"/>
    </xf>
    <xf numFmtId="0" fontId="61" fillId="21" borderId="0" applyNumberFormat="0" applyBorder="0" applyAlignment="0" applyProtection="0">
      <alignment vertical="center"/>
    </xf>
    <xf numFmtId="0" fontId="19" fillId="15" borderId="0" applyNumberFormat="0" applyBorder="0" applyAlignment="0" applyProtection="0">
      <alignment vertical="center"/>
    </xf>
    <xf numFmtId="0" fontId="61" fillId="15" borderId="0" applyNumberFormat="0" applyBorder="0" applyAlignment="0" applyProtection="0">
      <alignment vertical="center"/>
    </xf>
    <xf numFmtId="0" fontId="77" fillId="17" borderId="0" applyNumberFormat="0" applyBorder="0" applyAlignment="0" applyProtection="0">
      <alignment vertical="center"/>
    </xf>
    <xf numFmtId="0" fontId="72" fillId="25" borderId="0" applyNumberFormat="0" applyBorder="0" applyAlignment="0" applyProtection="0">
      <alignment vertical="center"/>
    </xf>
    <xf numFmtId="0" fontId="71" fillId="8" borderId="0" applyNumberFormat="0" applyBorder="0" applyAlignment="0" applyProtection="0">
      <alignment vertical="center"/>
    </xf>
    <xf numFmtId="0" fontId="65" fillId="26" borderId="0" applyNumberFormat="0" applyBorder="0" applyAlignment="0" applyProtection="0">
      <alignment vertical="center"/>
    </xf>
    <xf numFmtId="0" fontId="78"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80" fillId="0" borderId="0"/>
    <xf numFmtId="0" fontId="81" fillId="0" borderId="0" applyNumberFormat="0" applyFill="0" applyBorder="0" applyAlignment="0" applyProtection="0">
      <alignment vertical="center"/>
    </xf>
    <xf numFmtId="0" fontId="61" fillId="20" borderId="0" applyNumberFormat="0" applyBorder="0" applyAlignment="0" applyProtection="0">
      <alignment vertical="center"/>
    </xf>
    <xf numFmtId="0" fontId="82" fillId="0" borderId="0" applyNumberFormat="0" applyFill="0" applyBorder="0" applyAlignment="0" applyProtection="0">
      <alignment vertical="center"/>
    </xf>
    <xf numFmtId="0" fontId="83" fillId="0" borderId="19" applyNumberFormat="0" applyFill="0" applyAlignment="0" applyProtection="0">
      <alignment vertical="center"/>
    </xf>
    <xf numFmtId="0" fontId="84" fillId="0" borderId="20" applyNumberFormat="0" applyFill="0" applyAlignment="0" applyProtection="0">
      <alignment vertical="center"/>
    </xf>
    <xf numFmtId="0" fontId="85" fillId="23" borderId="0" applyNumberFormat="0" applyBorder="0" applyAlignment="0" applyProtection="0">
      <alignment vertical="center"/>
    </xf>
    <xf numFmtId="0" fontId="60" fillId="5" borderId="0" applyNumberFormat="0" applyBorder="0" applyAlignment="0" applyProtection="0">
      <alignment vertical="center"/>
    </xf>
    <xf numFmtId="0" fontId="61" fillId="27" borderId="0" applyNumberFormat="0" applyBorder="0" applyAlignment="0" applyProtection="0">
      <alignment vertical="center"/>
    </xf>
    <xf numFmtId="0" fontId="86" fillId="0" borderId="20" applyNumberFormat="0" applyFill="0" applyAlignment="0" applyProtection="0">
      <alignment vertical="center"/>
    </xf>
    <xf numFmtId="0" fontId="60" fillId="5" borderId="0" applyNumberFormat="0" applyBorder="0" applyAlignment="0" applyProtection="0">
      <alignment vertical="center"/>
    </xf>
    <xf numFmtId="0" fontId="61" fillId="20" borderId="0" applyNumberFormat="0" applyBorder="0" applyAlignment="0" applyProtection="0">
      <alignment vertical="center"/>
    </xf>
    <xf numFmtId="0" fontId="61" fillId="21" borderId="0" applyNumberFormat="0" applyBorder="0" applyAlignment="0" applyProtection="0">
      <alignment vertical="center"/>
    </xf>
    <xf numFmtId="0" fontId="19" fillId="15" borderId="0" applyNumberFormat="0" applyBorder="0" applyAlignment="0" applyProtection="0">
      <alignment vertical="center"/>
    </xf>
    <xf numFmtId="0" fontId="61" fillId="21" borderId="0" applyNumberFormat="0" applyBorder="0" applyAlignment="0" applyProtection="0">
      <alignment vertical="center"/>
    </xf>
    <xf numFmtId="0" fontId="19" fillId="21" borderId="0" applyNumberFormat="0" applyBorder="0" applyAlignment="0" applyProtection="0">
      <alignment vertical="center"/>
    </xf>
    <xf numFmtId="0" fontId="61" fillId="15" borderId="0" applyNumberFormat="0" applyBorder="0" applyAlignment="0" applyProtection="0">
      <alignment vertical="center"/>
    </xf>
    <xf numFmtId="0" fontId="72" fillId="28" borderId="0" applyNumberFormat="0" applyBorder="0" applyAlignment="0" applyProtection="0">
      <alignment vertical="center"/>
    </xf>
    <xf numFmtId="0" fontId="78" fillId="0" borderId="21" applyNumberFormat="0" applyFill="0" applyAlignment="0" applyProtection="0">
      <alignment vertical="center"/>
    </xf>
    <xf numFmtId="0" fontId="77" fillId="17" borderId="0" applyNumberFormat="0" applyBorder="0" applyAlignment="0" applyProtection="0">
      <alignment vertical="center"/>
    </xf>
    <xf numFmtId="0" fontId="60" fillId="6" borderId="0" applyNumberFormat="0" applyBorder="0" applyAlignment="0" applyProtection="0">
      <alignment vertical="center"/>
    </xf>
    <xf numFmtId="0" fontId="71" fillId="21" borderId="0" applyNumberFormat="0" applyBorder="0" applyAlignment="0" applyProtection="0">
      <alignment vertical="center"/>
    </xf>
    <xf numFmtId="0" fontId="72" fillId="29" borderId="0" applyNumberFormat="0" applyBorder="0" applyAlignment="0" applyProtection="0">
      <alignment vertical="center"/>
    </xf>
    <xf numFmtId="0" fontId="61" fillId="15" borderId="0" applyNumberFormat="0" applyBorder="0" applyAlignment="0" applyProtection="0">
      <alignment vertical="center"/>
    </xf>
    <xf numFmtId="0" fontId="87" fillId="30" borderId="22" applyNumberFormat="0" applyAlignment="0" applyProtection="0">
      <alignment vertical="center"/>
    </xf>
    <xf numFmtId="0" fontId="61" fillId="23" borderId="0" applyNumberFormat="0" applyBorder="0" applyAlignment="0" applyProtection="0">
      <alignment vertical="center"/>
    </xf>
    <xf numFmtId="0" fontId="88" fillId="31" borderId="0" applyNumberFormat="0" applyBorder="0" applyAlignment="0" applyProtection="0">
      <alignment vertical="center"/>
    </xf>
    <xf numFmtId="0" fontId="61" fillId="15" borderId="0" applyNumberFormat="0" applyBorder="0" applyAlignment="0" applyProtection="0">
      <alignment vertical="center"/>
    </xf>
    <xf numFmtId="0" fontId="67" fillId="17" borderId="0" applyNumberFormat="0" applyBorder="0" applyAlignment="0" applyProtection="0">
      <alignment vertical="center"/>
    </xf>
    <xf numFmtId="0" fontId="89" fillId="30" borderId="15" applyNumberFormat="0" applyAlignment="0" applyProtection="0">
      <alignment vertical="center"/>
    </xf>
    <xf numFmtId="0" fontId="61" fillId="7" borderId="0" applyNumberFormat="0" applyBorder="0" applyAlignment="0" applyProtection="0">
      <alignment vertical="center"/>
    </xf>
    <xf numFmtId="0" fontId="60" fillId="18" borderId="0" applyNumberFormat="0" applyBorder="0" applyAlignment="0" applyProtection="0">
      <alignment vertical="center"/>
    </xf>
    <xf numFmtId="0" fontId="19" fillId="7" borderId="0" applyNumberFormat="0" applyBorder="0" applyAlignment="0" applyProtection="0">
      <alignment vertical="center"/>
    </xf>
    <xf numFmtId="0" fontId="90" fillId="26" borderId="17" applyNumberFormat="0" applyAlignment="0" applyProtection="0">
      <alignment vertical="center"/>
    </xf>
    <xf numFmtId="0" fontId="91" fillId="32" borderId="23" applyNumberFormat="0" applyAlignment="0" applyProtection="0">
      <alignment vertical="center"/>
    </xf>
    <xf numFmtId="0" fontId="92" fillId="26" borderId="24" applyNumberFormat="0" applyAlignment="0" applyProtection="0">
      <alignment vertical="center"/>
    </xf>
    <xf numFmtId="0" fontId="60" fillId="18" borderId="0" applyNumberFormat="0" applyBorder="0" applyAlignment="0" applyProtection="0">
      <alignment vertical="center"/>
    </xf>
    <xf numFmtId="0" fontId="60" fillId="19" borderId="0" applyNumberFormat="0" applyBorder="0" applyAlignment="0" applyProtection="0">
      <alignment vertical="center"/>
    </xf>
    <xf numFmtId="0" fontId="61" fillId="20" borderId="0" applyNumberFormat="0" applyBorder="0" applyAlignment="0" applyProtection="0">
      <alignment vertical="center"/>
    </xf>
    <xf numFmtId="0" fontId="62" fillId="33" borderId="0" applyNumberFormat="0" applyBorder="0" applyAlignment="0" applyProtection="0">
      <alignment vertical="center"/>
    </xf>
    <xf numFmtId="0" fontId="69" fillId="8" borderId="17" applyNumberFormat="0" applyAlignment="0" applyProtection="0">
      <alignment vertical="center"/>
    </xf>
    <xf numFmtId="0" fontId="60" fillId="13" borderId="0" applyNumberFormat="0" applyBorder="0" applyAlignment="0" applyProtection="0">
      <alignment vertical="center"/>
    </xf>
    <xf numFmtId="0" fontId="61" fillId="17" borderId="0" applyNumberFormat="0" applyBorder="0" applyAlignment="0" applyProtection="0">
      <alignment vertical="center"/>
    </xf>
    <xf numFmtId="0" fontId="93" fillId="0" borderId="25" applyNumberFormat="0" applyFill="0" applyAlignment="0" applyProtection="0">
      <alignment vertical="center"/>
    </xf>
    <xf numFmtId="0" fontId="94" fillId="17" borderId="0" applyNumberFormat="0" applyBorder="0" applyAlignment="0" applyProtection="0">
      <alignment vertical="center"/>
    </xf>
    <xf numFmtId="0" fontId="64" fillId="11" borderId="16" applyNumberFormat="0" applyAlignment="0" applyProtection="0">
      <alignment vertical="center"/>
    </xf>
    <xf numFmtId="0" fontId="61" fillId="23" borderId="0" applyNumberFormat="0" applyBorder="0" applyAlignment="0" applyProtection="0">
      <alignment vertical="center"/>
    </xf>
    <xf numFmtId="0" fontId="61" fillId="17" borderId="0" applyNumberFormat="0" applyBorder="0" applyAlignment="0" applyProtection="0">
      <alignment vertical="center"/>
    </xf>
    <xf numFmtId="0" fontId="95" fillId="0" borderId="0" applyNumberFormat="0" applyFill="0" applyBorder="0" applyAlignment="0" applyProtection="0">
      <alignment vertical="center"/>
    </xf>
    <xf numFmtId="0" fontId="60" fillId="19" borderId="0" applyNumberFormat="0" applyBorder="0" applyAlignment="0" applyProtection="0">
      <alignment vertical="center"/>
    </xf>
    <xf numFmtId="0" fontId="72" fillId="34" borderId="0" applyNumberFormat="0" applyBorder="0" applyAlignment="0" applyProtection="0">
      <alignment vertical="center"/>
    </xf>
    <xf numFmtId="0" fontId="60" fillId="6" borderId="0" applyNumberFormat="0" applyBorder="0" applyAlignment="0" applyProtection="0">
      <alignment vertical="center"/>
    </xf>
    <xf numFmtId="0" fontId="76" fillId="23" borderId="0" applyNumberFormat="0" applyBorder="0" applyAlignment="0" applyProtection="0">
      <alignment vertical="center"/>
    </xf>
    <xf numFmtId="0" fontId="60" fillId="35" borderId="0" applyNumberFormat="0" applyBorder="0" applyAlignment="0" applyProtection="0">
      <alignment vertical="center"/>
    </xf>
    <xf numFmtId="0" fontId="96" fillId="0" borderId="26" applyNumberFormat="0" applyFill="0" applyAlignment="0" applyProtection="0">
      <alignment vertical="center"/>
    </xf>
    <xf numFmtId="0" fontId="97" fillId="0" borderId="27" applyNumberFormat="0" applyFill="0" applyAlignment="0" applyProtection="0">
      <alignment vertical="center"/>
    </xf>
    <xf numFmtId="0" fontId="75" fillId="23" borderId="0" applyNumberFormat="0" applyBorder="0" applyAlignment="0" applyProtection="0">
      <alignment vertical="center"/>
    </xf>
    <xf numFmtId="0" fontId="19" fillId="17" borderId="0" applyNumberFormat="0" applyBorder="0" applyAlignment="0" applyProtection="0">
      <alignment vertical="center"/>
    </xf>
    <xf numFmtId="0" fontId="60" fillId="35" borderId="0" applyNumberFormat="0" applyBorder="0" applyAlignment="0" applyProtection="0">
      <alignment vertical="center"/>
    </xf>
    <xf numFmtId="0" fontId="61" fillId="8" borderId="0" applyNumberFormat="0" applyBorder="0" applyAlignment="0" applyProtection="0">
      <alignment vertical="center"/>
    </xf>
    <xf numFmtId="0" fontId="98" fillId="36" borderId="0" applyNumberFormat="0" applyBorder="0" applyAlignment="0" applyProtection="0">
      <alignment vertical="center"/>
    </xf>
    <xf numFmtId="0" fontId="76" fillId="23" borderId="0" applyNumberFormat="0" applyBorder="0" applyAlignment="0" applyProtection="0">
      <alignment vertical="center"/>
    </xf>
    <xf numFmtId="0" fontId="76" fillId="23" borderId="0" applyNumberFormat="0" applyBorder="0" applyAlignment="0" applyProtection="0">
      <alignment vertical="center"/>
    </xf>
    <xf numFmtId="0" fontId="61" fillId="13" borderId="0" applyNumberFormat="0" applyBorder="0" applyAlignment="0" applyProtection="0">
      <alignment vertical="center"/>
    </xf>
    <xf numFmtId="0" fontId="67" fillId="17" borderId="0" applyNumberFormat="0" applyBorder="0" applyAlignment="0" applyProtection="0">
      <alignment vertical="center"/>
    </xf>
    <xf numFmtId="0" fontId="61" fillId="13" borderId="0" applyNumberFormat="0" applyBorder="0" applyAlignment="0" applyProtection="0">
      <alignment vertical="center"/>
    </xf>
    <xf numFmtId="0" fontId="19" fillId="13" borderId="0" applyNumberFormat="0" applyBorder="0" applyAlignment="0" applyProtection="0">
      <alignment vertical="center"/>
    </xf>
    <xf numFmtId="0" fontId="19" fillId="7" borderId="0" applyNumberFormat="0" applyBorder="0" applyAlignment="0" applyProtection="0">
      <alignment vertical="center"/>
    </xf>
    <xf numFmtId="0" fontId="60" fillId="18" borderId="0" applyNumberFormat="0" applyBorder="0" applyAlignment="0" applyProtection="0">
      <alignment vertical="center"/>
    </xf>
    <xf numFmtId="0" fontId="99" fillId="37" borderId="0" applyNumberFormat="0" applyBorder="0" applyAlignment="0" applyProtection="0">
      <alignment vertical="center"/>
    </xf>
    <xf numFmtId="0" fontId="61" fillId="27" borderId="0" applyNumberFormat="0" applyBorder="0" applyAlignment="0" applyProtection="0">
      <alignment vertical="center"/>
    </xf>
    <xf numFmtId="0" fontId="75" fillId="23" borderId="0" applyNumberFormat="0" applyBorder="0" applyAlignment="0" applyProtection="0">
      <alignment vertical="center"/>
    </xf>
    <xf numFmtId="0" fontId="61" fillId="17" borderId="0" applyNumberFormat="0" applyBorder="0" applyAlignment="0" applyProtection="0">
      <alignment vertical="center"/>
    </xf>
    <xf numFmtId="0" fontId="100" fillId="38" borderId="0" applyNumberFormat="0" applyBorder="0" applyAlignment="0" applyProtection="0">
      <alignment vertical="center"/>
    </xf>
    <xf numFmtId="0" fontId="61" fillId="7" borderId="0" applyNumberFormat="0" applyBorder="0" applyAlignment="0" applyProtection="0">
      <alignment vertical="center"/>
    </xf>
    <xf numFmtId="0" fontId="61" fillId="15" borderId="0" applyNumberFormat="0" applyBorder="0" applyAlignment="0" applyProtection="0">
      <alignment vertical="center"/>
    </xf>
    <xf numFmtId="0" fontId="92" fillId="26" borderId="24" applyNumberFormat="0" applyAlignment="0" applyProtection="0">
      <alignment vertical="center"/>
    </xf>
    <xf numFmtId="0" fontId="60" fillId="18" borderId="0" applyNumberFormat="0" applyBorder="0" applyAlignment="0" applyProtection="0">
      <alignment vertical="center"/>
    </xf>
    <xf numFmtId="0" fontId="61" fillId="20" borderId="0" applyNumberFormat="0" applyBorder="0" applyAlignment="0" applyProtection="0">
      <alignment vertical="center"/>
    </xf>
    <xf numFmtId="0" fontId="62" fillId="39" borderId="0" applyNumberFormat="0" applyBorder="0" applyAlignment="0" applyProtection="0">
      <alignment vertical="center"/>
    </xf>
    <xf numFmtId="0" fontId="70" fillId="0" borderId="0" applyNumberFormat="0" applyFill="0" applyBorder="0" applyAlignment="0" applyProtection="0">
      <alignment vertical="center"/>
    </xf>
    <xf numFmtId="0" fontId="60" fillId="13" borderId="0" applyNumberFormat="0" applyBorder="0" applyAlignment="0" applyProtection="0">
      <alignment vertical="center"/>
    </xf>
    <xf numFmtId="0" fontId="72" fillId="40" borderId="0" applyNumberFormat="0" applyBorder="0" applyAlignment="0" applyProtection="0">
      <alignment vertical="center"/>
    </xf>
    <xf numFmtId="0" fontId="71" fillId="41" borderId="0" applyNumberFormat="0" applyBorder="0" applyAlignment="0" applyProtection="0">
      <alignment vertical="center"/>
    </xf>
    <xf numFmtId="0" fontId="62" fillId="42" borderId="0" applyNumberFormat="0" applyBorder="0" applyAlignment="0" applyProtection="0">
      <alignment vertical="center"/>
    </xf>
    <xf numFmtId="0" fontId="19" fillId="7" borderId="0" applyNumberFormat="0" applyBorder="0" applyAlignment="0" applyProtection="0">
      <alignment vertical="center"/>
    </xf>
    <xf numFmtId="0" fontId="60" fillId="18" borderId="0" applyNumberFormat="0" applyBorder="0" applyAlignment="0" applyProtection="0">
      <alignment vertical="center"/>
    </xf>
    <xf numFmtId="0" fontId="101" fillId="8" borderId="0" applyNumberFormat="0" applyBorder="0" applyAlignment="0" applyProtection="0">
      <alignment vertical="center"/>
    </xf>
    <xf numFmtId="0" fontId="70" fillId="0" borderId="0" applyNumberFormat="0" applyFill="0" applyBorder="0" applyAlignment="0" applyProtection="0">
      <alignment vertical="center"/>
    </xf>
    <xf numFmtId="0" fontId="71" fillId="7" borderId="0" applyNumberFormat="0" applyBorder="0" applyAlignment="0" applyProtection="0">
      <alignment vertical="center"/>
    </xf>
    <xf numFmtId="0" fontId="62" fillId="43" borderId="0" applyNumberFormat="0" applyBorder="0" applyAlignment="0" applyProtection="0">
      <alignment vertical="center"/>
    </xf>
    <xf numFmtId="0" fontId="61" fillId="20" borderId="0" applyNumberFormat="0" applyBorder="0" applyAlignment="0" applyProtection="0">
      <alignment vertical="center"/>
    </xf>
    <xf numFmtId="0" fontId="102" fillId="26" borderId="24" applyNumberFormat="0" applyAlignment="0" applyProtection="0">
      <alignment vertical="center"/>
    </xf>
    <xf numFmtId="0" fontId="61" fillId="23" borderId="0" applyNumberFormat="0" applyBorder="0" applyAlignment="0" applyProtection="0">
      <alignment vertical="center"/>
    </xf>
    <xf numFmtId="0" fontId="61" fillId="21" borderId="0" applyNumberFormat="0" applyBorder="0" applyAlignment="0" applyProtection="0">
      <alignment vertical="center"/>
    </xf>
    <xf numFmtId="0" fontId="62" fillId="44" borderId="0" applyNumberFormat="0" applyBorder="0" applyAlignment="0" applyProtection="0">
      <alignment vertical="center"/>
    </xf>
    <xf numFmtId="0" fontId="61" fillId="20" borderId="0" applyNumberFormat="0" applyBorder="0" applyAlignment="0" applyProtection="0">
      <alignment vertical="center"/>
    </xf>
    <xf numFmtId="0" fontId="88" fillId="41" borderId="0" applyNumberFormat="0" applyBorder="0" applyAlignment="0" applyProtection="0">
      <alignment vertical="center"/>
    </xf>
    <xf numFmtId="0" fontId="62" fillId="45" borderId="0" applyNumberFormat="0" applyBorder="0" applyAlignment="0" applyProtection="0">
      <alignment vertical="center"/>
    </xf>
    <xf numFmtId="0" fontId="60" fillId="19" borderId="0" applyNumberFormat="0" applyBorder="0" applyAlignment="0" applyProtection="0">
      <alignment vertical="center"/>
    </xf>
    <xf numFmtId="0" fontId="72" fillId="46" borderId="0" applyNumberFormat="0" applyBorder="0" applyAlignment="0" applyProtection="0">
      <alignment vertical="center"/>
    </xf>
    <xf numFmtId="0" fontId="61" fillId="7" borderId="0" applyNumberFormat="0" applyBorder="0" applyAlignment="0" applyProtection="0">
      <alignment vertical="center"/>
    </xf>
    <xf numFmtId="0" fontId="67" fillId="17" borderId="0" applyNumberFormat="0" applyBorder="0" applyAlignment="0" applyProtection="0">
      <alignment vertical="center"/>
    </xf>
    <xf numFmtId="0" fontId="60" fillId="19" borderId="0" applyNumberFormat="0" applyBorder="0" applyAlignment="0" applyProtection="0">
      <alignment vertical="center"/>
    </xf>
    <xf numFmtId="0" fontId="72" fillId="47" borderId="0" applyNumberFormat="0" applyBorder="0" applyAlignment="0" applyProtection="0">
      <alignment vertical="center"/>
    </xf>
    <xf numFmtId="0" fontId="61" fillId="7" borderId="0" applyNumberFormat="0" applyBorder="0" applyAlignment="0" applyProtection="0">
      <alignment vertical="center"/>
    </xf>
    <xf numFmtId="0" fontId="67" fillId="17" borderId="0" applyNumberFormat="0" applyBorder="0" applyAlignment="0" applyProtection="0">
      <alignment vertical="center"/>
    </xf>
    <xf numFmtId="0" fontId="64" fillId="11" borderId="16" applyNumberFormat="0" applyAlignment="0" applyProtection="0">
      <alignment vertical="center"/>
    </xf>
    <xf numFmtId="0" fontId="62" fillId="48" borderId="0" applyNumberFormat="0" applyBorder="0" applyAlignment="0" applyProtection="0">
      <alignment vertical="center"/>
    </xf>
    <xf numFmtId="0" fontId="70" fillId="0" borderId="0" applyNumberFormat="0" applyFill="0" applyBorder="0" applyAlignment="0" applyProtection="0">
      <alignment vertical="center"/>
    </xf>
    <xf numFmtId="0" fontId="88" fillId="7" borderId="0" applyNumberFormat="0" applyBorder="0" applyAlignment="0" applyProtection="0">
      <alignment vertical="center"/>
    </xf>
    <xf numFmtId="0" fontId="60" fillId="18" borderId="0" applyNumberFormat="0" applyBorder="0" applyAlignment="0" applyProtection="0">
      <alignment vertical="center"/>
    </xf>
    <xf numFmtId="0" fontId="19" fillId="7" borderId="0" applyNumberFormat="0" applyBorder="0" applyAlignment="0" applyProtection="0">
      <alignment vertical="center"/>
    </xf>
    <xf numFmtId="0" fontId="90" fillId="26" borderId="17" applyNumberFormat="0" applyAlignment="0" applyProtection="0">
      <alignment vertical="center"/>
    </xf>
    <xf numFmtId="0" fontId="94" fillId="17" borderId="0" applyNumberFormat="0" applyBorder="0" applyAlignment="0" applyProtection="0">
      <alignment vertical="center"/>
    </xf>
    <xf numFmtId="0" fontId="62" fillId="49" borderId="0" applyNumberFormat="0" applyBorder="0" applyAlignment="0" applyProtection="0">
      <alignment vertical="center"/>
    </xf>
    <xf numFmtId="0" fontId="60" fillId="6" borderId="0" applyNumberFormat="0" applyBorder="0" applyAlignment="0" applyProtection="0">
      <alignment vertical="center"/>
    </xf>
    <xf numFmtId="0" fontId="72" fillId="50" borderId="0" applyNumberFormat="0" applyBorder="0" applyAlignment="0" applyProtection="0">
      <alignment vertical="center"/>
    </xf>
    <xf numFmtId="0" fontId="19" fillId="23" borderId="0" applyNumberFormat="0" applyBorder="0" applyAlignment="0" applyProtection="0">
      <alignment vertical="center"/>
    </xf>
    <xf numFmtId="0" fontId="67" fillId="17" borderId="0" applyNumberFormat="0" applyBorder="0" applyAlignment="0" applyProtection="0">
      <alignment vertical="center"/>
    </xf>
    <xf numFmtId="0" fontId="90" fillId="26" borderId="17" applyNumberFormat="0" applyAlignment="0" applyProtection="0">
      <alignment vertical="center"/>
    </xf>
    <xf numFmtId="0" fontId="94" fillId="17" borderId="0" applyNumberFormat="0" applyBorder="0" applyAlignment="0" applyProtection="0">
      <alignment vertical="center"/>
    </xf>
    <xf numFmtId="0" fontId="62" fillId="51" borderId="0" applyNumberFormat="0" applyBorder="0" applyAlignment="0" applyProtection="0">
      <alignment vertical="center"/>
    </xf>
    <xf numFmtId="0" fontId="61" fillId="13" borderId="0" applyNumberFormat="0" applyBorder="0" applyAlignment="0" applyProtection="0">
      <alignment vertical="center"/>
    </xf>
    <xf numFmtId="0" fontId="83" fillId="0" borderId="19" applyNumberFormat="0" applyFill="0" applyAlignment="0" applyProtection="0">
      <alignment vertical="center"/>
    </xf>
    <xf numFmtId="0" fontId="72" fillId="52" borderId="0" applyNumberFormat="0" applyBorder="0" applyAlignment="0" applyProtection="0">
      <alignment vertical="center"/>
    </xf>
    <xf numFmtId="0" fontId="103" fillId="6" borderId="0" applyNumberFormat="0" applyBorder="0" applyAlignment="0" applyProtection="0">
      <alignment vertical="center"/>
    </xf>
    <xf numFmtId="0" fontId="60" fillId="6" borderId="0" applyNumberFormat="0" applyBorder="0" applyAlignment="0" applyProtection="0">
      <alignment vertical="center"/>
    </xf>
    <xf numFmtId="0" fontId="72" fillId="53" borderId="0" applyNumberFormat="0" applyBorder="0" applyAlignment="0" applyProtection="0">
      <alignment vertical="center"/>
    </xf>
    <xf numFmtId="0" fontId="19" fillId="17" borderId="0" applyNumberFormat="0" applyBorder="0" applyAlignment="0" applyProtection="0">
      <alignment vertical="center"/>
    </xf>
    <xf numFmtId="0" fontId="90" fillId="26" borderId="17" applyNumberFormat="0" applyAlignment="0" applyProtection="0">
      <alignment vertical="center"/>
    </xf>
    <xf numFmtId="0" fontId="61" fillId="17" borderId="0" applyNumberFormat="0" applyBorder="0" applyAlignment="0" applyProtection="0">
      <alignment vertical="center"/>
    </xf>
    <xf numFmtId="0" fontId="94" fillId="17" borderId="0" applyNumberFormat="0" applyBorder="0" applyAlignment="0" applyProtection="0">
      <alignment vertical="center"/>
    </xf>
    <xf numFmtId="0" fontId="99" fillId="37" borderId="0" applyNumberFormat="0" applyBorder="0" applyAlignment="0" applyProtection="0">
      <alignment vertical="center"/>
    </xf>
    <xf numFmtId="0" fontId="62" fillId="54" borderId="0" applyNumberFormat="0" applyBorder="0" applyAlignment="0" applyProtection="0">
      <alignment vertical="center"/>
    </xf>
    <xf numFmtId="0" fontId="83" fillId="0" borderId="19" applyNumberFormat="0" applyFill="0" applyAlignment="0" applyProtection="0">
      <alignment vertical="center"/>
    </xf>
    <xf numFmtId="0" fontId="72" fillId="55" borderId="0" applyNumberFormat="0" applyBorder="0" applyAlignment="0" applyProtection="0">
      <alignment vertical="center"/>
    </xf>
    <xf numFmtId="0" fontId="103" fillId="6" borderId="0" applyNumberFormat="0" applyBorder="0" applyAlignment="0" applyProtection="0">
      <alignment vertical="center"/>
    </xf>
    <xf numFmtId="0" fontId="19" fillId="7" borderId="0" applyNumberFormat="0" applyBorder="0" applyAlignment="0" applyProtection="0">
      <alignment vertical="center"/>
    </xf>
    <xf numFmtId="0" fontId="61" fillId="7" borderId="0" applyNumberFormat="0" applyBorder="0" applyAlignment="0" applyProtection="0">
      <alignment vertical="center"/>
    </xf>
    <xf numFmtId="0" fontId="67" fillId="17" borderId="0" applyNumberFormat="0" applyBorder="0" applyAlignment="0" applyProtection="0">
      <alignment vertical="center"/>
    </xf>
    <xf numFmtId="0" fontId="19" fillId="15" borderId="0" applyNumberFormat="0" applyBorder="0" applyAlignment="0" applyProtection="0">
      <alignment vertical="center"/>
    </xf>
    <xf numFmtId="0" fontId="61" fillId="7" borderId="0" applyNumberFormat="0" applyBorder="0" applyAlignment="0" applyProtection="0">
      <alignment vertical="center"/>
    </xf>
    <xf numFmtId="0" fontId="67" fillId="17" borderId="0" applyNumberFormat="0" applyBorder="0" applyAlignment="0" applyProtection="0">
      <alignment vertical="center"/>
    </xf>
    <xf numFmtId="0" fontId="60" fillId="18" borderId="0" applyNumberFormat="0" applyBorder="0" applyAlignment="0" applyProtection="0">
      <alignment vertical="center"/>
    </xf>
    <xf numFmtId="0" fontId="104" fillId="26" borderId="17" applyNumberFormat="0" applyAlignment="0" applyProtection="0">
      <alignment vertical="center"/>
    </xf>
    <xf numFmtId="0" fontId="61" fillId="15" borderId="0" applyNumberFormat="0" applyBorder="0" applyAlignment="0" applyProtection="0">
      <alignment vertical="center"/>
    </xf>
    <xf numFmtId="0" fontId="61" fillId="7" borderId="0" applyNumberFormat="0" applyBorder="0" applyAlignment="0" applyProtection="0">
      <alignment vertical="center"/>
    </xf>
    <xf numFmtId="0" fontId="75" fillId="23" borderId="0" applyNumberFormat="0" applyBorder="0" applyAlignment="0" applyProtection="0">
      <alignment vertical="center"/>
    </xf>
    <xf numFmtId="0" fontId="61" fillId="7" borderId="0" applyNumberFormat="0" applyBorder="0" applyAlignment="0" applyProtection="0">
      <alignment vertical="center"/>
    </xf>
    <xf numFmtId="0" fontId="19" fillId="7" borderId="0" applyNumberFormat="0" applyBorder="0" applyAlignment="0" applyProtection="0">
      <alignment vertical="center"/>
    </xf>
    <xf numFmtId="0" fontId="90" fillId="26" borderId="17" applyNumberFormat="0" applyAlignment="0" applyProtection="0">
      <alignment vertical="center"/>
    </xf>
    <xf numFmtId="0" fontId="61" fillId="7" borderId="0" applyNumberFormat="0" applyBorder="0" applyAlignment="0" applyProtection="0">
      <alignment vertical="center"/>
    </xf>
    <xf numFmtId="0" fontId="19" fillId="7" borderId="0" applyNumberFormat="0" applyBorder="0" applyAlignment="0" applyProtection="0">
      <alignment vertical="center"/>
    </xf>
    <xf numFmtId="0" fontId="90" fillId="26" borderId="17" applyNumberFormat="0" applyAlignment="0" applyProtection="0">
      <alignment vertical="center"/>
    </xf>
    <xf numFmtId="0" fontId="60" fillId="56" borderId="0" applyNumberFormat="0" applyBorder="0" applyAlignment="0" applyProtection="0">
      <alignment vertical="center"/>
    </xf>
    <xf numFmtId="0" fontId="61" fillId="7" borderId="0" applyNumberFormat="0" applyBorder="0" applyAlignment="0" applyProtection="0">
      <alignment vertical="center"/>
    </xf>
    <xf numFmtId="0" fontId="61" fillId="13" borderId="0" applyNumberFormat="0" applyBorder="0" applyAlignment="0" applyProtection="0">
      <alignment vertical="center"/>
    </xf>
    <xf numFmtId="0" fontId="61" fillId="15" borderId="0" applyNumberFormat="0" applyBorder="0" applyAlignment="0" applyProtection="0">
      <alignment vertical="center"/>
    </xf>
    <xf numFmtId="0" fontId="61" fillId="7" borderId="0" applyNumberFormat="0" applyBorder="0" applyAlignment="0" applyProtection="0">
      <alignment vertical="center"/>
    </xf>
    <xf numFmtId="0" fontId="67" fillId="17" borderId="0" applyNumberFormat="0" applyBorder="0" applyAlignment="0" applyProtection="0">
      <alignment vertical="center"/>
    </xf>
    <xf numFmtId="0" fontId="61" fillId="15" borderId="0" applyNumberFormat="0" applyBorder="0" applyAlignment="0" applyProtection="0">
      <alignment vertical="center"/>
    </xf>
    <xf numFmtId="0" fontId="61" fillId="7" borderId="0" applyNumberFormat="0" applyBorder="0" applyAlignment="0" applyProtection="0">
      <alignment vertical="center"/>
    </xf>
    <xf numFmtId="0" fontId="76" fillId="23" borderId="0" applyNumberFormat="0" applyBorder="0" applyAlignment="0" applyProtection="0">
      <alignment vertical="center"/>
    </xf>
    <xf numFmtId="0" fontId="61" fillId="27" borderId="0" applyNumberFormat="0" applyBorder="0" applyAlignment="0" applyProtection="0">
      <alignment vertical="center"/>
    </xf>
    <xf numFmtId="0" fontId="60" fillId="15" borderId="0" applyNumberFormat="0" applyBorder="0" applyAlignment="0" applyProtection="0">
      <alignment vertical="center"/>
    </xf>
    <xf numFmtId="0" fontId="61" fillId="7" borderId="0" applyNumberFormat="0" applyBorder="0" applyAlignment="0" applyProtection="0">
      <alignment vertical="center"/>
    </xf>
    <xf numFmtId="0" fontId="19" fillId="23" borderId="0" applyNumberFormat="0" applyBorder="0" applyAlignment="0" applyProtection="0">
      <alignment vertical="center"/>
    </xf>
    <xf numFmtId="0" fontId="90" fillId="26" borderId="17" applyNumberFormat="0" applyAlignment="0" applyProtection="0">
      <alignment vertical="center"/>
    </xf>
    <xf numFmtId="0" fontId="61" fillId="7" borderId="0" applyNumberFormat="0" applyBorder="0" applyAlignment="0" applyProtection="0">
      <alignment vertical="center"/>
    </xf>
    <xf numFmtId="0" fontId="19" fillId="23" borderId="0" applyNumberFormat="0" applyBorder="0" applyAlignment="0" applyProtection="0">
      <alignment vertical="center"/>
    </xf>
    <xf numFmtId="0" fontId="90" fillId="26" borderId="17" applyNumberFormat="0" applyAlignment="0" applyProtection="0">
      <alignment vertical="center"/>
    </xf>
    <xf numFmtId="0" fontId="60" fillId="56" borderId="0" applyNumberFormat="0" applyBorder="0" applyAlignment="0" applyProtection="0">
      <alignment vertical="center"/>
    </xf>
    <xf numFmtId="0" fontId="61" fillId="7" borderId="0" applyNumberFormat="0" applyBorder="0" applyAlignment="0" applyProtection="0">
      <alignment vertical="center"/>
    </xf>
    <xf numFmtId="0" fontId="61" fillId="8" borderId="0" applyNumberFormat="0" applyBorder="0" applyAlignment="0" applyProtection="0">
      <alignment vertical="center"/>
    </xf>
    <xf numFmtId="0" fontId="19" fillId="21" borderId="0" applyNumberFormat="0" applyBorder="0" applyAlignment="0" applyProtection="0">
      <alignment vertical="center"/>
    </xf>
    <xf numFmtId="0" fontId="19" fillId="23" borderId="0" applyNumberFormat="0" applyBorder="0" applyAlignment="0" applyProtection="0">
      <alignment vertical="center"/>
    </xf>
    <xf numFmtId="0" fontId="90" fillId="26" borderId="17" applyNumberFormat="0" applyAlignment="0" applyProtection="0">
      <alignment vertical="center"/>
    </xf>
    <xf numFmtId="0" fontId="60" fillId="56" borderId="0" applyNumberFormat="0" applyBorder="0" applyAlignment="0" applyProtection="0">
      <alignment vertical="center"/>
    </xf>
    <xf numFmtId="0" fontId="61" fillId="7" borderId="0" applyNumberFormat="0" applyBorder="0" applyAlignment="0" applyProtection="0">
      <alignment vertical="center"/>
    </xf>
    <xf numFmtId="0" fontId="61" fillId="15" borderId="0" applyNumberFormat="0" applyBorder="0" applyAlignment="0" applyProtection="0">
      <alignment vertical="center"/>
    </xf>
    <xf numFmtId="0" fontId="61" fillId="7" borderId="0" applyNumberFormat="0" applyBorder="0" applyAlignment="0" applyProtection="0">
      <alignment vertical="center"/>
    </xf>
    <xf numFmtId="0" fontId="67" fillId="17" borderId="0" applyNumberFormat="0" applyBorder="0" applyAlignment="0" applyProtection="0">
      <alignment vertical="center"/>
    </xf>
    <xf numFmtId="0" fontId="61" fillId="7" borderId="0" applyNumberFormat="0" applyBorder="0" applyAlignment="0" applyProtection="0">
      <alignment vertical="center"/>
    </xf>
    <xf numFmtId="0" fontId="19" fillId="17" borderId="0" applyNumberFormat="0" applyBorder="0" applyAlignment="0" applyProtection="0">
      <alignment vertical="center"/>
    </xf>
    <xf numFmtId="0" fontId="90" fillId="26" borderId="17" applyNumberFormat="0" applyAlignment="0" applyProtection="0">
      <alignment vertical="center"/>
    </xf>
    <xf numFmtId="0" fontId="61" fillId="7" borderId="0" applyNumberFormat="0" applyBorder="0" applyAlignment="0" applyProtection="0">
      <alignment vertical="center"/>
    </xf>
    <xf numFmtId="0" fontId="61" fillId="17" borderId="0" applyNumberFormat="0" applyBorder="0" applyAlignment="0" applyProtection="0">
      <alignment vertical="center"/>
    </xf>
    <xf numFmtId="0" fontId="94" fillId="17" borderId="0" applyNumberFormat="0" applyBorder="0" applyAlignment="0" applyProtection="0">
      <alignment vertical="center"/>
    </xf>
    <xf numFmtId="0" fontId="99" fillId="37" borderId="0" applyNumberFormat="0" applyBorder="0" applyAlignment="0" applyProtection="0">
      <alignment vertical="center"/>
    </xf>
    <xf numFmtId="0" fontId="19" fillId="57" borderId="0" applyNumberFormat="0" applyBorder="0" applyAlignment="0" applyProtection="0">
      <alignment vertical="center"/>
    </xf>
    <xf numFmtId="0" fontId="67" fillId="17" borderId="0" applyNumberFormat="0" applyBorder="0" applyAlignment="0" applyProtection="0">
      <alignment vertical="center"/>
    </xf>
    <xf numFmtId="0" fontId="19" fillId="17" borderId="0" applyNumberFormat="0" applyBorder="0" applyAlignment="0" applyProtection="0">
      <alignment vertical="center"/>
    </xf>
    <xf numFmtId="0" fontId="90" fillId="26" borderId="17" applyNumberFormat="0" applyAlignment="0" applyProtection="0">
      <alignment vertical="center"/>
    </xf>
    <xf numFmtId="0" fontId="61" fillId="7" borderId="0" applyNumberFormat="0" applyBorder="0" applyAlignment="0" applyProtection="0">
      <alignment vertical="center"/>
    </xf>
    <xf numFmtId="0" fontId="19" fillId="17" borderId="0" applyNumberFormat="0" applyBorder="0" applyAlignment="0" applyProtection="0">
      <alignment vertical="center"/>
    </xf>
    <xf numFmtId="0" fontId="90" fillId="26" borderId="17" applyNumberFormat="0" applyAlignment="0" applyProtection="0">
      <alignment vertical="center"/>
    </xf>
    <xf numFmtId="0" fontId="61" fillId="7" borderId="0" applyNumberFormat="0" applyBorder="0" applyAlignment="0" applyProtection="0">
      <alignment vertical="center"/>
    </xf>
    <xf numFmtId="0" fontId="75" fillId="23" borderId="0" applyNumberFormat="0" applyBorder="0" applyAlignment="0" applyProtection="0">
      <alignment vertical="center"/>
    </xf>
    <xf numFmtId="0" fontId="60" fillId="58" borderId="0" applyNumberFormat="0" applyBorder="0" applyAlignment="0" applyProtection="0">
      <alignment vertical="center"/>
    </xf>
    <xf numFmtId="0" fontId="67" fillId="17" borderId="0" applyNumberFormat="0" applyBorder="0" applyAlignment="0" applyProtection="0">
      <alignment vertical="center"/>
    </xf>
    <xf numFmtId="0" fontId="61" fillId="8" borderId="0" applyNumberFormat="0" applyBorder="0" applyAlignment="0" applyProtection="0">
      <alignment vertical="center"/>
    </xf>
    <xf numFmtId="0" fontId="19" fillId="27" borderId="0" applyNumberFormat="0" applyBorder="0" applyAlignment="0" applyProtection="0">
      <alignment vertical="center"/>
    </xf>
    <xf numFmtId="0" fontId="60" fillId="56"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77" fillId="17" borderId="0" applyNumberFormat="0" applyBorder="0" applyAlignment="0" applyProtection="0">
      <alignment vertical="center"/>
    </xf>
    <xf numFmtId="0" fontId="61" fillId="7" borderId="0" applyNumberFormat="0" applyBorder="0" applyAlignment="0" applyProtection="0">
      <alignment vertical="center"/>
    </xf>
    <xf numFmtId="0" fontId="19" fillId="20" borderId="0" applyNumberFormat="0" applyBorder="0" applyAlignment="0" applyProtection="0">
      <alignment vertical="center"/>
    </xf>
    <xf numFmtId="0" fontId="90" fillId="26" borderId="17" applyNumberFormat="0" applyAlignment="0" applyProtection="0">
      <alignment vertical="center"/>
    </xf>
    <xf numFmtId="0" fontId="61" fillId="7" borderId="0" applyNumberFormat="0" applyBorder="0" applyAlignment="0" applyProtection="0">
      <alignment vertical="center"/>
    </xf>
    <xf numFmtId="0" fontId="19" fillId="20" borderId="0" applyNumberFormat="0" applyBorder="0" applyAlignment="0" applyProtection="0">
      <alignment vertical="center"/>
    </xf>
    <xf numFmtId="0" fontId="90" fillId="26" borderId="17" applyNumberFormat="0" applyAlignment="0" applyProtection="0">
      <alignment vertical="center"/>
    </xf>
    <xf numFmtId="0" fontId="61" fillId="7" borderId="0" applyNumberFormat="0" applyBorder="0" applyAlignment="0" applyProtection="0">
      <alignment vertical="center"/>
    </xf>
    <xf numFmtId="0" fontId="19" fillId="20" borderId="0" applyNumberFormat="0" applyBorder="0" applyAlignment="0" applyProtection="0">
      <alignment vertical="center"/>
    </xf>
    <xf numFmtId="0" fontId="90" fillId="26" borderId="17" applyNumberFormat="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83" fillId="0" borderId="19" applyNumberFormat="0" applyFill="0" applyAlignment="0" applyProtection="0">
      <alignment vertical="center"/>
    </xf>
    <xf numFmtId="0" fontId="61" fillId="7" borderId="0" applyNumberFormat="0" applyBorder="0" applyAlignment="0" applyProtection="0">
      <alignment vertical="center"/>
    </xf>
    <xf numFmtId="0" fontId="83" fillId="0" borderId="19" applyNumberFormat="0" applyFill="0" applyAlignment="0" applyProtection="0">
      <alignment vertical="center"/>
    </xf>
    <xf numFmtId="0" fontId="60" fillId="56" borderId="0" applyNumberFormat="0" applyBorder="0" applyAlignment="0" applyProtection="0">
      <alignment vertical="center"/>
    </xf>
    <xf numFmtId="0" fontId="19" fillId="27" borderId="0" applyNumberFormat="0" applyBorder="0" applyAlignment="0" applyProtection="0">
      <alignment vertical="center"/>
    </xf>
    <xf numFmtId="0" fontId="90" fillId="26" borderId="17" applyNumberFormat="0" applyAlignment="0" applyProtection="0">
      <alignment vertical="center"/>
    </xf>
    <xf numFmtId="0" fontId="103" fillId="18" borderId="0" applyNumberFormat="0" applyBorder="0" applyAlignment="0" applyProtection="0">
      <alignment vertical="center"/>
    </xf>
    <xf numFmtId="0" fontId="61" fillId="7" borderId="0" applyNumberFormat="0" applyBorder="0" applyAlignment="0" applyProtection="0">
      <alignment vertical="center"/>
    </xf>
    <xf numFmtId="0" fontId="83" fillId="0" borderId="19" applyNumberFormat="0" applyFill="0" applyAlignment="0" applyProtection="0">
      <alignment vertical="center"/>
    </xf>
    <xf numFmtId="0" fontId="19" fillId="27" borderId="0" applyNumberFormat="0" applyBorder="0" applyAlignment="0" applyProtection="0">
      <alignment vertical="center"/>
    </xf>
    <xf numFmtId="0" fontId="90" fillId="26" borderId="17" applyNumberFormat="0" applyAlignment="0" applyProtection="0">
      <alignment vertical="center"/>
    </xf>
    <xf numFmtId="0" fontId="103" fillId="18" borderId="0" applyNumberFormat="0" applyBorder="0" applyAlignment="0" applyProtection="0">
      <alignment vertical="center"/>
    </xf>
    <xf numFmtId="0" fontId="61" fillId="7" borderId="0" applyNumberFormat="0" applyBorder="0" applyAlignment="0" applyProtection="0">
      <alignment vertical="center"/>
    </xf>
    <xf numFmtId="0" fontId="19" fillId="27" borderId="0" applyNumberFormat="0" applyBorder="0" applyAlignment="0" applyProtection="0">
      <alignment vertical="center"/>
    </xf>
    <xf numFmtId="0" fontId="90" fillId="26" borderId="17" applyNumberFormat="0" applyAlignment="0" applyProtection="0">
      <alignment vertical="center"/>
    </xf>
    <xf numFmtId="0" fontId="103" fillId="18"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1" fillId="23" borderId="0" applyNumberFormat="0" applyBorder="0" applyAlignment="0" applyProtection="0">
      <alignment vertical="center"/>
    </xf>
    <xf numFmtId="0" fontId="76" fillId="23" borderId="0" applyNumberFormat="0" applyBorder="0" applyAlignment="0" applyProtection="0">
      <alignment vertical="center"/>
    </xf>
    <xf numFmtId="0" fontId="61" fillId="7" borderId="0" applyNumberFormat="0" applyBorder="0" applyAlignment="0" applyProtection="0">
      <alignment vertical="center"/>
    </xf>
    <xf numFmtId="0" fontId="105" fillId="0" borderId="28" applyNumberFormat="0" applyFill="0" applyAlignment="0" applyProtection="0">
      <alignment vertical="center"/>
    </xf>
    <xf numFmtId="0" fontId="61"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61" fillId="15" borderId="0" applyNumberFormat="0" applyBorder="0" applyAlignment="0" applyProtection="0">
      <alignment vertical="center"/>
    </xf>
    <xf numFmtId="0" fontId="61" fillId="23" borderId="0" applyNumberFormat="0" applyBorder="0" applyAlignment="0" applyProtection="0">
      <alignment vertical="center"/>
    </xf>
    <xf numFmtId="0" fontId="76" fillId="23" borderId="0" applyNumberFormat="0" applyBorder="0" applyAlignment="0" applyProtection="0">
      <alignment vertical="center"/>
    </xf>
    <xf numFmtId="0" fontId="67" fillId="17" borderId="0" applyNumberFormat="0" applyBorder="0" applyAlignment="0" applyProtection="0">
      <alignment vertical="center"/>
    </xf>
    <xf numFmtId="0" fontId="61" fillId="20" borderId="0" applyNumberFormat="0" applyBorder="0" applyAlignment="0" applyProtection="0">
      <alignment vertical="center"/>
    </xf>
    <xf numFmtId="0" fontId="88" fillId="41" borderId="0" applyNumberFormat="0" applyBorder="0" applyAlignment="0" applyProtection="0">
      <alignment vertical="center"/>
    </xf>
    <xf numFmtId="0" fontId="19" fillId="23" borderId="0" applyNumberFormat="0" applyBorder="0" applyAlignment="0" applyProtection="0">
      <alignment vertical="center"/>
    </xf>
    <xf numFmtId="0" fontId="60" fillId="12" borderId="0" applyNumberFormat="0" applyBorder="0" applyAlignment="0" applyProtection="0">
      <alignment vertical="center"/>
    </xf>
    <xf numFmtId="0" fontId="61" fillId="27" borderId="0" applyNumberFormat="0" applyBorder="0" applyAlignment="0" applyProtection="0">
      <alignment vertical="center"/>
    </xf>
    <xf numFmtId="0" fontId="61" fillId="23" borderId="0" applyNumberFormat="0" applyBorder="0" applyAlignment="0" applyProtection="0">
      <alignment vertical="center"/>
    </xf>
    <xf numFmtId="0" fontId="61" fillId="23" borderId="0" applyNumberFormat="0" applyBorder="0" applyAlignment="0" applyProtection="0">
      <alignment vertical="center"/>
    </xf>
    <xf numFmtId="0" fontId="61" fillId="23" borderId="0" applyNumberFormat="0" applyBorder="0" applyAlignment="0" applyProtection="0">
      <alignment vertical="center"/>
    </xf>
    <xf numFmtId="0" fontId="61" fillId="20" borderId="0" applyNumberFormat="0" applyBorder="0" applyAlignment="0" applyProtection="0">
      <alignment vertical="center"/>
    </xf>
    <xf numFmtId="0" fontId="60" fillId="12" borderId="0" applyNumberFormat="0" applyBorder="0" applyAlignment="0" applyProtection="0">
      <alignment vertical="center"/>
    </xf>
    <xf numFmtId="0" fontId="61" fillId="23" borderId="0" applyNumberFormat="0" applyBorder="0" applyAlignment="0" applyProtection="0">
      <alignment vertical="center"/>
    </xf>
    <xf numFmtId="0" fontId="61" fillId="23" borderId="0" applyNumberFormat="0" applyBorder="0" applyAlignment="0" applyProtection="0">
      <alignment vertical="center"/>
    </xf>
    <xf numFmtId="0" fontId="19" fillId="15" borderId="0" applyNumberFormat="0" applyBorder="0" applyAlignment="0" applyProtection="0">
      <alignment vertical="center"/>
    </xf>
    <xf numFmtId="0" fontId="61" fillId="15" borderId="0" applyNumberFormat="0" applyBorder="0" applyAlignment="0" applyProtection="0">
      <alignment vertical="center"/>
    </xf>
    <xf numFmtId="0" fontId="75" fillId="23" borderId="0" applyNumberFormat="0" applyBorder="0" applyAlignment="0" applyProtection="0">
      <alignment vertical="center"/>
    </xf>
    <xf numFmtId="0" fontId="60" fillId="12" borderId="0" applyNumberFormat="0" applyBorder="0" applyAlignment="0" applyProtection="0">
      <alignment vertical="center"/>
    </xf>
    <xf numFmtId="0" fontId="61" fillId="23" borderId="0" applyNumberFormat="0" applyBorder="0" applyAlignment="0" applyProtection="0">
      <alignment vertical="center"/>
    </xf>
    <xf numFmtId="0" fontId="61" fillId="23" borderId="0" applyNumberFormat="0" applyBorder="0" applyAlignment="0" applyProtection="0">
      <alignment vertical="center"/>
    </xf>
    <xf numFmtId="0" fontId="61" fillId="21" borderId="0" applyNumberFormat="0" applyBorder="0" applyAlignment="0" applyProtection="0">
      <alignment vertical="center"/>
    </xf>
    <xf numFmtId="0" fontId="60" fillId="56" borderId="0" applyNumberFormat="0" applyBorder="0" applyAlignment="0" applyProtection="0">
      <alignment vertical="center"/>
    </xf>
    <xf numFmtId="0" fontId="61" fillId="23" borderId="0" applyNumberFormat="0" applyBorder="0" applyAlignment="0" applyProtection="0">
      <alignment vertical="center"/>
    </xf>
    <xf numFmtId="0" fontId="61" fillId="15" borderId="0" applyNumberFormat="0" applyBorder="0" applyAlignment="0" applyProtection="0">
      <alignment vertical="center"/>
    </xf>
    <xf numFmtId="0" fontId="75" fillId="23" borderId="0" applyNumberFormat="0" applyBorder="0" applyAlignment="0" applyProtection="0">
      <alignment vertical="center"/>
    </xf>
    <xf numFmtId="0" fontId="61" fillId="23" borderId="0" applyNumberFormat="0" applyBorder="0" applyAlignment="0" applyProtection="0">
      <alignment vertical="center"/>
    </xf>
    <xf numFmtId="0" fontId="67" fillId="17" borderId="0" applyNumberFormat="0" applyBorder="0" applyAlignment="0" applyProtection="0">
      <alignment vertical="center"/>
    </xf>
    <xf numFmtId="0" fontId="61" fillId="15" borderId="0" applyNumberFormat="0" applyBorder="0" applyAlignment="0" applyProtection="0">
      <alignment vertical="center"/>
    </xf>
    <xf numFmtId="0" fontId="77" fillId="17" borderId="0" applyNumberFormat="0" applyBorder="0" applyAlignment="0" applyProtection="0">
      <alignment vertical="center"/>
    </xf>
    <xf numFmtId="0" fontId="61" fillId="23" borderId="0" applyNumberFormat="0" applyBorder="0" applyAlignment="0" applyProtection="0">
      <alignment vertical="center"/>
    </xf>
    <xf numFmtId="0" fontId="61" fillId="23" borderId="0" applyNumberFormat="0" applyBorder="0" applyAlignment="0" applyProtection="0">
      <alignment vertical="center"/>
    </xf>
    <xf numFmtId="0" fontId="61" fillId="57" borderId="0" applyNumberFormat="0" applyBorder="0" applyAlignment="0" applyProtection="0">
      <alignment vertical="center"/>
    </xf>
    <xf numFmtId="0" fontId="61" fillId="23" borderId="0" applyNumberFormat="0" applyBorder="0" applyAlignment="0" applyProtection="0">
      <alignment vertical="center"/>
    </xf>
    <xf numFmtId="0" fontId="61" fillId="23" borderId="0" applyNumberFormat="0" applyBorder="0" applyAlignment="0" applyProtection="0">
      <alignment vertical="center"/>
    </xf>
    <xf numFmtId="0" fontId="61" fillId="57" borderId="0" applyNumberFormat="0" applyBorder="0" applyAlignment="0" applyProtection="0">
      <alignment vertical="center"/>
    </xf>
    <xf numFmtId="0" fontId="60" fillId="56" borderId="0" applyNumberFormat="0" applyBorder="0" applyAlignment="0" applyProtection="0">
      <alignment vertical="center"/>
    </xf>
    <xf numFmtId="0" fontId="61" fillId="23" borderId="0" applyNumberFormat="0" applyBorder="0" applyAlignment="0" applyProtection="0">
      <alignment vertical="center"/>
    </xf>
    <xf numFmtId="0" fontId="61" fillId="17" borderId="0" applyNumberFormat="0" applyBorder="0" applyAlignment="0" applyProtection="0">
      <alignment vertical="center"/>
    </xf>
    <xf numFmtId="0" fontId="61" fillId="23" borderId="0" applyNumberFormat="0" applyBorder="0" applyAlignment="0" applyProtection="0">
      <alignment vertical="center"/>
    </xf>
    <xf numFmtId="0" fontId="61" fillId="23" borderId="0" applyNumberFormat="0" applyBorder="0" applyAlignment="0" applyProtection="0">
      <alignment vertical="center"/>
    </xf>
    <xf numFmtId="0" fontId="61" fillId="23" borderId="0" applyNumberFormat="0" applyBorder="0" applyAlignment="0" applyProtection="0">
      <alignment vertical="center"/>
    </xf>
    <xf numFmtId="0" fontId="61" fillId="8" borderId="0" applyNumberFormat="0" applyBorder="0" applyAlignment="0" applyProtection="0">
      <alignment vertical="center"/>
    </xf>
    <xf numFmtId="0" fontId="77" fillId="17" borderId="0" applyNumberFormat="0" applyBorder="0" applyAlignment="0" applyProtection="0">
      <alignment vertical="center"/>
    </xf>
    <xf numFmtId="0" fontId="19" fillId="27" borderId="0" applyNumberFormat="0" applyBorder="0" applyAlignment="0" applyProtection="0">
      <alignment vertical="center"/>
    </xf>
    <xf numFmtId="0" fontId="60" fillId="56" borderId="0" applyNumberFormat="0" applyBorder="0" applyAlignment="0" applyProtection="0">
      <alignment vertical="center"/>
    </xf>
    <xf numFmtId="0" fontId="61" fillId="23" borderId="0" applyNumberFormat="0" applyBorder="0" applyAlignment="0" applyProtection="0">
      <alignment vertical="center"/>
    </xf>
    <xf numFmtId="0" fontId="76" fillId="23" borderId="0" applyNumberFormat="0" applyBorder="0" applyAlignment="0" applyProtection="0">
      <alignment vertical="center"/>
    </xf>
    <xf numFmtId="0" fontId="61" fillId="23" borderId="0" applyNumberFormat="0" applyBorder="0" applyAlignment="0" applyProtection="0">
      <alignment vertical="center"/>
    </xf>
    <xf numFmtId="0" fontId="76" fillId="23" borderId="0" applyNumberFormat="0" applyBorder="0" applyAlignment="0" applyProtection="0">
      <alignment vertical="center"/>
    </xf>
    <xf numFmtId="0" fontId="61" fillId="23" borderId="0" applyNumberFormat="0" applyBorder="0" applyAlignment="0" applyProtection="0">
      <alignment vertical="center"/>
    </xf>
    <xf numFmtId="0" fontId="76" fillId="23" borderId="0" applyNumberFormat="0" applyBorder="0" applyAlignment="0" applyProtection="0">
      <alignment vertical="center"/>
    </xf>
    <xf numFmtId="0" fontId="61" fillId="20" borderId="0" applyNumberFormat="0" applyBorder="0" applyAlignment="0" applyProtection="0">
      <alignment vertical="center"/>
    </xf>
    <xf numFmtId="0" fontId="61" fillId="23" borderId="0" applyNumberFormat="0" applyBorder="0" applyAlignment="0" applyProtection="0">
      <alignment vertical="center"/>
    </xf>
    <xf numFmtId="0" fontId="61" fillId="23" borderId="0" applyNumberFormat="0" applyBorder="0" applyAlignment="0" applyProtection="0">
      <alignment vertical="center"/>
    </xf>
    <xf numFmtId="0" fontId="76" fillId="23" borderId="0" applyNumberFormat="0" applyBorder="0" applyAlignment="0" applyProtection="0">
      <alignment vertical="center"/>
    </xf>
    <xf numFmtId="0" fontId="61" fillId="17" borderId="0" applyNumberFormat="0" applyBorder="0" applyAlignment="0" applyProtection="0">
      <alignment vertical="center"/>
    </xf>
    <xf numFmtId="0" fontId="61" fillId="23" borderId="0" applyNumberFormat="0" applyBorder="0" applyAlignment="0" applyProtection="0">
      <alignment vertical="center"/>
    </xf>
    <xf numFmtId="0" fontId="61" fillId="27" borderId="0" applyNumberFormat="0" applyBorder="0" applyAlignment="0" applyProtection="0">
      <alignment vertical="center"/>
    </xf>
    <xf numFmtId="0" fontId="61" fillId="23" borderId="0" applyNumberFormat="0" applyBorder="0" applyAlignment="0" applyProtection="0">
      <alignment vertical="center"/>
    </xf>
    <xf numFmtId="0" fontId="61" fillId="23" borderId="0" applyNumberFormat="0" applyBorder="0" applyAlignment="0" applyProtection="0">
      <alignment vertical="center"/>
    </xf>
    <xf numFmtId="0" fontId="15" fillId="0" borderId="0"/>
    <xf numFmtId="0" fontId="61" fillId="23" borderId="0" applyNumberFormat="0" applyBorder="0" applyAlignment="0" applyProtection="0">
      <alignment vertical="center"/>
    </xf>
    <xf numFmtId="0" fontId="76" fillId="23" borderId="0" applyNumberFormat="0" applyBorder="0" applyAlignment="0" applyProtection="0">
      <alignment vertical="center"/>
    </xf>
    <xf numFmtId="0" fontId="15" fillId="0" borderId="0"/>
    <xf numFmtId="0" fontId="61" fillId="23" borderId="0" applyNumberFormat="0" applyBorder="0" applyAlignment="0" applyProtection="0">
      <alignment vertical="center"/>
    </xf>
    <xf numFmtId="0" fontId="76" fillId="23" borderId="0" applyNumberFormat="0" applyBorder="0" applyAlignment="0" applyProtection="0">
      <alignment vertical="center"/>
    </xf>
    <xf numFmtId="0" fontId="106" fillId="0" borderId="0" applyNumberFormat="0" applyFill="0" applyBorder="0" applyAlignment="0" applyProtection="0">
      <alignment vertical="center"/>
    </xf>
    <xf numFmtId="0" fontId="61" fillId="17" borderId="0" applyNumberFormat="0" applyBorder="0" applyAlignment="0" applyProtection="0">
      <alignment vertical="center"/>
    </xf>
    <xf numFmtId="0" fontId="61" fillId="23" borderId="0" applyNumberFormat="0" applyBorder="0" applyAlignment="0" applyProtection="0">
      <alignment vertical="center"/>
    </xf>
    <xf numFmtId="0" fontId="64" fillId="11" borderId="16" applyNumberFormat="0" applyAlignment="0" applyProtection="0">
      <alignment vertical="center"/>
    </xf>
    <xf numFmtId="0" fontId="61" fillId="23" borderId="0" applyNumberFormat="0" applyBorder="0" applyAlignment="0" applyProtection="0">
      <alignment vertical="center"/>
    </xf>
    <xf numFmtId="0" fontId="61" fillId="23" borderId="0" applyNumberFormat="0" applyBorder="0" applyAlignment="0" applyProtection="0">
      <alignment vertical="center"/>
    </xf>
    <xf numFmtId="0" fontId="107" fillId="0" borderId="0"/>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75" fillId="23" borderId="0" applyNumberFormat="0" applyBorder="0" applyAlignment="0" applyProtection="0">
      <alignment vertical="center"/>
    </xf>
    <xf numFmtId="0" fontId="60" fillId="58" borderId="0" applyNumberFormat="0" applyBorder="0" applyAlignment="0" applyProtection="0">
      <alignment vertical="center"/>
    </xf>
    <xf numFmtId="0" fontId="19" fillId="17" borderId="0" applyNumberFormat="0" applyBorder="0" applyAlignment="0" applyProtection="0">
      <alignment vertical="center"/>
    </xf>
    <xf numFmtId="0" fontId="19" fillId="20" borderId="0" applyNumberFormat="0" applyBorder="0" applyAlignment="0" applyProtection="0">
      <alignment vertical="center"/>
    </xf>
    <xf numFmtId="0" fontId="90" fillId="26" borderId="17" applyNumberFormat="0" applyAlignment="0" applyProtection="0">
      <alignment vertical="center"/>
    </xf>
    <xf numFmtId="0" fontId="60" fillId="58" borderId="0" applyNumberFormat="0" applyBorder="0" applyAlignment="0" applyProtection="0">
      <alignment vertical="center"/>
    </xf>
    <xf numFmtId="0" fontId="61" fillId="17" borderId="0" applyNumberFormat="0" applyBorder="0" applyAlignment="0" applyProtection="0">
      <alignment vertical="center"/>
    </xf>
    <xf numFmtId="0" fontId="61" fillId="17" borderId="0" applyNumberFormat="0" applyBorder="0" applyAlignment="0" applyProtection="0">
      <alignment vertical="center"/>
    </xf>
    <xf numFmtId="0" fontId="61" fillId="21" borderId="0" applyNumberFormat="0" applyBorder="0" applyAlignment="0" applyProtection="0">
      <alignment vertical="center"/>
    </xf>
    <xf numFmtId="0" fontId="99" fillId="37" borderId="0" applyNumberFormat="0" applyBorder="0" applyAlignment="0" applyProtection="0">
      <alignment vertical="center"/>
    </xf>
    <xf numFmtId="0" fontId="19"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7" borderId="0" applyNumberFormat="0" applyBorder="0" applyAlignment="0" applyProtection="0">
      <alignment vertical="center"/>
    </xf>
    <xf numFmtId="0" fontId="60" fillId="58" borderId="0" applyNumberFormat="0" applyBorder="0" applyAlignment="0" applyProtection="0">
      <alignment vertical="center"/>
    </xf>
    <xf numFmtId="0" fontId="61" fillId="17" borderId="0" applyNumberFormat="0" applyBorder="0" applyAlignment="0" applyProtection="0">
      <alignment vertical="center"/>
    </xf>
    <xf numFmtId="0" fontId="60" fillId="56" borderId="0" applyNumberFormat="0" applyBorder="0" applyAlignment="0" applyProtection="0">
      <alignment vertical="center"/>
    </xf>
    <xf numFmtId="0" fontId="61" fillId="17" borderId="0" applyNumberFormat="0" applyBorder="0" applyAlignment="0" applyProtection="0">
      <alignment vertical="center"/>
    </xf>
    <xf numFmtId="0" fontId="61" fillId="15" borderId="0" applyNumberFormat="0" applyBorder="0" applyAlignment="0" applyProtection="0">
      <alignment vertical="center"/>
    </xf>
    <xf numFmtId="0" fontId="61" fillId="17" borderId="0" applyNumberFormat="0" applyBorder="0" applyAlignment="0" applyProtection="0">
      <alignment vertical="center"/>
    </xf>
    <xf numFmtId="0" fontId="61" fillId="15" borderId="0" applyNumberFormat="0" applyBorder="0" applyAlignment="0" applyProtection="0">
      <alignment vertical="center"/>
    </xf>
    <xf numFmtId="0" fontId="61" fillId="17" borderId="0" applyNumberFormat="0" applyBorder="0" applyAlignment="0" applyProtection="0">
      <alignment vertical="center"/>
    </xf>
    <xf numFmtId="0" fontId="60" fillId="19" borderId="0" applyNumberFormat="0" applyBorder="0" applyAlignment="0" applyProtection="0">
      <alignment vertical="center"/>
    </xf>
    <xf numFmtId="0" fontId="61" fillId="17" borderId="0" applyNumberFormat="0" applyBorder="0" applyAlignment="0" applyProtection="0">
      <alignment vertical="center"/>
    </xf>
    <xf numFmtId="0" fontId="68" fillId="0" borderId="0" applyNumberFormat="0" applyFill="0" applyBorder="0" applyAlignment="0" applyProtection="0">
      <alignment vertical="center"/>
    </xf>
    <xf numFmtId="0" fontId="60" fillId="19" borderId="0" applyNumberFormat="0" applyBorder="0" applyAlignment="0" applyProtection="0">
      <alignment vertical="center"/>
    </xf>
    <xf numFmtId="0" fontId="61" fillId="17" borderId="0" applyNumberFormat="0" applyBorder="0" applyAlignment="0" applyProtection="0">
      <alignment vertical="center"/>
    </xf>
    <xf numFmtId="0" fontId="76" fillId="23" borderId="0" applyNumberFormat="0" applyBorder="0" applyAlignment="0" applyProtection="0">
      <alignment vertical="center"/>
    </xf>
    <xf numFmtId="0" fontId="61" fillId="17" borderId="0" applyNumberFormat="0" applyBorder="0" applyAlignment="0" applyProtection="0">
      <alignment vertical="center"/>
    </xf>
    <xf numFmtId="0" fontId="61" fillId="17" borderId="0" applyNumberFormat="0" applyBorder="0" applyAlignment="0" applyProtection="0">
      <alignment vertical="center"/>
    </xf>
    <xf numFmtId="0" fontId="60" fillId="19" borderId="0" applyNumberFormat="0" applyBorder="0" applyAlignment="0" applyProtection="0">
      <alignment vertical="center"/>
    </xf>
    <xf numFmtId="0" fontId="76" fillId="23" borderId="0" applyNumberFormat="0" applyBorder="0" applyAlignment="0" applyProtection="0">
      <alignment vertical="center"/>
    </xf>
    <xf numFmtId="0" fontId="61" fillId="17" borderId="0" applyNumberFormat="0" applyBorder="0" applyAlignment="0" applyProtection="0">
      <alignment vertical="center"/>
    </xf>
    <xf numFmtId="0" fontId="60" fillId="56" borderId="0" applyNumberFormat="0" applyBorder="0" applyAlignment="0" applyProtection="0">
      <alignment vertical="center"/>
    </xf>
    <xf numFmtId="0" fontId="61" fillId="17" borderId="0" applyNumberFormat="0" applyBorder="0" applyAlignment="0" applyProtection="0">
      <alignment vertical="center"/>
    </xf>
    <xf numFmtId="0" fontId="61" fillId="15" borderId="0" applyNumberFormat="0" applyBorder="0" applyAlignment="0" applyProtection="0">
      <alignment vertical="center"/>
    </xf>
    <xf numFmtId="0" fontId="61" fillId="17" borderId="0" applyNumberFormat="0" applyBorder="0" applyAlignment="0" applyProtection="0">
      <alignment vertical="center"/>
    </xf>
    <xf numFmtId="0" fontId="61" fillId="17" borderId="0" applyNumberFormat="0" applyBorder="0" applyAlignment="0" applyProtection="0">
      <alignment vertical="center"/>
    </xf>
    <xf numFmtId="0" fontId="61" fillId="17" borderId="0" applyNumberFormat="0" applyBorder="0" applyAlignment="0" applyProtection="0">
      <alignment vertical="center"/>
    </xf>
    <xf numFmtId="0" fontId="61" fillId="17" borderId="0" applyNumberFormat="0" applyBorder="0" applyAlignment="0" applyProtection="0">
      <alignment vertical="center"/>
    </xf>
    <xf numFmtId="0" fontId="61" fillId="17" borderId="0" applyNumberFormat="0" applyBorder="0" applyAlignment="0" applyProtection="0">
      <alignment vertical="center"/>
    </xf>
    <xf numFmtId="0" fontId="60" fillId="12" borderId="0" applyNumberFormat="0" applyBorder="0" applyAlignment="0" applyProtection="0">
      <alignment vertical="center"/>
    </xf>
    <xf numFmtId="0" fontId="60" fillId="19" borderId="0" applyNumberFormat="0" applyBorder="0" applyAlignment="0" applyProtection="0">
      <alignment vertical="center"/>
    </xf>
    <xf numFmtId="0" fontId="61" fillId="27" borderId="0" applyNumberFormat="0" applyBorder="0" applyAlignment="0" applyProtection="0">
      <alignment vertical="center"/>
    </xf>
    <xf numFmtId="0" fontId="60" fillId="15" borderId="0" applyNumberFormat="0" applyBorder="0" applyAlignment="0" applyProtection="0">
      <alignment vertical="center"/>
    </xf>
    <xf numFmtId="0" fontId="61" fillId="17" borderId="0" applyNumberFormat="0" applyBorder="0" applyAlignment="0" applyProtection="0">
      <alignment vertical="center"/>
    </xf>
    <xf numFmtId="0" fontId="60" fillId="12" borderId="0" applyNumberFormat="0" applyBorder="0" applyAlignment="0" applyProtection="0">
      <alignment vertical="center"/>
    </xf>
    <xf numFmtId="0" fontId="60" fillId="19" borderId="0" applyNumberFormat="0" applyBorder="0" applyAlignment="0" applyProtection="0">
      <alignment vertical="center"/>
    </xf>
    <xf numFmtId="0" fontId="61" fillId="27" borderId="0" applyNumberFormat="0" applyBorder="0" applyAlignment="0" applyProtection="0">
      <alignment vertical="center"/>
    </xf>
    <xf numFmtId="0" fontId="60" fillId="15" borderId="0" applyNumberFormat="0" applyBorder="0" applyAlignment="0" applyProtection="0">
      <alignment vertical="center"/>
    </xf>
    <xf numFmtId="0" fontId="61" fillId="17" borderId="0" applyNumberFormat="0" applyBorder="0" applyAlignment="0" applyProtection="0">
      <alignment vertical="center"/>
    </xf>
    <xf numFmtId="0" fontId="61" fillId="17" borderId="0" applyNumberFormat="0" applyBorder="0" applyAlignment="0" applyProtection="0">
      <alignment vertical="center"/>
    </xf>
    <xf numFmtId="0" fontId="61" fillId="17" borderId="0" applyNumberFormat="0" applyBorder="0" applyAlignment="0" applyProtection="0">
      <alignment vertical="center"/>
    </xf>
    <xf numFmtId="0" fontId="61" fillId="17" borderId="0" applyNumberFormat="0" applyBorder="0" applyAlignment="0" applyProtection="0">
      <alignment vertical="center"/>
    </xf>
    <xf numFmtId="0" fontId="60" fillId="19" borderId="0" applyNumberFormat="0" applyBorder="0" applyAlignment="0" applyProtection="0">
      <alignment vertical="center"/>
    </xf>
    <xf numFmtId="0" fontId="61" fillId="8" borderId="0" applyNumberFormat="0" applyBorder="0" applyAlignment="0" applyProtection="0">
      <alignment vertical="center"/>
    </xf>
    <xf numFmtId="0" fontId="77" fillId="17" borderId="0" applyNumberFormat="0" applyBorder="0" applyAlignment="0" applyProtection="0">
      <alignment vertical="center"/>
    </xf>
    <xf numFmtId="0" fontId="19" fillId="27" borderId="0" applyNumberFormat="0" applyBorder="0" applyAlignment="0" applyProtection="0">
      <alignment vertical="center"/>
    </xf>
    <xf numFmtId="0" fontId="60" fillId="56" borderId="0" applyNumberFormat="0" applyBorder="0" applyAlignment="0" applyProtection="0">
      <alignment vertical="center"/>
    </xf>
    <xf numFmtId="0" fontId="108" fillId="11" borderId="16" applyNumberFormat="0" applyAlignment="0" applyProtection="0">
      <alignment vertical="center"/>
    </xf>
    <xf numFmtId="0" fontId="61" fillId="17" borderId="0" applyNumberFormat="0" applyBorder="0" applyAlignment="0" applyProtection="0">
      <alignment vertical="center"/>
    </xf>
    <xf numFmtId="0" fontId="61" fillId="17" borderId="0" applyNumberFormat="0" applyBorder="0" applyAlignment="0" applyProtection="0">
      <alignment vertical="center"/>
    </xf>
    <xf numFmtId="0" fontId="60" fillId="19" borderId="0" applyNumberFormat="0" applyBorder="0" applyAlignment="0" applyProtection="0">
      <alignment vertical="center"/>
    </xf>
    <xf numFmtId="0" fontId="61" fillId="8" borderId="0" applyNumberFormat="0" applyBorder="0" applyAlignment="0" applyProtection="0">
      <alignment vertical="center"/>
    </xf>
    <xf numFmtId="0" fontId="19" fillId="8" borderId="0" applyNumberFormat="0" applyBorder="0" applyAlignment="0" applyProtection="0">
      <alignment vertical="center"/>
    </xf>
    <xf numFmtId="0" fontId="60" fillId="56" borderId="0" applyNumberFormat="0" applyBorder="0" applyAlignment="0" applyProtection="0">
      <alignment vertical="center"/>
    </xf>
    <xf numFmtId="0" fontId="61" fillId="17" borderId="0" applyNumberFormat="0" applyBorder="0" applyAlignment="0" applyProtection="0">
      <alignment vertical="center"/>
    </xf>
    <xf numFmtId="0" fontId="61" fillId="17" borderId="0" applyNumberFormat="0" applyBorder="0" applyAlignment="0" applyProtection="0">
      <alignment vertical="center"/>
    </xf>
    <xf numFmtId="0" fontId="107" fillId="0" borderId="0"/>
    <xf numFmtId="0" fontId="19" fillId="20" borderId="0" applyNumberFormat="0" applyBorder="0" applyAlignment="0" applyProtection="0">
      <alignment vertical="center"/>
    </xf>
    <xf numFmtId="0" fontId="70" fillId="0" borderId="0" applyNumberFormat="0" applyFill="0" applyBorder="0" applyAlignment="0" applyProtection="0">
      <alignment vertical="center"/>
    </xf>
    <xf numFmtId="0" fontId="19" fillId="20" borderId="0" applyNumberFormat="0" applyBorder="0" applyAlignment="0" applyProtection="0">
      <alignment vertical="center"/>
    </xf>
    <xf numFmtId="0" fontId="60" fillId="56" borderId="0" applyNumberFormat="0" applyBorder="0" applyAlignment="0" applyProtection="0">
      <alignment vertical="center"/>
    </xf>
    <xf numFmtId="0" fontId="19" fillId="27" borderId="0" applyNumberFormat="0" applyBorder="0" applyAlignment="0" applyProtection="0">
      <alignment vertical="center"/>
    </xf>
    <xf numFmtId="0" fontId="90" fillId="26" borderId="17" applyNumberFormat="0" applyAlignment="0" applyProtection="0">
      <alignment vertical="center"/>
    </xf>
    <xf numFmtId="0" fontId="60" fillId="58" borderId="0" applyNumberFormat="0" applyBorder="0" applyAlignment="0" applyProtection="0">
      <alignment vertical="center"/>
    </xf>
    <xf numFmtId="0" fontId="19" fillId="20" borderId="0" applyNumberFormat="0" applyBorder="0" applyAlignment="0" applyProtection="0">
      <alignment vertical="center"/>
    </xf>
    <xf numFmtId="0" fontId="77" fillId="17" borderId="0" applyNumberFormat="0" applyBorder="0" applyAlignment="0" applyProtection="0">
      <alignment vertical="center"/>
    </xf>
    <xf numFmtId="0" fontId="60" fillId="56" borderId="0" applyNumberFormat="0" applyBorder="0" applyAlignment="0" applyProtection="0">
      <alignment vertical="center"/>
    </xf>
    <xf numFmtId="0" fontId="19" fillId="20" borderId="0" applyNumberFormat="0" applyBorder="0" applyAlignment="0" applyProtection="0">
      <alignment vertical="center"/>
    </xf>
    <xf numFmtId="0" fontId="61" fillId="20" borderId="0" applyNumberFormat="0" applyBorder="0" applyAlignment="0" applyProtection="0">
      <alignment vertical="center"/>
    </xf>
    <xf numFmtId="0" fontId="71" fillId="31" borderId="0" applyNumberFormat="0" applyBorder="0" applyAlignment="0" applyProtection="0">
      <alignment vertical="center"/>
    </xf>
    <xf numFmtId="0" fontId="93" fillId="0" borderId="25" applyNumberFormat="0" applyFill="0" applyAlignment="0" applyProtection="0">
      <alignment vertical="center"/>
    </xf>
    <xf numFmtId="0" fontId="61" fillId="20" borderId="0" applyNumberFormat="0" applyBorder="0" applyAlignment="0" applyProtection="0">
      <alignment vertical="center"/>
    </xf>
    <xf numFmtId="0" fontId="71" fillId="31" borderId="0" applyNumberFormat="0" applyBorder="0" applyAlignment="0" applyProtection="0">
      <alignment vertical="center"/>
    </xf>
    <xf numFmtId="0" fontId="60" fillId="56" borderId="0" applyNumberFormat="0" applyBorder="0" applyAlignment="0" applyProtection="0">
      <alignment vertical="center"/>
    </xf>
    <xf numFmtId="0" fontId="61" fillId="20" borderId="0" applyNumberFormat="0" applyBorder="0" applyAlignment="0" applyProtection="0">
      <alignment vertical="center"/>
    </xf>
    <xf numFmtId="0" fontId="60" fillId="56"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1" fillId="21" borderId="0" applyNumberFormat="0" applyBorder="0" applyAlignment="0" applyProtection="0">
      <alignment vertical="center"/>
    </xf>
    <xf numFmtId="0" fontId="19" fillId="15" borderId="0" applyNumberFormat="0" applyBorder="0" applyAlignment="0" applyProtection="0">
      <alignment vertical="center"/>
    </xf>
    <xf numFmtId="0" fontId="61" fillId="15" borderId="0" applyNumberFormat="0" applyBorder="0" applyAlignment="0" applyProtection="0">
      <alignment vertical="center"/>
    </xf>
    <xf numFmtId="0" fontId="77" fillId="17" borderId="0" applyNumberFormat="0" applyBorder="0" applyAlignment="0" applyProtection="0">
      <alignment vertical="center"/>
    </xf>
    <xf numFmtId="0" fontId="60" fillId="56" borderId="0" applyNumberFormat="0" applyBorder="0" applyAlignment="0" applyProtection="0">
      <alignment vertical="center"/>
    </xf>
    <xf numFmtId="0" fontId="61" fillId="20" borderId="0" applyNumberFormat="0" applyBorder="0" applyAlignment="0" applyProtection="0">
      <alignment vertical="center"/>
    </xf>
    <xf numFmtId="0" fontId="71" fillId="31" borderId="0" applyNumberFormat="0" applyBorder="0" applyAlignment="0" applyProtection="0">
      <alignment vertical="center"/>
    </xf>
    <xf numFmtId="0" fontId="61" fillId="20" borderId="0" applyNumberFormat="0" applyBorder="0" applyAlignment="0" applyProtection="0">
      <alignment vertical="center"/>
    </xf>
    <xf numFmtId="0" fontId="61" fillId="27" borderId="0" applyNumberFormat="0" applyBorder="0" applyAlignment="0" applyProtection="0">
      <alignment vertical="center"/>
    </xf>
    <xf numFmtId="0" fontId="71" fillId="31" borderId="0" applyNumberFormat="0" applyBorder="0" applyAlignment="0" applyProtection="0">
      <alignment vertical="center"/>
    </xf>
    <xf numFmtId="0" fontId="60" fillId="56" borderId="0" applyNumberFormat="0" applyBorder="0" applyAlignment="0" applyProtection="0">
      <alignment vertical="center"/>
    </xf>
    <xf numFmtId="0" fontId="61" fillId="20" borderId="0" applyNumberFormat="0" applyBorder="0" applyAlignment="0" applyProtection="0">
      <alignment vertical="center"/>
    </xf>
    <xf numFmtId="0" fontId="71" fillId="8" borderId="0" applyNumberFormat="0" applyBorder="0" applyAlignment="0" applyProtection="0">
      <alignment vertical="center"/>
    </xf>
    <xf numFmtId="0" fontId="60" fillId="18" borderId="0" applyNumberFormat="0" applyBorder="0" applyAlignment="0" applyProtection="0">
      <alignment vertical="center"/>
    </xf>
    <xf numFmtId="0" fontId="61" fillId="20" borderId="0" applyNumberFormat="0" applyBorder="0" applyAlignment="0" applyProtection="0">
      <alignment vertical="center"/>
    </xf>
    <xf numFmtId="0" fontId="76" fillId="23" borderId="0" applyNumberFormat="0" applyBorder="0" applyAlignment="0" applyProtection="0">
      <alignment vertical="center"/>
    </xf>
    <xf numFmtId="0" fontId="60" fillId="35" borderId="0" applyNumberFormat="0" applyBorder="0" applyAlignment="0" applyProtection="0">
      <alignment vertical="center"/>
    </xf>
    <xf numFmtId="0" fontId="61" fillId="20" borderId="0" applyNumberFormat="0" applyBorder="0" applyAlignment="0" applyProtection="0">
      <alignment vertical="center"/>
    </xf>
    <xf numFmtId="0" fontId="19" fillId="23" borderId="0" applyNumberFormat="0" applyBorder="0" applyAlignment="0" applyProtection="0">
      <alignment vertical="center"/>
    </xf>
    <xf numFmtId="0" fontId="68" fillId="0" borderId="0" applyNumberFormat="0" applyFill="0" applyBorder="0" applyAlignment="0" applyProtection="0">
      <alignment vertical="center"/>
    </xf>
    <xf numFmtId="0" fontId="71" fillId="8"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1" fillId="8" borderId="0" applyNumberFormat="0" applyBorder="0" applyAlignment="0" applyProtection="0">
      <alignment vertical="center"/>
    </xf>
    <xf numFmtId="0" fontId="75" fillId="23" borderId="0" applyNumberFormat="0" applyBorder="0" applyAlignment="0" applyProtection="0">
      <alignment vertical="center"/>
    </xf>
    <xf numFmtId="0" fontId="19" fillId="17" borderId="0" applyNumberFormat="0" applyBorder="0" applyAlignment="0" applyProtection="0">
      <alignment vertical="center"/>
    </xf>
    <xf numFmtId="0" fontId="60" fillId="56"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0" fillId="18" borderId="0" applyNumberFormat="0" applyBorder="0" applyAlignment="0" applyProtection="0">
      <alignment vertical="center"/>
    </xf>
    <xf numFmtId="0" fontId="61" fillId="20" borderId="0" applyNumberFormat="0" applyBorder="0" applyAlignment="0" applyProtection="0">
      <alignment vertical="center"/>
    </xf>
    <xf numFmtId="0" fontId="101" fillId="19" borderId="0" applyNumberFormat="0" applyBorder="0" applyAlignment="0" applyProtection="0">
      <alignment vertical="center"/>
    </xf>
    <xf numFmtId="0" fontId="60" fillId="18"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19" fillId="27" borderId="0" applyNumberFormat="0" applyBorder="0" applyAlignment="0" applyProtection="0">
      <alignment vertical="center"/>
    </xf>
    <xf numFmtId="0" fontId="60" fillId="13" borderId="0" applyNumberFormat="0" applyBorder="0" applyAlignment="0" applyProtection="0">
      <alignment vertical="center"/>
    </xf>
    <xf numFmtId="0" fontId="92" fillId="26" borderId="24" applyNumberFormat="0" applyAlignment="0" applyProtection="0">
      <alignment vertical="center"/>
    </xf>
    <xf numFmtId="0" fontId="101" fillId="13" borderId="0" applyNumberFormat="0" applyBorder="0" applyAlignment="0" applyProtection="0">
      <alignment vertical="center"/>
    </xf>
    <xf numFmtId="0" fontId="60" fillId="18" borderId="0" applyNumberFormat="0" applyBorder="0" applyAlignment="0" applyProtection="0">
      <alignment vertical="center"/>
    </xf>
    <xf numFmtId="0" fontId="61" fillId="20" borderId="0" applyNumberFormat="0" applyBorder="0" applyAlignment="0" applyProtection="0">
      <alignment vertical="center"/>
    </xf>
    <xf numFmtId="0" fontId="19" fillId="8" borderId="0" applyNumberFormat="0" applyBorder="0" applyAlignment="0" applyProtection="0">
      <alignment vertical="center"/>
    </xf>
    <xf numFmtId="0" fontId="60" fillId="13"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0" fillId="13" borderId="0" applyNumberFormat="0" applyBorder="0" applyAlignment="0" applyProtection="0">
      <alignment vertical="center"/>
    </xf>
    <xf numFmtId="0" fontId="88" fillId="7" borderId="0" applyNumberFormat="0" applyBorder="0" applyAlignment="0" applyProtection="0">
      <alignment vertical="center"/>
    </xf>
    <xf numFmtId="0" fontId="61" fillId="21" borderId="0" applyNumberFormat="0" applyBorder="0" applyAlignment="0" applyProtection="0">
      <alignment vertical="center"/>
    </xf>
    <xf numFmtId="0" fontId="1" fillId="0" borderId="0">
      <alignment vertical="center"/>
    </xf>
    <xf numFmtId="0" fontId="109" fillId="23" borderId="0" applyNumberFormat="0" applyBorder="0" applyAlignment="0" applyProtection="0">
      <alignment vertical="center"/>
    </xf>
    <xf numFmtId="0" fontId="60" fillId="18" borderId="0" applyNumberFormat="0" applyBorder="0" applyAlignment="0" applyProtection="0">
      <alignment vertical="center"/>
    </xf>
    <xf numFmtId="0" fontId="61" fillId="20" borderId="0" applyNumberFormat="0" applyBorder="0" applyAlignment="0" applyProtection="0">
      <alignment vertical="center"/>
    </xf>
    <xf numFmtId="0" fontId="60" fillId="13" borderId="0" applyNumberFormat="0" applyBorder="0" applyAlignment="0" applyProtection="0">
      <alignment vertical="center"/>
    </xf>
    <xf numFmtId="0" fontId="109" fillId="23" borderId="0" applyNumberFormat="0" applyBorder="0" applyAlignment="0" applyProtection="0">
      <alignment vertical="center"/>
    </xf>
    <xf numFmtId="0" fontId="61" fillId="21" borderId="0" applyNumberFormat="0" applyBorder="0" applyAlignment="0" applyProtection="0">
      <alignment vertical="center"/>
    </xf>
    <xf numFmtId="0" fontId="101" fillId="7" borderId="0" applyNumberFormat="0" applyBorder="0" applyAlignment="0" applyProtection="0">
      <alignment vertical="center"/>
    </xf>
    <xf numFmtId="0" fontId="60" fillId="18" borderId="0" applyNumberFormat="0" applyBorder="0" applyAlignment="0" applyProtection="0">
      <alignment vertical="center"/>
    </xf>
    <xf numFmtId="0" fontId="61" fillId="20" borderId="0" applyNumberFormat="0" applyBorder="0" applyAlignment="0" applyProtection="0">
      <alignment vertical="center"/>
    </xf>
    <xf numFmtId="0" fontId="60" fillId="13" borderId="0" applyNumberFormat="0" applyBorder="0" applyAlignment="0" applyProtection="0">
      <alignment vertical="center"/>
    </xf>
    <xf numFmtId="0" fontId="109" fillId="23" borderId="0" applyNumberFormat="0" applyBorder="0" applyAlignment="0" applyProtection="0">
      <alignment vertical="center"/>
    </xf>
    <xf numFmtId="0" fontId="61" fillId="21" borderId="0" applyNumberFormat="0" applyBorder="0" applyAlignment="0" applyProtection="0">
      <alignment vertical="center"/>
    </xf>
    <xf numFmtId="0" fontId="60" fillId="18" borderId="0" applyNumberFormat="0" applyBorder="0" applyAlignment="0" applyProtection="0">
      <alignment vertical="center"/>
    </xf>
    <xf numFmtId="0" fontId="61" fillId="20" borderId="0" applyNumberFormat="0" applyBorder="0" applyAlignment="0" applyProtection="0">
      <alignment vertical="center"/>
    </xf>
    <xf numFmtId="0" fontId="60" fillId="13" borderId="0" applyNumberFormat="0" applyBorder="0" applyAlignment="0" applyProtection="0">
      <alignment vertical="center"/>
    </xf>
    <xf numFmtId="0" fontId="61" fillId="21" borderId="0" applyNumberFormat="0" applyBorder="0" applyAlignment="0" applyProtection="0">
      <alignment vertical="center"/>
    </xf>
    <xf numFmtId="0" fontId="61" fillId="20" borderId="0" applyNumberFormat="0" applyBorder="0" applyAlignment="0" applyProtection="0">
      <alignment vertical="center"/>
    </xf>
    <xf numFmtId="0" fontId="60" fillId="13" borderId="0" applyNumberFormat="0" applyBorder="0" applyAlignment="0" applyProtection="0">
      <alignment vertical="center"/>
    </xf>
    <xf numFmtId="0" fontId="109" fillId="23" borderId="0" applyNumberFormat="0" applyBorder="0" applyAlignment="0" applyProtection="0">
      <alignment vertical="center"/>
    </xf>
    <xf numFmtId="0" fontId="61" fillId="21" borderId="0" applyNumberFormat="0" applyBorder="0" applyAlignment="0" applyProtection="0">
      <alignment vertical="center"/>
    </xf>
    <xf numFmtId="0" fontId="61" fillId="20" borderId="0" applyNumberFormat="0" applyBorder="0" applyAlignment="0" applyProtection="0">
      <alignment vertical="center"/>
    </xf>
    <xf numFmtId="0" fontId="60" fillId="13" borderId="0" applyNumberFormat="0" applyBorder="0" applyAlignment="0" applyProtection="0">
      <alignment vertical="center"/>
    </xf>
    <xf numFmtId="0" fontId="61" fillId="13" borderId="0" applyNumberFormat="0" applyBorder="0" applyAlignment="0" applyProtection="0">
      <alignment vertical="center"/>
    </xf>
    <xf numFmtId="0" fontId="60" fillId="18" borderId="0" applyNumberFormat="0" applyBorder="0" applyAlignment="0" applyProtection="0">
      <alignment vertical="center"/>
    </xf>
    <xf numFmtId="0" fontId="61" fillId="20" borderId="0" applyNumberFormat="0" applyBorder="0" applyAlignment="0" applyProtection="0">
      <alignment vertical="center"/>
    </xf>
    <xf numFmtId="0" fontId="19" fillId="13" borderId="0" applyNumberFormat="0" applyBorder="0" applyAlignment="0" applyProtection="0">
      <alignment vertical="center"/>
    </xf>
    <xf numFmtId="0" fontId="76" fillId="23" borderId="0" applyNumberFormat="0" applyBorder="0" applyAlignment="0" applyProtection="0">
      <alignment vertical="center"/>
    </xf>
    <xf numFmtId="0" fontId="64" fillId="11" borderId="16" applyNumberFormat="0" applyAlignment="0" applyProtection="0">
      <alignment vertical="center"/>
    </xf>
    <xf numFmtId="0" fontId="19" fillId="27" borderId="0" applyNumberFormat="0" applyBorder="0" applyAlignment="0" applyProtection="0">
      <alignment vertical="center"/>
    </xf>
    <xf numFmtId="0" fontId="19" fillId="13" borderId="0" applyNumberFormat="0" applyBorder="0" applyAlignment="0" applyProtection="0">
      <alignment vertical="center"/>
    </xf>
    <xf numFmtId="0" fontId="76" fillId="23" borderId="0" applyNumberFormat="0" applyBorder="0" applyAlignment="0" applyProtection="0">
      <alignment vertical="center"/>
    </xf>
    <xf numFmtId="0" fontId="19" fillId="27" borderId="0" applyNumberFormat="0" applyBorder="0" applyAlignment="0" applyProtection="0">
      <alignment vertical="center"/>
    </xf>
    <xf numFmtId="0" fontId="61" fillId="13" borderId="0" applyNumberFormat="0" applyBorder="0" applyAlignment="0" applyProtection="0">
      <alignment vertical="center"/>
    </xf>
    <xf numFmtId="0" fontId="19" fillId="15" borderId="0" applyNumberFormat="0" applyBorder="0" applyAlignment="0" applyProtection="0">
      <alignment vertical="center"/>
    </xf>
    <xf numFmtId="0" fontId="76" fillId="23" borderId="0" applyNumberFormat="0" applyBorder="0" applyAlignment="0" applyProtection="0">
      <alignment vertical="center"/>
    </xf>
    <xf numFmtId="0" fontId="60" fillId="5" borderId="0" applyNumberFormat="0" applyBorder="0" applyAlignment="0" applyProtection="0">
      <alignment vertical="center"/>
    </xf>
    <xf numFmtId="0" fontId="19" fillId="27" borderId="0" applyNumberFormat="0" applyBorder="0" applyAlignment="0" applyProtection="0">
      <alignment vertical="center"/>
    </xf>
    <xf numFmtId="0" fontId="61" fillId="27" borderId="0" applyNumberFormat="0" applyBorder="0" applyAlignment="0" applyProtection="0">
      <alignment vertical="center"/>
    </xf>
    <xf numFmtId="0" fontId="88" fillId="31" borderId="0" applyNumberFormat="0" applyBorder="0" applyAlignment="0" applyProtection="0">
      <alignment vertical="center"/>
    </xf>
    <xf numFmtId="0" fontId="93" fillId="0" borderId="25" applyNumberFormat="0" applyFill="0" applyAlignment="0" applyProtection="0">
      <alignment vertical="center"/>
    </xf>
    <xf numFmtId="0" fontId="64" fillId="11" borderId="16" applyNumberFormat="0" applyAlignment="0" applyProtection="0">
      <alignment vertical="center"/>
    </xf>
    <xf numFmtId="0" fontId="61" fillId="27" borderId="0" applyNumberFormat="0" applyBorder="0" applyAlignment="0" applyProtection="0">
      <alignment vertical="center"/>
    </xf>
    <xf numFmtId="0" fontId="71" fillId="8" borderId="0" applyNumberFormat="0" applyBorder="0" applyAlignment="0" applyProtection="0">
      <alignment vertical="center"/>
    </xf>
    <xf numFmtId="0" fontId="61" fillId="27" borderId="0" applyNumberFormat="0" applyBorder="0" applyAlignment="0" applyProtection="0">
      <alignment vertical="center"/>
    </xf>
    <xf numFmtId="0" fontId="61" fillId="27" borderId="0" applyNumberFormat="0" applyBorder="0" applyAlignment="0" applyProtection="0">
      <alignment vertical="center"/>
    </xf>
    <xf numFmtId="0" fontId="19" fillId="15" borderId="0" applyNumberFormat="0" applyBorder="0" applyAlignment="0" applyProtection="0">
      <alignment vertical="center"/>
    </xf>
    <xf numFmtId="0" fontId="64" fillId="11" borderId="16" applyNumberFormat="0" applyAlignment="0" applyProtection="0">
      <alignment vertical="center"/>
    </xf>
    <xf numFmtId="0" fontId="61" fillId="27" borderId="0" applyNumberFormat="0" applyBorder="0" applyAlignment="0" applyProtection="0">
      <alignment vertical="center"/>
    </xf>
    <xf numFmtId="0" fontId="60" fillId="5" borderId="0" applyNumberFormat="0" applyBorder="0" applyAlignment="0" applyProtection="0">
      <alignment vertical="center"/>
    </xf>
    <xf numFmtId="0" fontId="61" fillId="27" borderId="0" applyNumberFormat="0" applyBorder="0" applyAlignment="0" applyProtection="0">
      <alignment vertical="center"/>
    </xf>
    <xf numFmtId="0" fontId="64" fillId="11" borderId="16" applyNumberFormat="0" applyAlignment="0" applyProtection="0">
      <alignment vertical="center"/>
    </xf>
    <xf numFmtId="0" fontId="60" fillId="12" borderId="0" applyNumberFormat="0" applyBorder="0" applyAlignment="0" applyProtection="0">
      <alignment vertical="center"/>
    </xf>
    <xf numFmtId="0" fontId="61" fillId="27" borderId="0" applyNumberFormat="0" applyBorder="0" applyAlignment="0" applyProtection="0">
      <alignment vertical="center"/>
    </xf>
    <xf numFmtId="0" fontId="61" fillId="27" borderId="0" applyNumberFormat="0" applyBorder="0" applyAlignment="0" applyProtection="0">
      <alignment vertical="center"/>
    </xf>
    <xf numFmtId="0" fontId="61" fillId="27" borderId="0" applyNumberFormat="0" applyBorder="0" applyAlignment="0" applyProtection="0">
      <alignment vertical="center"/>
    </xf>
    <xf numFmtId="0" fontId="61" fillId="27" borderId="0" applyNumberFormat="0" applyBorder="0" applyAlignment="0" applyProtection="0">
      <alignment vertical="center"/>
    </xf>
    <xf numFmtId="0" fontId="61" fillId="27" borderId="0" applyNumberFormat="0" applyBorder="0" applyAlignment="0" applyProtection="0">
      <alignment vertical="center"/>
    </xf>
    <xf numFmtId="0" fontId="71" fillId="8" borderId="0" applyNumberFormat="0" applyBorder="0" applyAlignment="0" applyProtection="0">
      <alignment vertical="center"/>
    </xf>
    <xf numFmtId="0" fontId="61" fillId="27" borderId="0" applyNumberFormat="0" applyBorder="0" applyAlignment="0" applyProtection="0">
      <alignment vertical="center"/>
    </xf>
    <xf numFmtId="0" fontId="60" fillId="12" borderId="0" applyNumberFormat="0" applyBorder="0" applyAlignment="0" applyProtection="0">
      <alignment vertical="center"/>
    </xf>
    <xf numFmtId="0" fontId="61" fillId="27" borderId="0" applyNumberFormat="0" applyBorder="0" applyAlignment="0" applyProtection="0">
      <alignment vertical="center"/>
    </xf>
    <xf numFmtId="0" fontId="60" fillId="12" borderId="0" applyNumberFormat="0" applyBorder="0" applyAlignment="0" applyProtection="0">
      <alignment vertical="center"/>
    </xf>
    <xf numFmtId="0" fontId="61" fillId="27" borderId="0" applyNumberFormat="0" applyBorder="0" applyAlignment="0" applyProtection="0">
      <alignment vertical="center"/>
    </xf>
    <xf numFmtId="0" fontId="61" fillId="27" borderId="0" applyNumberFormat="0" applyBorder="0" applyAlignment="0" applyProtection="0">
      <alignment vertical="center"/>
    </xf>
    <xf numFmtId="0" fontId="61" fillId="27" borderId="0" applyNumberFormat="0" applyBorder="0" applyAlignment="0" applyProtection="0">
      <alignment vertical="center"/>
    </xf>
    <xf numFmtId="0" fontId="71" fillId="7" borderId="0" applyNumberFormat="0" applyBorder="0" applyAlignment="0" applyProtection="0">
      <alignment vertical="center"/>
    </xf>
    <xf numFmtId="0" fontId="61" fillId="27" borderId="0" applyNumberFormat="0" applyBorder="0" applyAlignment="0" applyProtection="0">
      <alignment vertical="center"/>
    </xf>
    <xf numFmtId="0" fontId="60" fillId="12" borderId="0" applyNumberFormat="0" applyBorder="0" applyAlignment="0" applyProtection="0">
      <alignment vertical="center"/>
    </xf>
    <xf numFmtId="0" fontId="61" fillId="27" borderId="0" applyNumberFormat="0" applyBorder="0" applyAlignment="0" applyProtection="0">
      <alignment vertical="center"/>
    </xf>
    <xf numFmtId="0" fontId="19" fillId="20" borderId="0" applyNumberFormat="0" applyBorder="0" applyAlignment="0" applyProtection="0">
      <alignment vertical="center"/>
    </xf>
    <xf numFmtId="0" fontId="60" fillId="12" borderId="0" applyNumberFormat="0" applyBorder="0" applyAlignment="0" applyProtection="0">
      <alignment vertical="center"/>
    </xf>
    <xf numFmtId="0" fontId="61" fillId="27" borderId="0" applyNumberFormat="0" applyBorder="0" applyAlignment="0" applyProtection="0">
      <alignment vertical="center"/>
    </xf>
    <xf numFmtId="0" fontId="61" fillId="27" borderId="0" applyNumberFormat="0" applyBorder="0" applyAlignment="0" applyProtection="0">
      <alignment vertical="center"/>
    </xf>
    <xf numFmtId="0" fontId="19" fillId="21" borderId="0" applyNumberFormat="0" applyBorder="0" applyAlignment="0" applyProtection="0">
      <alignment vertical="center"/>
    </xf>
    <xf numFmtId="0" fontId="61" fillId="27" borderId="0" applyNumberFormat="0" applyBorder="0" applyAlignment="0" applyProtection="0">
      <alignment vertical="center"/>
    </xf>
    <xf numFmtId="0" fontId="67" fillId="17" borderId="0" applyNumberFormat="0" applyBorder="0" applyAlignment="0" applyProtection="0">
      <alignment vertical="center"/>
    </xf>
    <xf numFmtId="0" fontId="71" fillId="31" borderId="0" applyNumberFormat="0" applyBorder="0" applyAlignment="0" applyProtection="0">
      <alignment vertical="center"/>
    </xf>
    <xf numFmtId="0" fontId="61" fillId="27" borderId="0" applyNumberFormat="0" applyBorder="0" applyAlignment="0" applyProtection="0">
      <alignment vertical="center"/>
    </xf>
    <xf numFmtId="0" fontId="60" fillId="12" borderId="0" applyNumberFormat="0" applyBorder="0" applyAlignment="0" applyProtection="0">
      <alignment vertical="center"/>
    </xf>
    <xf numFmtId="0" fontId="61" fillId="27" borderId="0" applyNumberFormat="0" applyBorder="0" applyAlignment="0" applyProtection="0">
      <alignment vertical="center"/>
    </xf>
    <xf numFmtId="0" fontId="60" fillId="12" borderId="0" applyNumberFormat="0" applyBorder="0" applyAlignment="0" applyProtection="0">
      <alignment vertical="center"/>
    </xf>
    <xf numFmtId="0" fontId="61" fillId="27" borderId="0" applyNumberFormat="0" applyBorder="0" applyAlignment="0" applyProtection="0">
      <alignment vertical="center"/>
    </xf>
    <xf numFmtId="0" fontId="105" fillId="0" borderId="28" applyNumberFormat="0" applyFill="0" applyAlignment="0" applyProtection="0">
      <alignment vertical="center"/>
    </xf>
    <xf numFmtId="0" fontId="60" fillId="12" borderId="0" applyNumberFormat="0" applyBorder="0" applyAlignment="0" applyProtection="0">
      <alignment vertical="center"/>
    </xf>
    <xf numFmtId="0" fontId="61" fillId="27" borderId="0" applyNumberFormat="0" applyBorder="0" applyAlignment="0" applyProtection="0">
      <alignment vertical="center"/>
    </xf>
    <xf numFmtId="0" fontId="61" fillId="27" borderId="0" applyNumberFormat="0" applyBorder="0" applyAlignment="0" applyProtection="0">
      <alignment vertical="center"/>
    </xf>
    <xf numFmtId="0" fontId="95" fillId="0" borderId="29" applyNumberFormat="0" applyFill="0" applyAlignment="0" applyProtection="0">
      <alignment vertical="center"/>
    </xf>
    <xf numFmtId="0" fontId="60" fillId="15" borderId="0" applyNumberFormat="0" applyBorder="0" applyAlignment="0" applyProtection="0">
      <alignment vertical="center"/>
    </xf>
    <xf numFmtId="0" fontId="19" fillId="21" borderId="0" applyNumberFormat="0" applyBorder="0" applyAlignment="0" applyProtection="0">
      <alignment vertical="center"/>
    </xf>
    <xf numFmtId="0" fontId="65" fillId="5" borderId="0" applyNumberFormat="0" applyBorder="0" applyAlignment="0" applyProtection="0">
      <alignment vertical="center"/>
    </xf>
    <xf numFmtId="0" fontId="61" fillId="27" borderId="0" applyNumberFormat="0" applyBorder="0" applyAlignment="0" applyProtection="0">
      <alignment vertical="center"/>
    </xf>
    <xf numFmtId="0" fontId="71" fillId="41" borderId="0" applyNumberFormat="0" applyBorder="0" applyAlignment="0" applyProtection="0">
      <alignment vertical="center"/>
    </xf>
    <xf numFmtId="0" fontId="61" fillId="27" borderId="0" applyNumberFormat="0" applyBorder="0" applyAlignment="0" applyProtection="0">
      <alignment vertical="center"/>
    </xf>
    <xf numFmtId="0" fontId="19" fillId="8" borderId="0" applyNumberFormat="0" applyBorder="0" applyAlignment="0" applyProtection="0">
      <alignment vertical="center"/>
    </xf>
    <xf numFmtId="0" fontId="19" fillId="7" borderId="0" applyNumberFormat="0" applyBorder="0" applyAlignment="0" applyProtection="0">
      <alignment vertical="center"/>
    </xf>
    <xf numFmtId="0" fontId="110" fillId="0" borderId="30" applyNumberFormat="0" applyFill="0" applyAlignment="0" applyProtection="0">
      <alignment vertical="center"/>
    </xf>
    <xf numFmtId="0" fontId="19" fillId="8" borderId="0" applyNumberFormat="0" applyBorder="0" applyAlignment="0" applyProtection="0">
      <alignment vertical="center"/>
    </xf>
    <xf numFmtId="0" fontId="19" fillId="7" borderId="0" applyNumberFormat="0" applyBorder="0" applyAlignment="0" applyProtection="0">
      <alignment vertical="center"/>
    </xf>
    <xf numFmtId="0" fontId="60" fillId="12" borderId="0" applyNumberFormat="0" applyBorder="0" applyAlignment="0" applyProtection="0">
      <alignment vertical="center"/>
    </xf>
    <xf numFmtId="0" fontId="60" fillId="35" borderId="0" applyNumberFormat="0" applyBorder="0" applyAlignment="0" applyProtection="0">
      <alignment vertical="center"/>
    </xf>
    <xf numFmtId="0" fontId="19" fillId="8" borderId="0" applyNumberFormat="0" applyBorder="0" applyAlignment="0" applyProtection="0">
      <alignment vertical="center"/>
    </xf>
    <xf numFmtId="0" fontId="19" fillId="7" borderId="0" applyNumberFormat="0" applyBorder="0" applyAlignment="0" applyProtection="0">
      <alignment vertical="center"/>
    </xf>
    <xf numFmtId="0" fontId="61" fillId="8" borderId="0" applyNumberFormat="0" applyBorder="0" applyAlignment="0" applyProtection="0">
      <alignment vertical="center"/>
    </xf>
    <xf numFmtId="0" fontId="75" fillId="23" borderId="0" applyNumberFormat="0" applyBorder="0" applyAlignment="0" applyProtection="0">
      <alignment vertical="center"/>
    </xf>
    <xf numFmtId="0" fontId="71" fillId="31" borderId="0" applyNumberFormat="0" applyBorder="0" applyAlignment="0" applyProtection="0">
      <alignment vertical="center"/>
    </xf>
    <xf numFmtId="0" fontId="93" fillId="0" borderId="25" applyNumberFormat="0" applyFill="0" applyAlignment="0" applyProtection="0">
      <alignment vertical="center"/>
    </xf>
    <xf numFmtId="0" fontId="61" fillId="8" borderId="0" applyNumberFormat="0" applyBorder="0" applyAlignment="0" applyProtection="0">
      <alignment vertical="center"/>
    </xf>
    <xf numFmtId="0" fontId="19" fillId="23" borderId="0" applyNumberFormat="0" applyBorder="0" applyAlignment="0" applyProtection="0">
      <alignment vertical="center"/>
    </xf>
    <xf numFmtId="0" fontId="88" fillId="31" borderId="0" applyNumberFormat="0" applyBorder="0" applyAlignment="0" applyProtection="0">
      <alignment vertical="center"/>
    </xf>
    <xf numFmtId="0" fontId="90" fillId="26" borderId="17" applyNumberFormat="0" applyAlignment="0" applyProtection="0">
      <alignment vertical="center"/>
    </xf>
    <xf numFmtId="0" fontId="60" fillId="6" borderId="0" applyNumberFormat="0" applyBorder="0" applyAlignment="0" applyProtection="0">
      <alignment vertical="center"/>
    </xf>
    <xf numFmtId="0" fontId="67" fillId="17" borderId="0" applyNumberFormat="0" applyBorder="0" applyAlignment="0" applyProtection="0">
      <alignment vertical="center"/>
    </xf>
    <xf numFmtId="0" fontId="19" fillId="23" borderId="0" applyNumberFormat="0" applyBorder="0" applyAlignment="0" applyProtection="0">
      <alignment vertical="center"/>
    </xf>
    <xf numFmtId="0" fontId="61" fillId="8" borderId="0" applyNumberFormat="0" applyBorder="0" applyAlignment="0" applyProtection="0">
      <alignment vertical="center"/>
    </xf>
    <xf numFmtId="0" fontId="76" fillId="23" borderId="0" applyNumberFormat="0" applyBorder="0" applyAlignment="0" applyProtection="0">
      <alignment vertical="center"/>
    </xf>
    <xf numFmtId="0" fontId="60" fillId="35" borderId="0" applyNumberFormat="0" applyBorder="0" applyAlignment="0" applyProtection="0">
      <alignment vertical="center"/>
    </xf>
    <xf numFmtId="0" fontId="61" fillId="8" borderId="0" applyNumberFormat="0" applyBorder="0" applyAlignment="0" applyProtection="0">
      <alignment vertical="center"/>
    </xf>
    <xf numFmtId="0" fontId="19" fillId="23" borderId="0" applyNumberFormat="0" applyBorder="0" applyAlignment="0" applyProtection="0">
      <alignment vertical="center"/>
    </xf>
    <xf numFmtId="0" fontId="61" fillId="57" borderId="0" applyNumberFormat="0" applyBorder="0" applyAlignment="0" applyProtection="0">
      <alignment vertical="center"/>
    </xf>
    <xf numFmtId="0" fontId="88" fillId="31"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61" fillId="8" borderId="0" applyNumberFormat="0" applyBorder="0" applyAlignment="0" applyProtection="0">
      <alignment vertical="center"/>
    </xf>
    <xf numFmtId="0" fontId="75" fillId="23" borderId="0" applyNumberFormat="0" applyBorder="0" applyAlignment="0" applyProtection="0">
      <alignment vertical="center"/>
    </xf>
    <xf numFmtId="0" fontId="111" fillId="37" borderId="0" applyNumberFormat="0" applyBorder="0" applyAlignment="0" applyProtection="0">
      <alignment vertical="center"/>
    </xf>
    <xf numFmtId="0" fontId="61" fillId="8" borderId="0" applyNumberFormat="0" applyBorder="0" applyAlignment="0" applyProtection="0">
      <alignment vertical="center"/>
    </xf>
    <xf numFmtId="0" fontId="19" fillId="17" borderId="0" applyNumberFormat="0" applyBorder="0" applyAlignment="0" applyProtection="0">
      <alignment vertical="center"/>
    </xf>
    <xf numFmtId="0" fontId="90" fillId="26" borderId="17" applyNumberFormat="0" applyAlignment="0" applyProtection="0">
      <alignment vertical="center"/>
    </xf>
    <xf numFmtId="0" fontId="75" fillId="23" borderId="0" applyNumberFormat="0" applyBorder="0" applyAlignment="0" applyProtection="0">
      <alignment vertical="center"/>
    </xf>
    <xf numFmtId="0" fontId="61" fillId="8" borderId="0" applyNumberFormat="0" applyBorder="0" applyAlignment="0" applyProtection="0">
      <alignment vertical="center"/>
    </xf>
    <xf numFmtId="0" fontId="65" fillId="8" borderId="0" applyNumberFormat="0" applyBorder="0" applyAlignment="0" applyProtection="0">
      <alignment vertical="center"/>
    </xf>
    <xf numFmtId="0" fontId="75" fillId="23" borderId="0" applyNumberFormat="0" applyBorder="0" applyAlignment="0" applyProtection="0">
      <alignment vertical="center"/>
    </xf>
    <xf numFmtId="0" fontId="36" fillId="0" borderId="30" applyNumberFormat="0" applyFill="0" applyAlignment="0" applyProtection="0">
      <alignment vertical="center"/>
    </xf>
    <xf numFmtId="0" fontId="19" fillId="17" borderId="0" applyNumberFormat="0" applyBorder="0" applyAlignment="0" applyProtection="0">
      <alignment vertical="center"/>
    </xf>
    <xf numFmtId="0" fontId="61" fillId="8" borderId="0" applyNumberFormat="0" applyBorder="0" applyAlignment="0" applyProtection="0">
      <alignment vertical="center"/>
    </xf>
    <xf numFmtId="0" fontId="60" fillId="58" borderId="0" applyNumberFormat="0" applyBorder="0" applyAlignment="0" applyProtection="0">
      <alignment vertical="center"/>
    </xf>
    <xf numFmtId="0" fontId="19" fillId="21" borderId="0" applyNumberFormat="0" applyBorder="0" applyAlignment="0" applyProtection="0">
      <alignment vertical="center"/>
    </xf>
    <xf numFmtId="0" fontId="19" fillId="20" borderId="0" applyNumberFormat="0" applyBorder="0" applyAlignment="0" applyProtection="0">
      <alignment vertical="center"/>
    </xf>
    <xf numFmtId="0" fontId="90" fillId="26" borderId="17" applyNumberFormat="0" applyAlignment="0" applyProtection="0">
      <alignment vertical="center"/>
    </xf>
    <xf numFmtId="0" fontId="61" fillId="8" borderId="0" applyNumberFormat="0" applyBorder="0" applyAlignment="0" applyProtection="0">
      <alignment vertical="center"/>
    </xf>
    <xf numFmtId="0" fontId="67" fillId="17" borderId="0" applyNumberFormat="0" applyBorder="0" applyAlignment="0" applyProtection="0">
      <alignment vertical="center"/>
    </xf>
    <xf numFmtId="0" fontId="19" fillId="20" borderId="0" applyNumberFormat="0" applyBorder="0" applyAlignment="0" applyProtection="0">
      <alignment vertical="center"/>
    </xf>
    <xf numFmtId="0" fontId="88" fillId="8" borderId="0" applyNumberFormat="0" applyBorder="0" applyAlignment="0" applyProtection="0">
      <alignment vertical="center"/>
    </xf>
    <xf numFmtId="0" fontId="61" fillId="8" borderId="0" applyNumberFormat="0" applyBorder="0" applyAlignment="0" applyProtection="0">
      <alignment vertical="center"/>
    </xf>
    <xf numFmtId="0" fontId="19" fillId="20" borderId="0" applyNumberFormat="0" applyBorder="0" applyAlignment="0" applyProtection="0">
      <alignment vertical="center"/>
    </xf>
    <xf numFmtId="0" fontId="61" fillId="8" borderId="0" applyNumberFormat="0" applyBorder="0" applyAlignment="0" applyProtection="0">
      <alignment vertical="center"/>
    </xf>
    <xf numFmtId="0" fontId="19" fillId="20" borderId="0" applyNumberFormat="0" applyBorder="0" applyAlignment="0" applyProtection="0">
      <alignment vertical="center"/>
    </xf>
    <xf numFmtId="0" fontId="107" fillId="0" borderId="0"/>
    <xf numFmtId="0" fontId="61" fillId="8"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71" fillId="8" borderId="0" applyNumberFormat="0" applyBorder="0" applyAlignment="0" applyProtection="0">
      <alignment vertical="center"/>
    </xf>
    <xf numFmtId="0" fontId="61" fillId="8" borderId="0" applyNumberFormat="0" applyBorder="0" applyAlignment="0" applyProtection="0">
      <alignment vertical="center"/>
    </xf>
    <xf numFmtId="0" fontId="60" fillId="58" borderId="0" applyNumberFormat="0" applyBorder="0" applyAlignment="0" applyProtection="0">
      <alignment vertical="center"/>
    </xf>
    <xf numFmtId="0" fontId="71" fillId="8" borderId="0" applyNumberFormat="0" applyBorder="0" applyAlignment="0" applyProtection="0">
      <alignment vertical="center"/>
    </xf>
    <xf numFmtId="0" fontId="99" fillId="37" borderId="0" applyNumberFormat="0" applyBorder="0" applyAlignment="0" applyProtection="0">
      <alignment vertical="center"/>
    </xf>
    <xf numFmtId="0" fontId="61" fillId="8" borderId="0" applyNumberFormat="0" applyBorder="0" applyAlignment="0" applyProtection="0">
      <alignment vertical="center"/>
    </xf>
    <xf numFmtId="0" fontId="19" fillId="27" borderId="0" applyNumberFormat="0" applyBorder="0" applyAlignment="0" applyProtection="0">
      <alignment vertical="center"/>
    </xf>
    <xf numFmtId="0" fontId="90" fillId="26" borderId="17" applyNumberFormat="0" applyAlignment="0" applyProtection="0">
      <alignment vertical="center"/>
    </xf>
    <xf numFmtId="0" fontId="61" fillId="8" borderId="0" applyNumberFormat="0" applyBorder="0" applyAlignment="0" applyProtection="0">
      <alignment vertical="center"/>
    </xf>
    <xf numFmtId="0" fontId="19" fillId="27" borderId="0" applyNumberFormat="0" applyBorder="0" applyAlignment="0" applyProtection="0">
      <alignment vertical="center"/>
    </xf>
    <xf numFmtId="0" fontId="61" fillId="8" borderId="0" applyNumberFormat="0" applyBorder="0" applyAlignment="0" applyProtection="0">
      <alignment vertical="center"/>
    </xf>
    <xf numFmtId="0" fontId="61" fillId="15" borderId="0" applyNumberFormat="0" applyBorder="0" applyAlignment="0" applyProtection="0">
      <alignment vertical="center"/>
    </xf>
    <xf numFmtId="0" fontId="99" fillId="37" borderId="0" applyNumberFormat="0" applyBorder="0" applyAlignment="0" applyProtection="0">
      <alignment vertical="center"/>
    </xf>
    <xf numFmtId="0" fontId="61" fillId="8" borderId="0" applyNumberFormat="0" applyBorder="0" applyAlignment="0" applyProtection="0">
      <alignment vertical="center"/>
    </xf>
    <xf numFmtId="0" fontId="19" fillId="8" borderId="0" applyNumberFormat="0" applyBorder="0" applyAlignment="0" applyProtection="0">
      <alignment vertical="center"/>
    </xf>
    <xf numFmtId="0" fontId="90" fillId="26" borderId="17" applyNumberFormat="0" applyAlignment="0" applyProtection="0">
      <alignment vertical="center"/>
    </xf>
    <xf numFmtId="0" fontId="60" fillId="56" borderId="0" applyNumberFormat="0" applyBorder="0" applyAlignment="0" applyProtection="0">
      <alignment vertical="center"/>
    </xf>
    <xf numFmtId="0" fontId="61" fillId="8" borderId="0" applyNumberFormat="0" applyBorder="0" applyAlignment="0" applyProtection="0">
      <alignment vertical="center"/>
    </xf>
    <xf numFmtId="0" fontId="19" fillId="8" borderId="0" applyNumberFormat="0" applyBorder="0" applyAlignment="0" applyProtection="0">
      <alignment vertical="center"/>
    </xf>
    <xf numFmtId="0" fontId="60" fillId="5" borderId="0" applyNumberFormat="0" applyBorder="0" applyAlignment="0" applyProtection="0">
      <alignment vertical="center"/>
    </xf>
    <xf numFmtId="0" fontId="61" fillId="8" borderId="0" applyNumberFormat="0" applyBorder="0" applyAlignment="0" applyProtection="0">
      <alignment vertical="center"/>
    </xf>
    <xf numFmtId="0" fontId="19" fillId="8" borderId="0" applyNumberFormat="0" applyBorder="0" applyAlignment="0" applyProtection="0">
      <alignment vertical="center"/>
    </xf>
    <xf numFmtId="0" fontId="61" fillId="8" borderId="0" applyNumberFormat="0" applyBorder="0" applyAlignment="0" applyProtection="0">
      <alignment vertical="center"/>
    </xf>
    <xf numFmtId="0" fontId="101" fillId="7" borderId="0" applyNumberFormat="0" applyBorder="0" applyAlignment="0" applyProtection="0">
      <alignment vertical="center"/>
    </xf>
    <xf numFmtId="0" fontId="19" fillId="8" borderId="0" applyNumberFormat="0" applyBorder="0" applyAlignment="0" applyProtection="0">
      <alignment vertical="center"/>
    </xf>
    <xf numFmtId="0" fontId="61" fillId="8" borderId="0" applyNumberFormat="0" applyBorder="0" applyAlignment="0" applyProtection="0">
      <alignment vertical="center"/>
    </xf>
    <xf numFmtId="0" fontId="99" fillId="37"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0" fillId="56" borderId="0" applyNumberFormat="0" applyBorder="0" applyAlignment="0" applyProtection="0">
      <alignment vertical="center"/>
    </xf>
    <xf numFmtId="0" fontId="61" fillId="21"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99" fillId="37" borderId="0" applyNumberFormat="0" applyBorder="0" applyAlignment="0" applyProtection="0">
      <alignment vertical="center"/>
    </xf>
    <xf numFmtId="0" fontId="61" fillId="8" borderId="0" applyNumberFormat="0" applyBorder="0" applyAlignment="0" applyProtection="0">
      <alignment vertical="center"/>
    </xf>
    <xf numFmtId="0" fontId="60" fillId="58"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23" borderId="0" applyNumberFormat="0" applyBorder="0" applyAlignment="0" applyProtection="0">
      <alignment vertical="center"/>
    </xf>
    <xf numFmtId="0" fontId="90" fillId="26" borderId="17" applyNumberFormat="0" applyAlignment="0" applyProtection="0">
      <alignment vertical="center"/>
    </xf>
    <xf numFmtId="0" fontId="60" fillId="5" borderId="0" applyNumberFormat="0" applyBorder="0" applyAlignment="0" applyProtection="0">
      <alignment vertical="center"/>
    </xf>
    <xf numFmtId="0" fontId="19" fillId="23" borderId="0" applyNumberFormat="0" applyBorder="0" applyAlignment="0" applyProtection="0">
      <alignment vertical="center"/>
    </xf>
    <xf numFmtId="0" fontId="19" fillId="17" borderId="0" applyNumberFormat="0" applyBorder="0" applyAlignment="0" applyProtection="0">
      <alignment vertical="center"/>
    </xf>
    <xf numFmtId="0" fontId="90" fillId="26" borderId="17" applyNumberFormat="0" applyAlignment="0" applyProtection="0">
      <alignment vertical="center"/>
    </xf>
    <xf numFmtId="0" fontId="112" fillId="0" borderId="0" applyNumberFormat="0" applyFill="0" applyBorder="0" applyAlignment="0" applyProtection="0">
      <alignment vertical="center"/>
    </xf>
    <xf numFmtId="0" fontId="75" fillId="23" borderId="0" applyNumberFormat="0" applyBorder="0" applyAlignment="0" applyProtection="0">
      <alignment vertical="center"/>
    </xf>
    <xf numFmtId="0" fontId="19" fillId="20" borderId="0" applyNumberFormat="0" applyBorder="0" applyAlignment="0" applyProtection="0">
      <alignment vertical="center"/>
    </xf>
    <xf numFmtId="0" fontId="90" fillId="26" borderId="17" applyNumberFormat="0" applyAlignment="0" applyProtection="0">
      <alignment vertical="center"/>
    </xf>
    <xf numFmtId="0" fontId="67" fillId="17" borderId="0" applyNumberFormat="0" applyBorder="0" applyAlignment="0" applyProtection="0">
      <alignment vertical="center"/>
    </xf>
    <xf numFmtId="0" fontId="19" fillId="27" borderId="0" applyNumberFormat="0" applyBorder="0" applyAlignment="0" applyProtection="0">
      <alignment vertical="center"/>
    </xf>
    <xf numFmtId="0" fontId="90" fillId="26" borderId="17" applyNumberFormat="0" applyAlignment="0" applyProtection="0">
      <alignment vertical="center"/>
    </xf>
    <xf numFmtId="0" fontId="60" fillId="56" borderId="0" applyNumberFormat="0" applyBorder="0" applyAlignment="0" applyProtection="0">
      <alignment vertical="center"/>
    </xf>
    <xf numFmtId="0" fontId="19" fillId="8" borderId="0" applyNumberFormat="0" applyBorder="0" applyAlignment="0" applyProtection="0">
      <alignment vertical="center"/>
    </xf>
    <xf numFmtId="0" fontId="90" fillId="26" borderId="17" applyNumberFormat="0" applyAlignment="0" applyProtection="0">
      <alignment vertical="center"/>
    </xf>
    <xf numFmtId="0" fontId="60" fillId="56" borderId="0" applyNumberFormat="0" applyBorder="0" applyAlignment="0" applyProtection="0">
      <alignment vertical="center"/>
    </xf>
    <xf numFmtId="0" fontId="19" fillId="8" borderId="0" applyNumberFormat="0" applyBorder="0" applyAlignment="0" applyProtection="0">
      <alignment vertical="center"/>
    </xf>
    <xf numFmtId="0" fontId="90" fillId="26" borderId="17" applyNumberFormat="0" applyAlignment="0" applyProtection="0">
      <alignment vertical="center"/>
    </xf>
    <xf numFmtId="0" fontId="103" fillId="12" borderId="0" applyNumberFormat="0" applyBorder="0" applyAlignment="0" applyProtection="0">
      <alignment vertical="center"/>
    </xf>
    <xf numFmtId="0" fontId="105" fillId="0" borderId="28" applyNumberFormat="0" applyFill="0" applyAlignment="0" applyProtection="0">
      <alignment vertical="center"/>
    </xf>
    <xf numFmtId="0" fontId="19" fillId="8" borderId="0" applyNumberFormat="0" applyBorder="0" applyAlignment="0" applyProtection="0">
      <alignment vertical="center"/>
    </xf>
    <xf numFmtId="0" fontId="90" fillId="26" borderId="17" applyNumberFormat="0" applyAlignment="0" applyProtection="0">
      <alignment vertical="center"/>
    </xf>
    <xf numFmtId="0" fontId="19" fillId="8" borderId="0" applyNumberFormat="0" applyBorder="0" applyAlignment="0" applyProtection="0">
      <alignment vertical="center"/>
    </xf>
    <xf numFmtId="0" fontId="90" fillId="26" borderId="17" applyNumberFormat="0" applyAlignment="0" applyProtection="0">
      <alignment vertical="center"/>
    </xf>
    <xf numFmtId="0" fontId="19" fillId="8" borderId="0" applyNumberFormat="0" applyBorder="0" applyAlignment="0" applyProtection="0">
      <alignment vertical="center"/>
    </xf>
    <xf numFmtId="0" fontId="90" fillId="26" borderId="17" applyNumberFormat="0" applyAlignment="0" applyProtection="0">
      <alignment vertical="center"/>
    </xf>
    <xf numFmtId="0" fontId="71" fillId="31" borderId="0" applyNumberFormat="0" applyBorder="0" applyAlignment="0" applyProtection="0">
      <alignment vertical="center"/>
    </xf>
    <xf numFmtId="0" fontId="71" fillId="31" borderId="0" applyNumberFormat="0" applyBorder="0" applyAlignment="0" applyProtection="0">
      <alignment vertical="center"/>
    </xf>
    <xf numFmtId="0" fontId="101" fillId="26" borderId="0" applyNumberFormat="0" applyBorder="0" applyAlignment="0" applyProtection="0">
      <alignment vertical="center"/>
    </xf>
    <xf numFmtId="0" fontId="71" fillId="8" borderId="0" applyNumberFormat="0" applyBorder="0" applyAlignment="0" applyProtection="0">
      <alignment vertical="center"/>
    </xf>
    <xf numFmtId="0" fontId="19" fillId="21" borderId="0" applyNumberFormat="0" applyBorder="0" applyAlignment="0" applyProtection="0">
      <alignment vertical="center"/>
    </xf>
    <xf numFmtId="0" fontId="65" fillId="13" borderId="0" applyNumberFormat="0" applyBorder="0" applyAlignment="0" applyProtection="0">
      <alignment vertical="center"/>
    </xf>
    <xf numFmtId="0" fontId="109" fillId="23"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60" fillId="15" borderId="0" applyNumberFormat="0" applyBorder="0" applyAlignment="0" applyProtection="0">
      <alignment vertical="center"/>
    </xf>
    <xf numFmtId="0" fontId="71" fillId="8" borderId="0" applyNumberFormat="0" applyBorder="0" applyAlignment="0" applyProtection="0">
      <alignment vertical="center"/>
    </xf>
    <xf numFmtId="0" fontId="65" fillId="13" borderId="0" applyNumberFormat="0" applyBorder="0" applyAlignment="0" applyProtection="0">
      <alignment vertical="center"/>
    </xf>
    <xf numFmtId="0" fontId="71" fillId="8" borderId="0" applyNumberFormat="0" applyBorder="0" applyAlignment="0" applyProtection="0">
      <alignment vertical="center"/>
    </xf>
    <xf numFmtId="0" fontId="109" fillId="23" borderId="0" applyNumberFormat="0" applyBorder="0" applyAlignment="0" applyProtection="0">
      <alignment vertical="center"/>
    </xf>
    <xf numFmtId="0" fontId="88" fillId="8" borderId="0" applyNumberFormat="0" applyBorder="0" applyAlignment="0" applyProtection="0">
      <alignment vertical="center"/>
    </xf>
    <xf numFmtId="0" fontId="61" fillId="21" borderId="0" applyNumberFormat="0" applyBorder="0" applyAlignment="0" applyProtection="0">
      <alignment vertical="center"/>
    </xf>
    <xf numFmtId="0" fontId="103" fillId="15" borderId="0" applyNumberFormat="0" applyBorder="0" applyAlignment="0" applyProtection="0">
      <alignment vertical="center"/>
    </xf>
    <xf numFmtId="0" fontId="71" fillId="8" borderId="0" applyNumberFormat="0" applyBorder="0" applyAlignment="0" applyProtection="0">
      <alignment vertical="center"/>
    </xf>
    <xf numFmtId="0" fontId="65" fillId="26" borderId="0" applyNumberFormat="0" applyBorder="0" applyAlignment="0" applyProtection="0">
      <alignment vertical="center"/>
    </xf>
    <xf numFmtId="0" fontId="71" fillId="8" borderId="0" applyNumberFormat="0" applyBorder="0" applyAlignment="0" applyProtection="0">
      <alignment vertical="center"/>
    </xf>
    <xf numFmtId="0" fontId="61" fillId="21" borderId="0" applyNumberFormat="0" applyBorder="0" applyAlignment="0" applyProtection="0">
      <alignment vertical="center"/>
    </xf>
    <xf numFmtId="0" fontId="101" fillId="26" borderId="0" applyNumberFormat="0" applyBorder="0" applyAlignment="0" applyProtection="0">
      <alignment vertical="center"/>
    </xf>
    <xf numFmtId="0" fontId="60" fillId="5" borderId="0" applyNumberFormat="0" applyBorder="0" applyAlignment="0" applyProtection="0">
      <alignment vertical="center"/>
    </xf>
    <xf numFmtId="0" fontId="88" fillId="8" borderId="0" applyNumberFormat="0" applyBorder="0" applyAlignment="0" applyProtection="0">
      <alignment vertical="center"/>
    </xf>
    <xf numFmtId="0" fontId="61" fillId="21" borderId="0" applyNumberFormat="0" applyBorder="0" applyAlignment="0" applyProtection="0">
      <alignment vertical="center"/>
    </xf>
    <xf numFmtId="0" fontId="61" fillId="57" borderId="0" applyNumberFormat="0" applyBorder="0" applyAlignment="0" applyProtection="0">
      <alignment vertical="center"/>
    </xf>
    <xf numFmtId="0" fontId="88" fillId="8" borderId="0" applyNumberFormat="0" applyBorder="0" applyAlignment="0" applyProtection="0">
      <alignment vertical="center"/>
    </xf>
    <xf numFmtId="0" fontId="61" fillId="21" borderId="0" applyNumberFormat="0" applyBorder="0" applyAlignment="0" applyProtection="0">
      <alignment vertical="center"/>
    </xf>
    <xf numFmtId="0" fontId="71" fillId="7" borderId="0" applyNumberFormat="0" applyBorder="0" applyAlignment="0" applyProtection="0">
      <alignment vertical="center"/>
    </xf>
    <xf numFmtId="0" fontId="71" fillId="7" borderId="0" applyNumberFormat="0" applyBorder="0" applyAlignment="0" applyProtection="0">
      <alignment vertical="center"/>
    </xf>
    <xf numFmtId="0" fontId="19" fillId="13" borderId="0" applyNumberFormat="0" applyBorder="0" applyAlignment="0" applyProtection="0">
      <alignment vertical="center"/>
    </xf>
    <xf numFmtId="0" fontId="71" fillId="7" borderId="0" applyNumberFormat="0" applyBorder="0" applyAlignment="0" applyProtection="0">
      <alignment vertical="center"/>
    </xf>
    <xf numFmtId="0" fontId="71" fillId="7" borderId="0" applyNumberFormat="0" applyBorder="0" applyAlignment="0" applyProtection="0">
      <alignment vertical="center"/>
    </xf>
    <xf numFmtId="0" fontId="88" fillId="7" borderId="0" applyNumberFormat="0" applyBorder="0" applyAlignment="0" applyProtection="0">
      <alignment vertical="center"/>
    </xf>
    <xf numFmtId="0" fontId="61" fillId="13" borderId="0" applyNumberFormat="0" applyBorder="0" applyAlignment="0" applyProtection="0">
      <alignment vertical="center"/>
    </xf>
    <xf numFmtId="0" fontId="103" fillId="15" borderId="0" applyNumberFormat="0" applyBorder="0" applyAlignment="0" applyProtection="0">
      <alignment vertical="center"/>
    </xf>
    <xf numFmtId="0" fontId="71" fillId="7" borderId="0" applyNumberFormat="0" applyBorder="0" applyAlignment="0" applyProtection="0">
      <alignment vertical="center"/>
    </xf>
    <xf numFmtId="0" fontId="71" fillId="7" borderId="0" applyNumberFormat="0" applyBorder="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75" fillId="23" borderId="0" applyNumberFormat="0" applyBorder="0" applyAlignment="0" applyProtection="0">
      <alignment vertical="center"/>
    </xf>
    <xf numFmtId="0" fontId="88" fillId="7" borderId="0" applyNumberFormat="0" applyBorder="0" applyAlignment="0" applyProtection="0">
      <alignment vertical="center"/>
    </xf>
    <xf numFmtId="0" fontId="61" fillId="13" borderId="0" applyNumberFormat="0" applyBorder="0" applyAlignment="0" applyProtection="0">
      <alignment vertical="center"/>
    </xf>
    <xf numFmtId="0" fontId="61" fillId="57" borderId="0" applyNumberFormat="0" applyBorder="0" applyAlignment="0" applyProtection="0">
      <alignment vertical="center"/>
    </xf>
    <xf numFmtId="0" fontId="88" fillId="7" borderId="0" applyNumberFormat="0" applyBorder="0" applyAlignment="0" applyProtection="0">
      <alignment vertical="center"/>
    </xf>
    <xf numFmtId="0" fontId="61" fillId="13" borderId="0" applyNumberFormat="0" applyBorder="0" applyAlignment="0" applyProtection="0">
      <alignment vertical="center"/>
    </xf>
    <xf numFmtId="0" fontId="71" fillId="31" borderId="0" applyNumberFormat="0" applyBorder="0" applyAlignment="0" applyProtection="0">
      <alignment vertical="center"/>
    </xf>
    <xf numFmtId="0" fontId="101" fillId="7" borderId="0" applyNumberFormat="0" applyBorder="0" applyAlignment="0" applyProtection="0">
      <alignment vertical="center"/>
    </xf>
    <xf numFmtId="0" fontId="67" fillId="17" borderId="0" applyNumberFormat="0" applyBorder="0" applyAlignment="0" applyProtection="0">
      <alignment vertical="center"/>
    </xf>
    <xf numFmtId="0" fontId="19" fillId="57" borderId="0" applyNumberFormat="0" applyBorder="0" applyAlignment="0" applyProtection="0">
      <alignment vertical="center"/>
    </xf>
    <xf numFmtId="0" fontId="71" fillId="31" borderId="0" applyNumberFormat="0" applyBorder="0" applyAlignment="0" applyProtection="0">
      <alignment vertical="center"/>
    </xf>
    <xf numFmtId="0" fontId="19" fillId="15" borderId="0" applyNumberFormat="0" applyBorder="0" applyAlignment="0" applyProtection="0">
      <alignment vertical="center"/>
    </xf>
    <xf numFmtId="0" fontId="19" fillId="57" borderId="0" applyNumberFormat="0" applyBorder="0" applyAlignment="0" applyProtection="0">
      <alignment vertical="center"/>
    </xf>
    <xf numFmtId="0" fontId="67" fillId="17" borderId="0" applyNumberFormat="0" applyBorder="0" applyAlignment="0" applyProtection="0">
      <alignment vertical="center"/>
    </xf>
    <xf numFmtId="0" fontId="71" fillId="31" borderId="0" applyNumberFormat="0" applyBorder="0" applyAlignment="0" applyProtection="0">
      <alignment vertical="center"/>
    </xf>
    <xf numFmtId="0" fontId="61" fillId="21" borderId="0" applyNumberFormat="0" applyBorder="0" applyAlignment="0" applyProtection="0">
      <alignment vertical="center"/>
    </xf>
    <xf numFmtId="0" fontId="71" fillId="31" borderId="0" applyNumberFormat="0" applyBorder="0" applyAlignment="0" applyProtection="0">
      <alignment vertical="center"/>
    </xf>
    <xf numFmtId="0" fontId="103" fillId="15" borderId="0" applyNumberFormat="0" applyBorder="0" applyAlignment="0" applyProtection="0">
      <alignment vertical="center"/>
    </xf>
    <xf numFmtId="0" fontId="71" fillId="31" borderId="0" applyNumberFormat="0" applyBorder="0" applyAlignment="0" applyProtection="0">
      <alignment vertical="center"/>
    </xf>
    <xf numFmtId="0" fontId="71" fillId="31" borderId="0" applyNumberFormat="0" applyBorder="0" applyAlignment="0" applyProtection="0">
      <alignment vertical="center"/>
    </xf>
    <xf numFmtId="0" fontId="61" fillId="15" borderId="0" applyNumberFormat="0" applyBorder="0" applyAlignment="0" applyProtection="0">
      <alignment vertical="center"/>
    </xf>
    <xf numFmtId="0" fontId="88" fillId="31" borderId="0" applyNumberFormat="0" applyBorder="0" applyAlignment="0" applyProtection="0">
      <alignment vertical="center"/>
    </xf>
    <xf numFmtId="0" fontId="61" fillId="15" borderId="0" applyNumberFormat="0" applyBorder="0" applyAlignment="0" applyProtection="0">
      <alignment vertical="center"/>
    </xf>
    <xf numFmtId="0" fontId="88" fillId="31" borderId="0" applyNumberFormat="0" applyBorder="0" applyAlignment="0" applyProtection="0">
      <alignment vertical="center"/>
    </xf>
    <xf numFmtId="0" fontId="61" fillId="15" borderId="0" applyNumberFormat="0" applyBorder="0" applyAlignment="0" applyProtection="0">
      <alignment vertical="center"/>
    </xf>
    <xf numFmtId="0" fontId="88" fillId="7" borderId="0" applyNumberFormat="0" applyBorder="0" applyAlignment="0" applyProtection="0">
      <alignment vertical="center"/>
    </xf>
    <xf numFmtId="0" fontId="19" fillId="21" borderId="0" applyNumberFormat="0" applyBorder="0" applyAlignment="0" applyProtection="0">
      <alignment vertical="center"/>
    </xf>
    <xf numFmtId="0" fontId="65" fillId="5" borderId="0" applyNumberFormat="0" applyBorder="0" applyAlignment="0" applyProtection="0">
      <alignment vertical="center"/>
    </xf>
    <xf numFmtId="0" fontId="109" fillId="23" borderId="0" applyNumberFormat="0" applyBorder="0" applyAlignment="0" applyProtection="0">
      <alignment vertical="center"/>
    </xf>
    <xf numFmtId="0" fontId="71" fillId="41" borderId="0" applyNumberFormat="0" applyBorder="0" applyAlignment="0" applyProtection="0">
      <alignment vertical="center"/>
    </xf>
    <xf numFmtId="0" fontId="60" fillId="18" borderId="0" applyNumberFormat="0" applyBorder="0" applyAlignment="0" applyProtection="0">
      <alignment vertical="center"/>
    </xf>
    <xf numFmtId="0" fontId="19" fillId="20" borderId="0" applyNumberFormat="0" applyBorder="0" applyAlignment="0" applyProtection="0">
      <alignment vertical="center"/>
    </xf>
    <xf numFmtId="0" fontId="71" fillId="41" borderId="0" applyNumberFormat="0" applyBorder="0" applyAlignment="0" applyProtection="0">
      <alignment vertical="center"/>
    </xf>
    <xf numFmtId="0" fontId="61" fillId="21" borderId="0" applyNumberFormat="0" applyBorder="0" applyAlignment="0" applyProtection="0">
      <alignment vertical="center"/>
    </xf>
    <xf numFmtId="0" fontId="71" fillId="41" borderId="0" applyNumberFormat="0" applyBorder="0" applyAlignment="0" applyProtection="0">
      <alignment vertical="center"/>
    </xf>
    <xf numFmtId="0" fontId="71" fillId="41" borderId="0" applyNumberFormat="0" applyBorder="0" applyAlignment="0" applyProtection="0">
      <alignment vertical="center"/>
    </xf>
    <xf numFmtId="0" fontId="61" fillId="20" borderId="0" applyNumberFormat="0" applyBorder="0" applyAlignment="0" applyProtection="0">
      <alignment vertical="center"/>
    </xf>
    <xf numFmtId="0" fontId="71" fillId="41" borderId="0" applyNumberFormat="0" applyBorder="0" applyAlignment="0" applyProtection="0">
      <alignment vertical="center"/>
    </xf>
    <xf numFmtId="0" fontId="61" fillId="20" borderId="0" applyNumberFormat="0" applyBorder="0" applyAlignment="0" applyProtection="0">
      <alignment vertical="center"/>
    </xf>
    <xf numFmtId="0" fontId="88" fillId="41" borderId="0" applyNumberFormat="0" applyBorder="0" applyAlignment="0" applyProtection="0">
      <alignment vertical="center"/>
    </xf>
    <xf numFmtId="0" fontId="71" fillId="8" borderId="0" applyNumberFormat="0" applyBorder="0" applyAlignment="0" applyProtection="0">
      <alignment vertical="center"/>
    </xf>
    <xf numFmtId="0" fontId="61" fillId="21" borderId="0" applyNumberFormat="0" applyBorder="0" applyAlignment="0" applyProtection="0">
      <alignment vertical="center"/>
    </xf>
    <xf numFmtId="0" fontId="88" fillId="8" borderId="0" applyNumberFormat="0" applyBorder="0" applyAlignment="0" applyProtection="0">
      <alignment vertical="center"/>
    </xf>
    <xf numFmtId="0" fontId="61" fillId="21" borderId="0" applyNumberFormat="0" applyBorder="0" applyAlignment="0" applyProtection="0">
      <alignment vertical="center"/>
    </xf>
    <xf numFmtId="0" fontId="71" fillId="8" borderId="0" applyNumberFormat="0" applyBorder="0" applyAlignment="0" applyProtection="0">
      <alignment vertical="center"/>
    </xf>
    <xf numFmtId="0" fontId="60" fillId="5" borderId="0" applyNumberFormat="0" applyBorder="0" applyAlignment="0" applyProtection="0">
      <alignment vertical="center"/>
    </xf>
    <xf numFmtId="0" fontId="61" fillId="21" borderId="0" applyNumberFormat="0" applyBorder="0" applyAlignment="0" applyProtection="0">
      <alignment vertical="center"/>
    </xf>
    <xf numFmtId="0" fontId="88" fillId="8" borderId="0" applyNumberFormat="0" applyBorder="0" applyAlignment="0" applyProtection="0">
      <alignment vertical="center"/>
    </xf>
    <xf numFmtId="0" fontId="61" fillId="21" borderId="0" applyNumberFormat="0" applyBorder="0" applyAlignment="0" applyProtection="0">
      <alignment vertical="center"/>
    </xf>
    <xf numFmtId="0" fontId="88" fillId="8" borderId="0" applyNumberFormat="0" applyBorder="0" applyAlignment="0" applyProtection="0">
      <alignment vertical="center"/>
    </xf>
    <xf numFmtId="0" fontId="71" fillId="7" borderId="0" applyNumberFormat="0" applyBorder="0" applyAlignment="0" applyProtection="0">
      <alignment vertical="center"/>
    </xf>
    <xf numFmtId="0" fontId="61" fillId="20" borderId="0" applyNumberFormat="0" applyBorder="0" applyAlignment="0" applyProtection="0">
      <alignment vertical="center"/>
    </xf>
    <xf numFmtId="0" fontId="109" fillId="23" borderId="0" applyNumberFormat="0" applyBorder="0" applyAlignment="0" applyProtection="0">
      <alignment vertical="center"/>
    </xf>
    <xf numFmtId="0" fontId="19" fillId="21" borderId="0" applyNumberFormat="0" applyBorder="0" applyAlignment="0" applyProtection="0">
      <alignment vertical="center"/>
    </xf>
    <xf numFmtId="0" fontId="60" fillId="5"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0" fillId="6" borderId="0" applyNumberFormat="0" applyBorder="0" applyAlignment="0" applyProtection="0">
      <alignment vertical="center"/>
    </xf>
    <xf numFmtId="0" fontId="61" fillId="21" borderId="0" applyNumberFormat="0" applyBorder="0" applyAlignment="0" applyProtection="0">
      <alignment vertical="center"/>
    </xf>
    <xf numFmtId="0" fontId="61" fillId="13" borderId="0" applyNumberFormat="0" applyBorder="0" applyAlignment="0" applyProtection="0">
      <alignment vertical="center"/>
    </xf>
    <xf numFmtId="0" fontId="61" fillId="21" borderId="0" applyNumberFormat="0" applyBorder="0" applyAlignment="0" applyProtection="0">
      <alignment vertical="center"/>
    </xf>
    <xf numFmtId="0" fontId="60" fillId="6" borderId="0" applyNumberFormat="0" applyBorder="0" applyAlignment="0" applyProtection="0">
      <alignment vertical="center"/>
    </xf>
    <xf numFmtId="0" fontId="61" fillId="21" borderId="0" applyNumberFormat="0" applyBorder="0" applyAlignment="0" applyProtection="0">
      <alignment vertical="center"/>
    </xf>
    <xf numFmtId="0" fontId="61" fillId="57"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19"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7" fillId="17" borderId="0" applyNumberFormat="0" applyBorder="0" applyAlignment="0" applyProtection="0">
      <alignment vertical="center"/>
    </xf>
    <xf numFmtId="0" fontId="19"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19" fillId="20" borderId="0" applyNumberFormat="0" applyBorder="0" applyAlignment="0" applyProtection="0">
      <alignment vertical="center"/>
    </xf>
    <xf numFmtId="0" fontId="61" fillId="21" borderId="0" applyNumberFormat="0" applyBorder="0" applyAlignment="0" applyProtection="0">
      <alignment vertical="center"/>
    </xf>
    <xf numFmtId="0" fontId="19" fillId="21" borderId="0" applyNumberFormat="0" applyBorder="0" applyAlignment="0" applyProtection="0">
      <alignment vertical="center"/>
    </xf>
    <xf numFmtId="0" fontId="61" fillId="20" borderId="0" applyNumberFormat="0" applyBorder="0" applyAlignment="0" applyProtection="0">
      <alignment vertical="center"/>
    </xf>
    <xf numFmtId="0" fontId="61" fillId="21" borderId="0" applyNumberFormat="0" applyBorder="0" applyAlignment="0" applyProtection="0">
      <alignment vertical="center"/>
    </xf>
    <xf numFmtId="0" fontId="67" fillId="17"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76" fillId="23" borderId="0" applyNumberFormat="0" applyBorder="0" applyAlignment="0" applyProtection="0">
      <alignment vertical="center"/>
    </xf>
    <xf numFmtId="0" fontId="64" fillId="11" borderId="16" applyNumberFormat="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19" fillId="13" borderId="0" applyNumberFormat="0" applyBorder="0" applyAlignment="0" applyProtection="0">
      <alignment vertical="center"/>
    </xf>
    <xf numFmtId="0" fontId="19" fillId="21" borderId="0" applyNumberFormat="0" applyBorder="0" applyAlignment="0" applyProtection="0">
      <alignment vertical="center"/>
    </xf>
    <xf numFmtId="0" fontId="61" fillId="13" borderId="0" applyNumberFormat="0" applyBorder="0" applyAlignment="0" applyProtection="0">
      <alignment vertical="center"/>
    </xf>
    <xf numFmtId="0" fontId="61" fillId="21" borderId="0" applyNumberFormat="0" applyBorder="0" applyAlignment="0" applyProtection="0">
      <alignment vertical="center"/>
    </xf>
    <xf numFmtId="0" fontId="85" fillId="23" borderId="0" applyNumberFormat="0" applyBorder="0" applyAlignment="0" applyProtection="0">
      <alignment vertical="center"/>
    </xf>
    <xf numFmtId="0" fontId="19" fillId="13" borderId="0" applyNumberFormat="0" applyBorder="0" applyAlignment="0" applyProtection="0">
      <alignment vertical="center"/>
    </xf>
    <xf numFmtId="0" fontId="61" fillId="13" borderId="0" applyNumberFormat="0" applyBorder="0" applyAlignment="0" applyProtection="0">
      <alignment vertical="center"/>
    </xf>
    <xf numFmtId="0" fontId="83" fillId="0" borderId="19" applyNumberFormat="0" applyFill="0" applyAlignment="0" applyProtection="0">
      <alignment vertical="center"/>
    </xf>
    <xf numFmtId="0" fontId="103" fillId="5" borderId="0" applyNumberFormat="0" applyBorder="0" applyAlignment="0" applyProtection="0">
      <alignment vertical="center"/>
    </xf>
    <xf numFmtId="0" fontId="61" fillId="21" borderId="0" applyNumberFormat="0" applyBorder="0" applyAlignment="0" applyProtection="0">
      <alignment vertical="center"/>
    </xf>
    <xf numFmtId="0" fontId="67" fillId="17" borderId="0" applyNumberFormat="0" applyBorder="0" applyAlignment="0" applyProtection="0">
      <alignment vertical="center"/>
    </xf>
    <xf numFmtId="0" fontId="19" fillId="13" borderId="0" applyNumberFormat="0" applyBorder="0" applyAlignment="0" applyProtection="0">
      <alignment vertical="center"/>
    </xf>
    <xf numFmtId="0" fontId="61" fillId="13" borderId="0" applyNumberFormat="0" applyBorder="0" applyAlignment="0" applyProtection="0">
      <alignment vertical="center"/>
    </xf>
    <xf numFmtId="0" fontId="61" fillId="21" borderId="0" applyNumberFormat="0" applyBorder="0" applyAlignment="0" applyProtection="0">
      <alignment vertical="center"/>
    </xf>
    <xf numFmtId="0" fontId="19" fillId="13" borderId="0" applyNumberFormat="0" applyBorder="0" applyAlignment="0" applyProtection="0">
      <alignment vertical="center"/>
    </xf>
    <xf numFmtId="0" fontId="61" fillId="13" borderId="0" applyNumberFormat="0" applyBorder="0" applyAlignment="0" applyProtection="0">
      <alignment vertical="center"/>
    </xf>
    <xf numFmtId="0" fontId="105" fillId="0" borderId="28" applyNumberFormat="0" applyFill="0" applyAlignment="0" applyProtection="0">
      <alignment vertical="center"/>
    </xf>
    <xf numFmtId="0" fontId="61" fillId="21"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60" fillId="13" borderId="0" applyNumberFormat="0" applyBorder="0" applyAlignment="0" applyProtection="0">
      <alignment vertical="center"/>
    </xf>
    <xf numFmtId="0" fontId="61" fillId="13" borderId="0" applyNumberFormat="0" applyBorder="0" applyAlignment="0" applyProtection="0">
      <alignment vertical="center"/>
    </xf>
    <xf numFmtId="0" fontId="60" fillId="13" borderId="0" applyNumberFormat="0" applyBorder="0" applyAlignment="0" applyProtection="0">
      <alignment vertical="center"/>
    </xf>
    <xf numFmtId="0" fontId="61" fillId="13" borderId="0" applyNumberFormat="0" applyBorder="0" applyAlignment="0" applyProtection="0">
      <alignment vertical="center"/>
    </xf>
    <xf numFmtId="0" fontId="60" fillId="13" borderId="0" applyNumberFormat="0" applyBorder="0" applyAlignment="0" applyProtection="0">
      <alignment vertical="center"/>
    </xf>
    <xf numFmtId="0" fontId="67" fillId="17" borderId="0" applyNumberFormat="0" applyBorder="0" applyAlignment="0" applyProtection="0">
      <alignment vertical="center"/>
    </xf>
    <xf numFmtId="0" fontId="61" fillId="13" borderId="0" applyNumberFormat="0" applyBorder="0" applyAlignment="0" applyProtection="0">
      <alignment vertical="center"/>
    </xf>
    <xf numFmtId="0" fontId="60" fillId="13" borderId="0" applyNumberFormat="0" applyBorder="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61" fillId="57" borderId="0" applyNumberFormat="0" applyBorder="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19" fillId="13" borderId="0" applyNumberFormat="0" applyBorder="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83" fillId="0" borderId="19" applyNumberFormat="0" applyFill="0" applyAlignment="0" applyProtection="0">
      <alignment vertical="center"/>
    </xf>
    <xf numFmtId="0" fontId="103" fillId="5" borderId="0" applyNumberFormat="0" applyBorder="0" applyAlignment="0" applyProtection="0">
      <alignment vertical="center"/>
    </xf>
    <xf numFmtId="0" fontId="65" fillId="8" borderId="0" applyNumberFormat="0" applyBorder="0" applyAlignment="0" applyProtection="0">
      <alignment vertical="center"/>
    </xf>
    <xf numFmtId="0" fontId="103" fillId="6" borderId="0" applyNumberFormat="0" applyBorder="0" applyAlignment="0" applyProtection="0">
      <alignment vertical="center"/>
    </xf>
    <xf numFmtId="0" fontId="77" fillId="17" borderId="0" applyNumberFormat="0" applyBorder="0" applyAlignment="0" applyProtection="0">
      <alignment vertical="center"/>
    </xf>
    <xf numFmtId="0" fontId="61" fillId="13" borderId="0" applyNumberFormat="0" applyBorder="0" applyAlignment="0" applyProtection="0">
      <alignment vertical="center"/>
    </xf>
    <xf numFmtId="0" fontId="83" fillId="0" borderId="19" applyNumberFormat="0" applyFill="0" applyAlignment="0" applyProtection="0">
      <alignment vertical="center"/>
    </xf>
    <xf numFmtId="0" fontId="60" fillId="12" borderId="0" applyNumberFormat="0" applyBorder="0" applyAlignment="0" applyProtection="0">
      <alignment vertical="center"/>
    </xf>
    <xf numFmtId="0" fontId="61" fillId="13" borderId="0" applyNumberFormat="0" applyBorder="0" applyAlignment="0" applyProtection="0">
      <alignment vertical="center"/>
    </xf>
    <xf numFmtId="0" fontId="83" fillId="0" borderId="19" applyNumberFormat="0" applyFill="0" applyAlignment="0" applyProtection="0">
      <alignment vertical="center"/>
    </xf>
    <xf numFmtId="0" fontId="19" fillId="57" borderId="0" applyNumberFormat="0" applyBorder="0" applyAlignment="0" applyProtection="0">
      <alignment vertical="center"/>
    </xf>
    <xf numFmtId="0" fontId="61" fillId="57" borderId="0" applyNumberFormat="0" applyBorder="0" applyAlignment="0" applyProtection="0">
      <alignment vertical="center"/>
    </xf>
    <xf numFmtId="0" fontId="19" fillId="15" borderId="0" applyNumberFormat="0" applyBorder="0" applyAlignment="0" applyProtection="0">
      <alignment vertical="center"/>
    </xf>
    <xf numFmtId="0" fontId="19" fillId="57" borderId="0" applyNumberFormat="0" applyBorder="0" applyAlignment="0" applyProtection="0">
      <alignment vertical="center"/>
    </xf>
    <xf numFmtId="0" fontId="67" fillId="17" borderId="0" applyNumberFormat="0" applyBorder="0" applyAlignment="0" applyProtection="0">
      <alignment vertical="center"/>
    </xf>
    <xf numFmtId="0" fontId="19" fillId="57" borderId="0" applyNumberFormat="0" applyBorder="0" applyAlignment="0" applyProtection="0">
      <alignment vertical="center"/>
    </xf>
    <xf numFmtId="0" fontId="61" fillId="57" borderId="0" applyNumberFormat="0" applyBorder="0" applyAlignment="0" applyProtection="0">
      <alignment vertical="center"/>
    </xf>
    <xf numFmtId="0" fontId="19" fillId="15" borderId="0" applyNumberFormat="0" applyBorder="0" applyAlignment="0" applyProtection="0">
      <alignment vertical="center"/>
    </xf>
    <xf numFmtId="0" fontId="60" fillId="13" borderId="0" applyNumberFormat="0" applyBorder="0" applyAlignment="0" applyProtection="0">
      <alignment vertical="center"/>
    </xf>
    <xf numFmtId="0" fontId="61" fillId="15" borderId="0" applyNumberFormat="0" applyBorder="0" applyAlignment="0" applyProtection="0">
      <alignment vertical="center"/>
    </xf>
    <xf numFmtId="0" fontId="60" fillId="13"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0" fillId="13" borderId="0" applyNumberFormat="0" applyBorder="0" applyAlignment="0" applyProtection="0">
      <alignment vertical="center"/>
    </xf>
    <xf numFmtId="0" fontId="61" fillId="15" borderId="0" applyNumberFormat="0" applyBorder="0" applyAlignment="0" applyProtection="0">
      <alignment vertical="center"/>
    </xf>
    <xf numFmtId="0" fontId="113" fillId="0" borderId="0" applyNumberFormat="0" applyFill="0" applyBorder="0" applyAlignment="0" applyProtection="0">
      <alignment vertical="center"/>
    </xf>
    <xf numFmtId="0" fontId="60" fillId="13" borderId="0" applyNumberFormat="0" applyBorder="0" applyAlignment="0" applyProtection="0">
      <alignment vertical="center"/>
    </xf>
    <xf numFmtId="0" fontId="61" fillId="15" borderId="0" applyNumberFormat="0" applyBorder="0" applyAlignment="0" applyProtection="0">
      <alignment vertical="center"/>
    </xf>
    <xf numFmtId="0" fontId="15" fillId="0" borderId="0"/>
    <xf numFmtId="0" fontId="61" fillId="20" borderId="0" applyNumberFormat="0" applyBorder="0" applyAlignment="0" applyProtection="0">
      <alignment vertical="center"/>
    </xf>
    <xf numFmtId="0" fontId="60" fillId="13" borderId="0" applyNumberFormat="0" applyBorder="0" applyAlignment="0" applyProtection="0">
      <alignment vertical="center"/>
    </xf>
    <xf numFmtId="0" fontId="61" fillId="15" borderId="0" applyNumberFormat="0" applyBorder="0" applyAlignment="0" applyProtection="0">
      <alignment vertical="center"/>
    </xf>
    <xf numFmtId="0" fontId="114" fillId="0" borderId="25" applyNumberFormat="0" applyFill="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19" fillId="15" borderId="0" applyNumberFormat="0" applyBorder="0" applyAlignment="0" applyProtection="0">
      <alignment vertical="center"/>
    </xf>
    <xf numFmtId="0" fontId="60" fillId="5" borderId="0" applyNumberFormat="0" applyBorder="0" applyAlignment="0" applyProtection="0">
      <alignment vertical="center"/>
    </xf>
    <xf numFmtId="0" fontId="61" fillId="15" borderId="0" applyNumberFormat="0" applyBorder="0" applyAlignment="0" applyProtection="0">
      <alignment vertical="center"/>
    </xf>
    <xf numFmtId="0" fontId="94" fillId="17" borderId="0" applyNumberFormat="0" applyBorder="0" applyAlignment="0" applyProtection="0">
      <alignment vertical="center"/>
    </xf>
    <xf numFmtId="0" fontId="19" fillId="20" borderId="0" applyNumberFormat="0" applyBorder="0" applyAlignment="0" applyProtection="0">
      <alignment vertical="center"/>
    </xf>
    <xf numFmtId="0" fontId="95" fillId="0" borderId="0" applyNumberFormat="0" applyFill="0" applyBorder="0" applyAlignment="0" applyProtection="0">
      <alignment vertical="center"/>
    </xf>
    <xf numFmtId="0" fontId="71" fillId="8" borderId="0" applyNumberFormat="0" applyBorder="0" applyAlignment="0" applyProtection="0">
      <alignment vertical="center"/>
    </xf>
    <xf numFmtId="0" fontId="94" fillId="17" borderId="0" applyNumberFormat="0" applyBorder="0" applyAlignment="0" applyProtection="0">
      <alignment vertical="center"/>
    </xf>
    <xf numFmtId="0" fontId="19" fillId="20" borderId="0" applyNumberFormat="0" applyBorder="0" applyAlignment="0" applyProtection="0">
      <alignment vertical="center"/>
    </xf>
    <xf numFmtId="0" fontId="95" fillId="0" borderId="0" applyNumberFormat="0" applyFill="0" applyBorder="0" applyAlignment="0" applyProtection="0">
      <alignment vertical="center"/>
    </xf>
    <xf numFmtId="0" fontId="71" fillId="8" borderId="0" applyNumberFormat="0" applyBorder="0" applyAlignment="0" applyProtection="0">
      <alignment vertical="center"/>
    </xf>
    <xf numFmtId="0" fontId="19" fillId="20" borderId="0" applyNumberFormat="0" applyBorder="0" applyAlignment="0" applyProtection="0">
      <alignment vertical="center"/>
    </xf>
    <xf numFmtId="0" fontId="60" fillId="13"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71" fillId="20" borderId="0" applyNumberFormat="0" applyBorder="0" applyAlignment="0" applyProtection="0">
      <alignment vertical="center"/>
    </xf>
    <xf numFmtId="0" fontId="61" fillId="20" borderId="0" applyNumberFormat="0" applyBorder="0" applyAlignment="0" applyProtection="0">
      <alignment vertical="center"/>
    </xf>
    <xf numFmtId="0" fontId="71" fillId="20" borderId="0" applyNumberFormat="0" applyBorder="0" applyAlignment="0" applyProtection="0">
      <alignment vertical="center"/>
    </xf>
    <xf numFmtId="0" fontId="67" fillId="17"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71" fillId="21" borderId="0" applyNumberFormat="0" applyBorder="0" applyAlignment="0" applyProtection="0">
      <alignment vertical="center"/>
    </xf>
    <xf numFmtId="0" fontId="61" fillId="20" borderId="0" applyNumberFormat="0" applyBorder="0" applyAlignment="0" applyProtection="0">
      <alignment vertical="center"/>
    </xf>
    <xf numFmtId="0" fontId="71" fillId="21" borderId="0" applyNumberFormat="0" applyBorder="0" applyAlignment="0" applyProtection="0">
      <alignment vertical="center"/>
    </xf>
    <xf numFmtId="0" fontId="67" fillId="17"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4" fillId="11" borderId="16" applyNumberFormat="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71" fillId="57" borderId="0" applyNumberFormat="0" applyBorder="0" applyAlignment="0" applyProtection="0">
      <alignment vertical="center"/>
    </xf>
    <xf numFmtId="0" fontId="115" fillId="0" borderId="0">
      <alignment vertical="center"/>
    </xf>
    <xf numFmtId="0" fontId="61" fillId="20" borderId="0" applyNumberFormat="0" applyBorder="0" applyAlignment="0" applyProtection="0">
      <alignment vertical="center"/>
    </xf>
    <xf numFmtId="0" fontId="60" fillId="15" borderId="0" applyNumberFormat="0" applyBorder="0" applyAlignment="0" applyProtection="0">
      <alignment vertical="center"/>
    </xf>
    <xf numFmtId="0" fontId="71" fillId="57" borderId="0" applyNumberFormat="0" applyBorder="0" applyAlignment="0" applyProtection="0">
      <alignment vertical="center"/>
    </xf>
    <xf numFmtId="0" fontId="61" fillId="20" borderId="0" applyNumberFormat="0" applyBorder="0" applyAlignment="0" applyProtection="0">
      <alignment vertical="center"/>
    </xf>
    <xf numFmtId="0" fontId="1" fillId="0" borderId="0">
      <alignment vertical="center"/>
    </xf>
    <xf numFmtId="0" fontId="76" fillId="23" borderId="0" applyNumberFormat="0" applyBorder="0" applyAlignment="0" applyProtection="0">
      <alignment vertical="center"/>
    </xf>
    <xf numFmtId="0" fontId="61" fillId="20" borderId="0" applyNumberFormat="0" applyBorder="0" applyAlignment="0" applyProtection="0">
      <alignment vertical="center"/>
    </xf>
    <xf numFmtId="0" fontId="60" fillId="56" borderId="0" applyNumberFormat="0" applyBorder="0" applyAlignment="0" applyProtection="0">
      <alignment vertical="center"/>
    </xf>
    <xf numFmtId="0" fontId="61" fillId="20" borderId="0" applyNumberFormat="0" applyBorder="0" applyAlignment="0" applyProtection="0">
      <alignment vertical="center"/>
    </xf>
    <xf numFmtId="0" fontId="15" fillId="0" borderId="0">
      <alignment vertical="center"/>
    </xf>
    <xf numFmtId="0" fontId="61" fillId="20" borderId="0" applyNumberFormat="0" applyBorder="0" applyAlignment="0" applyProtection="0">
      <alignment vertical="center"/>
    </xf>
    <xf numFmtId="0" fontId="19" fillId="20" borderId="0" applyNumberFormat="0" applyBorder="0" applyAlignment="0" applyProtection="0">
      <alignment vertical="center"/>
    </xf>
    <xf numFmtId="0" fontId="60" fillId="5" borderId="0" applyNumberFormat="0" applyBorder="0" applyAlignment="0" applyProtection="0">
      <alignment vertical="center"/>
    </xf>
    <xf numFmtId="0" fontId="61" fillId="20" borderId="0" applyNumberFormat="0" applyBorder="0" applyAlignment="0" applyProtection="0">
      <alignment vertical="center"/>
    </xf>
    <xf numFmtId="0" fontId="19" fillId="20"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0" fillId="19"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19" fillId="20"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19" fillId="20" borderId="0" applyNumberFormat="0" applyBorder="0" applyAlignment="0" applyProtection="0">
      <alignment vertical="center"/>
    </xf>
    <xf numFmtId="0" fontId="61" fillId="20" borderId="0" applyNumberFormat="0" applyBorder="0" applyAlignment="0" applyProtection="0">
      <alignment vertical="center"/>
    </xf>
    <xf numFmtId="0" fontId="19" fillId="20" borderId="0" applyNumberFormat="0" applyBorder="0" applyAlignment="0" applyProtection="0">
      <alignment vertical="center"/>
    </xf>
    <xf numFmtId="0" fontId="61" fillId="20" borderId="0" applyNumberFormat="0" applyBorder="0" applyAlignment="0" applyProtection="0">
      <alignment vertical="center"/>
    </xf>
    <xf numFmtId="0" fontId="116" fillId="17" borderId="0" applyNumberFormat="0" applyBorder="0" applyAlignment="0" applyProtection="0">
      <alignment vertical="center"/>
    </xf>
    <xf numFmtId="0" fontId="19" fillId="21" borderId="0" applyNumberFormat="0" applyBorder="0" applyAlignment="0" applyProtection="0">
      <alignment vertical="center"/>
    </xf>
    <xf numFmtId="0" fontId="76" fillId="23" borderId="0" applyNumberFormat="0" applyBorder="0" applyAlignment="0" applyProtection="0">
      <alignment vertical="center"/>
    </xf>
    <xf numFmtId="0" fontId="60" fillId="5"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0" fillId="56" borderId="0" applyNumberFormat="0" applyBorder="0" applyAlignment="0" applyProtection="0">
      <alignment vertical="center"/>
    </xf>
    <xf numFmtId="0" fontId="61" fillId="21" borderId="0" applyNumberFormat="0" applyBorder="0" applyAlignment="0" applyProtection="0">
      <alignment vertical="center"/>
    </xf>
    <xf numFmtId="0" fontId="101" fillId="18"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75" fillId="23" borderId="0" applyNumberFormat="0" applyBorder="0" applyAlignment="0" applyProtection="0">
      <alignment vertical="center"/>
    </xf>
    <xf numFmtId="0" fontId="60" fillId="35"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0" fillId="35"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15" fillId="59" borderId="31" applyNumberFormat="0" applyFont="0" applyAlignment="0" applyProtection="0">
      <alignment vertical="center"/>
    </xf>
    <xf numFmtId="0" fontId="60" fillId="13"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19" fillId="21" borderId="0" applyNumberFormat="0" applyBorder="0" applyAlignment="0" applyProtection="0">
      <alignment vertical="center"/>
    </xf>
    <xf numFmtId="0" fontId="61" fillId="21" borderId="0" applyNumberFormat="0" applyBorder="0" applyAlignment="0" applyProtection="0">
      <alignment vertical="center"/>
    </xf>
    <xf numFmtId="0" fontId="19"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19" fillId="21" borderId="0" applyNumberFormat="0" applyBorder="0" applyAlignment="0" applyProtection="0">
      <alignment vertical="center"/>
    </xf>
    <xf numFmtId="0" fontId="76" fillId="23" borderId="0" applyNumberFormat="0" applyBorder="0" applyAlignment="0" applyProtection="0">
      <alignment vertical="center"/>
    </xf>
    <xf numFmtId="0" fontId="19" fillId="21" borderId="0" applyNumberFormat="0" applyBorder="0" applyAlignment="0" applyProtection="0">
      <alignment vertical="center"/>
    </xf>
    <xf numFmtId="0" fontId="61" fillId="21" borderId="0" applyNumberFormat="0" applyBorder="0" applyAlignment="0" applyProtection="0">
      <alignment vertical="center"/>
    </xf>
    <xf numFmtId="0" fontId="19" fillId="21" borderId="0" applyNumberFormat="0" applyBorder="0" applyAlignment="0" applyProtection="0">
      <alignment vertical="center"/>
    </xf>
    <xf numFmtId="0" fontId="76" fillId="23"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19" fillId="21" borderId="0" applyNumberFormat="0" applyBorder="0" applyAlignment="0" applyProtection="0">
      <alignment vertical="center"/>
    </xf>
    <xf numFmtId="0" fontId="61" fillId="21" borderId="0" applyNumberFormat="0" applyBorder="0" applyAlignment="0" applyProtection="0">
      <alignment vertical="center"/>
    </xf>
    <xf numFmtId="0" fontId="19" fillId="21" borderId="0" applyNumberFormat="0" applyBorder="0" applyAlignment="0" applyProtection="0">
      <alignment vertical="center"/>
    </xf>
    <xf numFmtId="0" fontId="61" fillId="21" borderId="0" applyNumberFormat="0" applyBorder="0" applyAlignment="0" applyProtection="0">
      <alignment vertical="center"/>
    </xf>
    <xf numFmtId="0" fontId="116" fillId="17" borderId="0" applyNumberFormat="0" applyBorder="0" applyAlignment="0" applyProtection="0">
      <alignment vertical="center"/>
    </xf>
    <xf numFmtId="0" fontId="19" fillId="57" borderId="0" applyNumberFormat="0" applyBorder="0" applyAlignment="0" applyProtection="0">
      <alignment vertical="center"/>
    </xf>
    <xf numFmtId="0" fontId="67" fillId="17" borderId="0" applyNumberFormat="0" applyBorder="0" applyAlignment="0" applyProtection="0">
      <alignment vertical="center"/>
    </xf>
    <xf numFmtId="0" fontId="19" fillId="57" borderId="0" applyNumberFormat="0" applyBorder="0" applyAlignment="0" applyProtection="0">
      <alignment vertical="center"/>
    </xf>
    <xf numFmtId="0" fontId="65" fillId="19" borderId="0" applyNumberFormat="0" applyBorder="0" applyAlignment="0" applyProtection="0">
      <alignment vertical="center"/>
    </xf>
    <xf numFmtId="0" fontId="19" fillId="57" borderId="0" applyNumberFormat="0" applyBorder="0" applyAlignment="0" applyProtection="0">
      <alignment vertical="center"/>
    </xf>
    <xf numFmtId="0" fontId="60" fillId="5" borderId="0" applyNumberFormat="0" applyBorder="0" applyAlignment="0" applyProtection="0">
      <alignment vertical="center"/>
    </xf>
    <xf numFmtId="0" fontId="116" fillId="17" borderId="0" applyNumberFormat="0" applyBorder="0" applyAlignment="0" applyProtection="0">
      <alignment vertical="center"/>
    </xf>
    <xf numFmtId="0" fontId="61" fillId="57" borderId="0" applyNumberFormat="0" applyBorder="0" applyAlignment="0" applyProtection="0">
      <alignment vertical="center"/>
    </xf>
    <xf numFmtId="0" fontId="67" fillId="17" borderId="0" applyNumberFormat="0" applyBorder="0" applyAlignment="0" applyProtection="0">
      <alignment vertical="center"/>
    </xf>
    <xf numFmtId="0" fontId="61" fillId="57" borderId="0" applyNumberFormat="0" applyBorder="0" applyAlignment="0" applyProtection="0">
      <alignment vertical="center"/>
    </xf>
    <xf numFmtId="0" fontId="61" fillId="57" borderId="0" applyNumberFormat="0" applyBorder="0" applyAlignment="0" applyProtection="0">
      <alignment vertical="center"/>
    </xf>
    <xf numFmtId="0" fontId="61" fillId="57" borderId="0" applyNumberFormat="0" applyBorder="0" applyAlignment="0" applyProtection="0">
      <alignment vertical="center"/>
    </xf>
    <xf numFmtId="0" fontId="103" fillId="56" borderId="0" applyNumberFormat="0" applyBorder="0" applyAlignment="0" applyProtection="0">
      <alignment vertical="center"/>
    </xf>
    <xf numFmtId="0" fontId="61" fillId="57" borderId="0" applyNumberFormat="0" applyBorder="0" applyAlignment="0" applyProtection="0">
      <alignment vertical="center"/>
    </xf>
    <xf numFmtId="0" fontId="19" fillId="21" borderId="0" applyNumberFormat="0" applyBorder="0" applyAlignment="0" applyProtection="0">
      <alignment vertical="center"/>
    </xf>
    <xf numFmtId="0" fontId="61" fillId="57" borderId="0" applyNumberFormat="0" applyBorder="0" applyAlignment="0" applyProtection="0">
      <alignment vertical="center"/>
    </xf>
    <xf numFmtId="0" fontId="19" fillId="57" borderId="0" applyNumberFormat="0" applyBorder="0" applyAlignment="0" applyProtection="0">
      <alignment vertical="center"/>
    </xf>
    <xf numFmtId="0" fontId="61" fillId="57" borderId="0" applyNumberFormat="0" applyBorder="0" applyAlignment="0" applyProtection="0">
      <alignment vertical="center"/>
    </xf>
    <xf numFmtId="0" fontId="61" fillId="57" borderId="0" applyNumberFormat="0" applyBorder="0" applyAlignment="0" applyProtection="0">
      <alignment vertical="center"/>
    </xf>
    <xf numFmtId="0" fontId="61" fillId="57" borderId="0" applyNumberFormat="0" applyBorder="0" applyAlignment="0" applyProtection="0">
      <alignment vertical="center"/>
    </xf>
    <xf numFmtId="0" fontId="61" fillId="57" borderId="0" applyNumberFormat="0" applyBorder="0" applyAlignment="0" applyProtection="0">
      <alignment vertical="center"/>
    </xf>
    <xf numFmtId="0" fontId="61" fillId="57" borderId="0" applyNumberFormat="0" applyBorder="0" applyAlignment="0" applyProtection="0">
      <alignment vertical="center"/>
    </xf>
    <xf numFmtId="0" fontId="61" fillId="57" borderId="0" applyNumberFormat="0" applyBorder="0" applyAlignment="0" applyProtection="0">
      <alignment vertical="center"/>
    </xf>
    <xf numFmtId="0" fontId="19" fillId="13" borderId="0" applyNumberFormat="0" applyBorder="0" applyAlignment="0" applyProtection="0">
      <alignment vertical="center"/>
    </xf>
    <xf numFmtId="0" fontId="76" fillId="23" borderId="0" applyNumberFormat="0" applyBorder="0" applyAlignment="0" applyProtection="0">
      <alignment vertical="center"/>
    </xf>
    <xf numFmtId="0" fontId="61" fillId="57" borderId="0" applyNumberFormat="0" applyBorder="0" applyAlignment="0" applyProtection="0">
      <alignment vertical="center"/>
    </xf>
    <xf numFmtId="0" fontId="95" fillId="0" borderId="0" applyNumberFormat="0" applyFill="0" applyBorder="0" applyAlignment="0" applyProtection="0">
      <alignment vertical="center"/>
    </xf>
    <xf numFmtId="0" fontId="76" fillId="23" borderId="0" applyNumberFormat="0" applyBorder="0" applyAlignment="0" applyProtection="0">
      <alignment vertical="center"/>
    </xf>
    <xf numFmtId="0" fontId="71" fillId="8" borderId="0" applyNumberFormat="0" applyBorder="0" applyAlignment="0" applyProtection="0">
      <alignment vertical="center"/>
    </xf>
    <xf numFmtId="0" fontId="61" fillId="57" borderId="0" applyNumberFormat="0" applyBorder="0" applyAlignment="0" applyProtection="0">
      <alignment vertical="center"/>
    </xf>
    <xf numFmtId="0" fontId="76" fillId="23" borderId="0" applyNumberFormat="0" applyBorder="0" applyAlignment="0" applyProtection="0">
      <alignment vertical="center"/>
    </xf>
    <xf numFmtId="0" fontId="61" fillId="57" borderId="0" applyNumberFormat="0" applyBorder="0" applyAlignment="0" applyProtection="0">
      <alignment vertical="center"/>
    </xf>
    <xf numFmtId="0" fontId="70" fillId="0" borderId="0" applyNumberFormat="0" applyFill="0" applyBorder="0" applyAlignment="0" applyProtection="0">
      <alignment vertical="center"/>
    </xf>
    <xf numFmtId="0" fontId="76" fillId="23" borderId="0" applyNumberFormat="0" applyBorder="0" applyAlignment="0" applyProtection="0">
      <alignment vertical="center"/>
    </xf>
    <xf numFmtId="0" fontId="71" fillId="7" borderId="0" applyNumberFormat="0" applyBorder="0" applyAlignment="0" applyProtection="0">
      <alignment vertical="center"/>
    </xf>
    <xf numFmtId="0" fontId="61" fillId="57" borderId="0" applyNumberFormat="0" applyBorder="0" applyAlignment="0" applyProtection="0">
      <alignment vertical="center"/>
    </xf>
    <xf numFmtId="0" fontId="76" fillId="23" borderId="0" applyNumberFormat="0" applyBorder="0" applyAlignment="0" applyProtection="0">
      <alignment vertical="center"/>
    </xf>
    <xf numFmtId="0" fontId="61" fillId="57" borderId="0" applyNumberFormat="0" applyBorder="0" applyAlignment="0" applyProtection="0">
      <alignment vertical="center"/>
    </xf>
    <xf numFmtId="0" fontId="15" fillId="59" borderId="31" applyNumberFormat="0" applyFont="0" applyAlignment="0" applyProtection="0">
      <alignment vertical="center"/>
    </xf>
    <xf numFmtId="0" fontId="69" fillId="8" borderId="17" applyNumberFormat="0" applyAlignment="0" applyProtection="0">
      <alignment vertical="center"/>
    </xf>
    <xf numFmtId="0" fontId="61" fillId="57" borderId="0" applyNumberFormat="0" applyBorder="0" applyAlignment="0" applyProtection="0">
      <alignment vertical="center"/>
    </xf>
    <xf numFmtId="0" fontId="77" fillId="17" borderId="0" applyNumberFormat="0" applyBorder="0" applyAlignment="0" applyProtection="0">
      <alignment vertical="center"/>
    </xf>
    <xf numFmtId="0" fontId="19" fillId="15" borderId="0" applyNumberFormat="0" applyBorder="0" applyAlignment="0" applyProtection="0">
      <alignment vertical="center"/>
    </xf>
    <xf numFmtId="0" fontId="77" fillId="17" borderId="0" applyNumberFormat="0" applyBorder="0" applyAlignment="0" applyProtection="0">
      <alignment vertical="center"/>
    </xf>
    <xf numFmtId="0" fontId="61" fillId="5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61" fillId="57" borderId="0" applyNumberFormat="0" applyBorder="0" applyAlignment="0" applyProtection="0">
      <alignment vertical="center"/>
    </xf>
    <xf numFmtId="0" fontId="77" fillId="17" borderId="0" applyNumberFormat="0" applyBorder="0" applyAlignment="0" applyProtection="0">
      <alignment vertical="center"/>
    </xf>
    <xf numFmtId="0" fontId="61" fillId="57" borderId="0" applyNumberFormat="0" applyBorder="0" applyAlignment="0" applyProtection="0">
      <alignment vertical="center"/>
    </xf>
    <xf numFmtId="0" fontId="77" fillId="17" borderId="0" applyNumberFormat="0" applyBorder="0" applyAlignment="0" applyProtection="0">
      <alignment vertical="center"/>
    </xf>
    <xf numFmtId="0" fontId="61" fillId="57" borderId="0" applyNumberFormat="0" applyBorder="0" applyAlignment="0" applyProtection="0">
      <alignment vertical="center"/>
    </xf>
    <xf numFmtId="0" fontId="77" fillId="17" borderId="0" applyNumberFormat="0" applyBorder="0" applyAlignment="0" applyProtection="0">
      <alignment vertical="center"/>
    </xf>
    <xf numFmtId="0" fontId="19" fillId="57" borderId="0" applyNumberFormat="0" applyBorder="0" applyAlignment="0" applyProtection="0">
      <alignment vertical="center"/>
    </xf>
    <xf numFmtId="0" fontId="61" fillId="57" borderId="0" applyNumberFormat="0" applyBorder="0" applyAlignment="0" applyProtection="0">
      <alignment vertical="center"/>
    </xf>
    <xf numFmtId="0" fontId="19" fillId="20" borderId="0" applyNumberFormat="0" applyBorder="0" applyAlignment="0" applyProtection="0">
      <alignment vertical="center"/>
    </xf>
    <xf numFmtId="0" fontId="19" fillId="57" borderId="0" applyNumberFormat="0" applyBorder="0" applyAlignment="0" applyProtection="0">
      <alignment vertical="center"/>
    </xf>
    <xf numFmtId="0" fontId="61" fillId="57" borderId="0" applyNumberFormat="0" applyBorder="0" applyAlignment="0" applyProtection="0">
      <alignment vertical="center"/>
    </xf>
    <xf numFmtId="0" fontId="61" fillId="57" borderId="0" applyNumberFormat="0" applyBorder="0" applyAlignment="0" applyProtection="0">
      <alignment vertical="center"/>
    </xf>
    <xf numFmtId="0" fontId="19" fillId="21" borderId="0" applyNumberFormat="0" applyBorder="0" applyAlignment="0" applyProtection="0">
      <alignment vertical="center"/>
    </xf>
    <xf numFmtId="0" fontId="19" fillId="57" borderId="0" applyNumberFormat="0" applyBorder="0" applyAlignment="0" applyProtection="0">
      <alignment vertical="center"/>
    </xf>
    <xf numFmtId="0" fontId="61" fillId="57" borderId="0" applyNumberFormat="0" applyBorder="0" applyAlignment="0" applyProtection="0">
      <alignment vertical="center"/>
    </xf>
    <xf numFmtId="0" fontId="61" fillId="57" borderId="0" applyNumberFormat="0" applyBorder="0" applyAlignment="0" applyProtection="0">
      <alignment vertical="center"/>
    </xf>
    <xf numFmtId="0" fontId="60" fillId="56" borderId="0" applyNumberFormat="0" applyBorder="0" applyAlignment="0" applyProtection="0">
      <alignment vertical="center"/>
    </xf>
    <xf numFmtId="0" fontId="19" fillId="21" borderId="0" applyNumberFormat="0" applyBorder="0" applyAlignment="0" applyProtection="0">
      <alignment vertical="center"/>
    </xf>
    <xf numFmtId="0" fontId="95" fillId="0" borderId="29" applyNumberFormat="0" applyFill="0" applyAlignment="0" applyProtection="0">
      <alignment vertical="center"/>
    </xf>
    <xf numFmtId="0" fontId="76" fillId="23" borderId="0" applyNumberFormat="0" applyBorder="0" applyAlignment="0" applyProtection="0">
      <alignment vertical="center"/>
    </xf>
    <xf numFmtId="0" fontId="77" fillId="17" borderId="0" applyNumberFormat="0" applyBorder="0" applyAlignment="0" applyProtection="0">
      <alignment vertical="center"/>
    </xf>
    <xf numFmtId="0" fontId="71" fillId="21" borderId="0" applyNumberFormat="0" applyBorder="0" applyAlignment="0" applyProtection="0">
      <alignment vertical="center"/>
    </xf>
    <xf numFmtId="0" fontId="19" fillId="13"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60" fillId="6"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57" borderId="0" applyNumberFormat="0" applyBorder="0" applyAlignment="0" applyProtection="0">
      <alignment vertical="center"/>
    </xf>
    <xf numFmtId="0" fontId="68" fillId="0" borderId="29" applyNumberFormat="0" applyFill="0" applyAlignment="0" applyProtection="0">
      <alignment vertical="center"/>
    </xf>
    <xf numFmtId="0" fontId="77" fillId="17" borderId="0" applyNumberFormat="0" applyBorder="0" applyAlignment="0" applyProtection="0">
      <alignment vertical="center"/>
    </xf>
    <xf numFmtId="0" fontId="71" fillId="21" borderId="0" applyNumberFormat="0" applyBorder="0" applyAlignment="0" applyProtection="0">
      <alignment vertical="center"/>
    </xf>
    <xf numFmtId="0" fontId="68" fillId="0" borderId="29" applyNumberFormat="0" applyFill="0" applyAlignment="0" applyProtection="0">
      <alignment vertical="center"/>
    </xf>
    <xf numFmtId="0" fontId="67" fillId="17" borderId="0" applyNumberFormat="0" applyBorder="0" applyAlignment="0" applyProtection="0">
      <alignment vertical="center"/>
    </xf>
    <xf numFmtId="0" fontId="77" fillId="17" borderId="0" applyNumberFormat="0" applyBorder="0" applyAlignment="0" applyProtection="0">
      <alignment vertical="center"/>
    </xf>
    <xf numFmtId="0" fontId="71" fillId="21" borderId="0" applyNumberFormat="0" applyBorder="0" applyAlignment="0" applyProtection="0">
      <alignment vertical="center"/>
    </xf>
    <xf numFmtId="0" fontId="68" fillId="0" borderId="29" applyNumberFormat="0" applyFill="0" applyAlignment="0" applyProtection="0">
      <alignment vertical="center"/>
    </xf>
    <xf numFmtId="0" fontId="67" fillId="17" borderId="0" applyNumberFormat="0" applyBorder="0" applyAlignment="0" applyProtection="0">
      <alignment vertical="center"/>
    </xf>
    <xf numFmtId="0" fontId="71" fillId="21" borderId="0" applyNumberFormat="0" applyBorder="0" applyAlignment="0" applyProtection="0">
      <alignment vertical="center"/>
    </xf>
    <xf numFmtId="0" fontId="95" fillId="0" borderId="29" applyNumberFormat="0" applyFill="0" applyAlignment="0" applyProtection="0">
      <alignment vertical="center"/>
    </xf>
    <xf numFmtId="0" fontId="77" fillId="17" borderId="0" applyNumberFormat="0" applyBorder="0" applyAlignment="0" applyProtection="0">
      <alignment vertical="center"/>
    </xf>
    <xf numFmtId="0" fontId="88" fillId="21" borderId="0" applyNumberFormat="0" applyBorder="0" applyAlignment="0" applyProtection="0">
      <alignment vertical="center"/>
    </xf>
    <xf numFmtId="0" fontId="95" fillId="0" borderId="29" applyNumberFormat="0" applyFill="0" applyAlignment="0" applyProtection="0">
      <alignment vertical="center"/>
    </xf>
    <xf numFmtId="0" fontId="77" fillId="17" borderId="0" applyNumberFormat="0" applyBorder="0" applyAlignment="0" applyProtection="0">
      <alignment vertical="center"/>
    </xf>
    <xf numFmtId="0" fontId="71" fillId="21" borderId="0" applyNumberFormat="0" applyBorder="0" applyAlignment="0" applyProtection="0">
      <alignment vertical="center"/>
    </xf>
    <xf numFmtId="0" fontId="60" fillId="19" borderId="0" applyNumberFormat="0" applyBorder="0" applyAlignment="0" applyProtection="0">
      <alignment vertical="center"/>
    </xf>
    <xf numFmtId="0" fontId="95" fillId="0" borderId="29" applyNumberFormat="0" applyFill="0" applyAlignment="0" applyProtection="0">
      <alignment vertical="center"/>
    </xf>
    <xf numFmtId="0" fontId="71" fillId="21" borderId="0" applyNumberFormat="0" applyBorder="0" applyAlignment="0" applyProtection="0">
      <alignment vertical="center"/>
    </xf>
    <xf numFmtId="0" fontId="95" fillId="0" borderId="0" applyNumberFormat="0" applyFill="0" applyBorder="0" applyAlignment="0" applyProtection="0">
      <alignment vertical="center"/>
    </xf>
    <xf numFmtId="0" fontId="60" fillId="19" borderId="0" applyNumberFormat="0" applyBorder="0" applyAlignment="0" applyProtection="0">
      <alignment vertical="center"/>
    </xf>
    <xf numFmtId="0" fontId="88" fillId="8" borderId="0" applyNumberFormat="0" applyBorder="0" applyAlignment="0" applyProtection="0">
      <alignment vertical="center"/>
    </xf>
    <xf numFmtId="0" fontId="88" fillId="21" borderId="0" applyNumberFormat="0" applyBorder="0" applyAlignment="0" applyProtection="0">
      <alignment vertical="center"/>
    </xf>
    <xf numFmtId="0" fontId="60" fillId="19" borderId="0" applyNumberFormat="0" applyBorder="0" applyAlignment="0" applyProtection="0">
      <alignment vertical="center"/>
    </xf>
    <xf numFmtId="0" fontId="95" fillId="0" borderId="29" applyNumberFormat="0" applyFill="0" applyAlignment="0" applyProtection="0">
      <alignment vertical="center"/>
    </xf>
    <xf numFmtId="0" fontId="88" fillId="21" borderId="0" applyNumberFormat="0" applyBorder="0" applyAlignment="0" applyProtection="0">
      <alignment vertical="center"/>
    </xf>
    <xf numFmtId="0" fontId="68" fillId="0" borderId="0" applyNumberFormat="0" applyFill="0" applyBorder="0" applyAlignment="0" applyProtection="0">
      <alignment vertical="center"/>
    </xf>
    <xf numFmtId="0" fontId="71" fillId="8" borderId="0" applyNumberFormat="0" applyBorder="0" applyAlignment="0" applyProtection="0">
      <alignment vertical="center"/>
    </xf>
    <xf numFmtId="0" fontId="65" fillId="26" borderId="0" applyNumberFormat="0" applyBorder="0" applyAlignment="0" applyProtection="0">
      <alignment vertical="center"/>
    </xf>
    <xf numFmtId="0" fontId="68" fillId="0" borderId="0" applyNumberFormat="0" applyFill="0" applyBorder="0" applyAlignment="0" applyProtection="0">
      <alignment vertical="center"/>
    </xf>
    <xf numFmtId="0" fontId="71" fillId="8" borderId="0" applyNumberFormat="0" applyBorder="0" applyAlignment="0" applyProtection="0">
      <alignment vertical="center"/>
    </xf>
    <xf numFmtId="0" fontId="95" fillId="0" borderId="0" applyNumberFormat="0" applyFill="0" applyBorder="0" applyAlignment="0" applyProtection="0">
      <alignment vertical="center"/>
    </xf>
    <xf numFmtId="0" fontId="88" fillId="8" borderId="0" applyNumberFormat="0" applyBorder="0" applyAlignment="0" applyProtection="0">
      <alignment vertical="center"/>
    </xf>
    <xf numFmtId="0" fontId="70" fillId="0" borderId="0" applyNumberFormat="0" applyFill="0" applyBorder="0" applyAlignment="0" applyProtection="0">
      <alignment vertical="center"/>
    </xf>
    <xf numFmtId="0" fontId="71" fillId="7" borderId="0" applyNumberFormat="0" applyBorder="0" applyAlignment="0" applyProtection="0">
      <alignment vertical="center"/>
    </xf>
    <xf numFmtId="0" fontId="70" fillId="0" borderId="0" applyNumberFormat="0" applyFill="0" applyBorder="0" applyAlignment="0" applyProtection="0">
      <alignment vertical="center"/>
    </xf>
    <xf numFmtId="0" fontId="71" fillId="7" borderId="0" applyNumberFormat="0" applyBorder="0" applyAlignment="0" applyProtection="0">
      <alignment vertical="center"/>
    </xf>
    <xf numFmtId="0" fontId="71" fillId="7" borderId="0" applyNumberFormat="0" applyBorder="0" applyAlignment="0" applyProtection="0">
      <alignment vertical="center"/>
    </xf>
    <xf numFmtId="0" fontId="76" fillId="23" borderId="0" applyNumberFormat="0" applyBorder="0" applyAlignment="0" applyProtection="0">
      <alignment vertical="center"/>
    </xf>
    <xf numFmtId="0" fontId="70" fillId="0" borderId="0" applyNumberFormat="0" applyFill="0" applyBorder="0" applyAlignment="0" applyProtection="0">
      <alignment vertical="center"/>
    </xf>
    <xf numFmtId="0" fontId="117" fillId="0" borderId="0" applyNumberFormat="0" applyFill="0" applyBorder="0" applyAlignment="0" applyProtection="0">
      <alignment vertical="center"/>
    </xf>
    <xf numFmtId="0" fontId="60" fillId="15" borderId="0" applyNumberFormat="0" applyBorder="0" applyAlignment="0" applyProtection="0">
      <alignment vertical="center"/>
    </xf>
    <xf numFmtId="0" fontId="71" fillId="20" borderId="0" applyNumberFormat="0" applyBorder="0" applyAlignment="0" applyProtection="0">
      <alignment vertical="center"/>
    </xf>
    <xf numFmtId="0" fontId="71" fillId="20" borderId="0" applyNumberFormat="0" applyBorder="0" applyAlignment="0" applyProtection="0">
      <alignment vertical="center"/>
    </xf>
    <xf numFmtId="0" fontId="71" fillId="20" borderId="0" applyNumberFormat="0" applyBorder="0" applyAlignment="0" applyProtection="0">
      <alignment vertical="center"/>
    </xf>
    <xf numFmtId="0" fontId="71" fillId="20" borderId="0" applyNumberFormat="0" applyBorder="0" applyAlignment="0" applyProtection="0">
      <alignment vertical="center"/>
    </xf>
    <xf numFmtId="0" fontId="71" fillId="20" borderId="0" applyNumberFormat="0" applyBorder="0" applyAlignment="0" applyProtection="0">
      <alignment vertical="center"/>
    </xf>
    <xf numFmtId="0" fontId="88" fillId="20" borderId="0" applyNumberFormat="0" applyBorder="0" applyAlignment="0" applyProtection="0">
      <alignment vertical="center"/>
    </xf>
    <xf numFmtId="0" fontId="88" fillId="20" borderId="0" applyNumberFormat="0" applyBorder="0" applyAlignment="0" applyProtection="0">
      <alignment vertical="center"/>
    </xf>
    <xf numFmtId="0" fontId="60" fillId="15" borderId="0" applyNumberFormat="0" applyBorder="0" applyAlignment="0" applyProtection="0">
      <alignment vertical="center"/>
    </xf>
    <xf numFmtId="0" fontId="88" fillId="20" borderId="0" applyNumberFormat="0" applyBorder="0" applyAlignment="0" applyProtection="0">
      <alignment vertical="center"/>
    </xf>
    <xf numFmtId="0" fontId="65" fillId="5" borderId="0" applyNumberFormat="0" applyBorder="0" applyAlignment="0" applyProtection="0">
      <alignment vertical="center"/>
    </xf>
    <xf numFmtId="0" fontId="71" fillId="21" borderId="0" applyNumberFormat="0" applyBorder="0" applyAlignment="0" applyProtection="0">
      <alignment vertical="center"/>
    </xf>
    <xf numFmtId="0" fontId="71" fillId="21" borderId="0" applyNumberFormat="0" applyBorder="0" applyAlignment="0" applyProtection="0">
      <alignment vertical="center"/>
    </xf>
    <xf numFmtId="0" fontId="77" fillId="17" borderId="0" applyNumberFormat="0" applyBorder="0" applyAlignment="0" applyProtection="0">
      <alignment vertical="center"/>
    </xf>
    <xf numFmtId="0" fontId="71" fillId="21" borderId="0" applyNumberFormat="0" applyBorder="0" applyAlignment="0" applyProtection="0">
      <alignment vertical="center"/>
    </xf>
    <xf numFmtId="0" fontId="67" fillId="17" borderId="0" applyNumberFormat="0" applyBorder="0" applyAlignment="0" applyProtection="0">
      <alignment vertical="center"/>
    </xf>
    <xf numFmtId="0" fontId="77" fillId="17" borderId="0" applyNumberFormat="0" applyBorder="0" applyAlignment="0" applyProtection="0">
      <alignment vertical="center"/>
    </xf>
    <xf numFmtId="0" fontId="71" fillId="21" borderId="0" applyNumberFormat="0" applyBorder="0" applyAlignment="0" applyProtection="0">
      <alignment vertical="center"/>
    </xf>
    <xf numFmtId="0" fontId="64" fillId="11" borderId="16" applyNumberFormat="0" applyAlignment="0" applyProtection="0">
      <alignment vertical="center"/>
    </xf>
    <xf numFmtId="0" fontId="71" fillId="21" borderId="0" applyNumberFormat="0" applyBorder="0" applyAlignment="0" applyProtection="0">
      <alignment vertical="center"/>
    </xf>
    <xf numFmtId="0" fontId="88" fillId="21" borderId="0" applyNumberFormat="0" applyBorder="0" applyAlignment="0" applyProtection="0">
      <alignment vertical="center"/>
    </xf>
    <xf numFmtId="0" fontId="67" fillId="17" borderId="0" applyNumberFormat="0" applyBorder="0" applyAlignment="0" applyProtection="0">
      <alignment vertical="center"/>
    </xf>
    <xf numFmtId="0" fontId="88" fillId="21" borderId="0" applyNumberFormat="0" applyBorder="0" applyAlignment="0" applyProtection="0">
      <alignment vertical="center"/>
    </xf>
    <xf numFmtId="0" fontId="113" fillId="0" borderId="0" applyNumberFormat="0" applyFill="0" applyBorder="0" applyAlignment="0" applyProtection="0">
      <alignment vertical="center"/>
    </xf>
    <xf numFmtId="0" fontId="60" fillId="56" borderId="0" applyNumberFormat="0" applyBorder="0" applyAlignment="0" applyProtection="0">
      <alignment vertical="center"/>
    </xf>
    <xf numFmtId="0" fontId="88" fillId="21" borderId="0" applyNumberFormat="0" applyBorder="0" applyAlignment="0" applyProtection="0">
      <alignment vertical="center"/>
    </xf>
    <xf numFmtId="0" fontId="71" fillId="57" borderId="0" applyNumberFormat="0" applyBorder="0" applyAlignment="0" applyProtection="0">
      <alignment vertical="center"/>
    </xf>
    <xf numFmtId="0" fontId="71" fillId="57" borderId="0" applyNumberFormat="0" applyBorder="0" applyAlignment="0" applyProtection="0">
      <alignment vertical="center"/>
    </xf>
    <xf numFmtId="0" fontId="60" fillId="19" borderId="0" applyNumberFormat="0" applyBorder="0" applyAlignment="0" applyProtection="0">
      <alignment vertical="center"/>
    </xf>
    <xf numFmtId="0" fontId="71" fillId="57" borderId="0" applyNumberFormat="0" applyBorder="0" applyAlignment="0" applyProtection="0">
      <alignment vertical="center"/>
    </xf>
    <xf numFmtId="0" fontId="103" fillId="13" borderId="0" applyNumberFormat="0" applyBorder="0" applyAlignment="0" applyProtection="0">
      <alignment vertical="center"/>
    </xf>
    <xf numFmtId="0" fontId="95" fillId="0" borderId="0" applyNumberFormat="0" applyFill="0" applyBorder="0" applyAlignment="0" applyProtection="0">
      <alignment vertical="center"/>
    </xf>
    <xf numFmtId="0" fontId="60" fillId="19" borderId="0" applyNumberFormat="0" applyBorder="0" applyAlignment="0" applyProtection="0">
      <alignment vertical="center"/>
    </xf>
    <xf numFmtId="0" fontId="71" fillId="57" borderId="0" applyNumberFormat="0" applyBorder="0" applyAlignment="0" applyProtection="0">
      <alignment vertical="center"/>
    </xf>
    <xf numFmtId="0" fontId="118" fillId="8" borderId="17" applyNumberFormat="0" applyAlignment="0" applyProtection="0">
      <alignment vertical="center"/>
    </xf>
    <xf numFmtId="0" fontId="64" fillId="11" borderId="16" applyNumberFormat="0" applyAlignment="0" applyProtection="0">
      <alignment vertical="center"/>
    </xf>
    <xf numFmtId="0" fontId="60" fillId="12" borderId="0" applyNumberFormat="0" applyBorder="0" applyAlignment="0" applyProtection="0">
      <alignment vertical="center"/>
    </xf>
    <xf numFmtId="0" fontId="71" fillId="57" borderId="0" applyNumberFormat="0" applyBorder="0" applyAlignment="0" applyProtection="0">
      <alignment vertical="center"/>
    </xf>
    <xf numFmtId="0" fontId="60" fillId="13" borderId="0" applyNumberFormat="0" applyBorder="0" applyAlignment="0" applyProtection="0">
      <alignment vertical="center"/>
    </xf>
    <xf numFmtId="0" fontId="88" fillId="57" borderId="0" applyNumberFormat="0" applyBorder="0" applyAlignment="0" applyProtection="0">
      <alignment vertical="center"/>
    </xf>
    <xf numFmtId="0" fontId="60" fillId="15" borderId="0" applyNumberFormat="0" applyBorder="0" applyAlignment="0" applyProtection="0">
      <alignment vertical="center"/>
    </xf>
    <xf numFmtId="0" fontId="88" fillId="57" borderId="0" applyNumberFormat="0" applyBorder="0" applyAlignment="0" applyProtection="0">
      <alignment vertical="center"/>
    </xf>
    <xf numFmtId="0" fontId="60" fillId="5" borderId="0" applyNumberFormat="0" applyBorder="0" applyAlignment="0" applyProtection="0">
      <alignment vertical="center"/>
    </xf>
    <xf numFmtId="0" fontId="88" fillId="57" borderId="0" applyNumberFormat="0" applyBorder="0" applyAlignment="0" applyProtection="0">
      <alignment vertical="center"/>
    </xf>
    <xf numFmtId="0" fontId="103" fillId="19" borderId="0" applyNumberFormat="0" applyBorder="0" applyAlignment="0" applyProtection="0">
      <alignment vertical="center"/>
    </xf>
    <xf numFmtId="0" fontId="103" fillId="19" borderId="0" applyNumberFormat="0" applyBorder="0" applyAlignment="0" applyProtection="0">
      <alignment vertical="center"/>
    </xf>
    <xf numFmtId="0" fontId="60" fillId="19" borderId="0" applyNumberFormat="0" applyBorder="0" applyAlignment="0" applyProtection="0">
      <alignment vertical="center"/>
    </xf>
    <xf numFmtId="0" fontId="60" fillId="19" borderId="0" applyNumberFormat="0" applyBorder="0" applyAlignment="0" applyProtection="0">
      <alignment vertical="center"/>
    </xf>
    <xf numFmtId="0" fontId="60" fillId="19" borderId="0" applyNumberFormat="0" applyBorder="0" applyAlignment="0" applyProtection="0">
      <alignment vertical="center"/>
    </xf>
    <xf numFmtId="0" fontId="60" fillId="19" borderId="0" applyNumberFormat="0" applyBorder="0" applyAlignment="0" applyProtection="0">
      <alignment vertical="center"/>
    </xf>
    <xf numFmtId="0" fontId="68" fillId="0" borderId="0" applyNumberFormat="0" applyFill="0" applyBorder="0" applyAlignment="0" applyProtection="0">
      <alignment vertical="center"/>
    </xf>
    <xf numFmtId="0" fontId="60" fillId="19" borderId="0" applyNumberFormat="0" applyBorder="0" applyAlignment="0" applyProtection="0">
      <alignment vertical="center"/>
    </xf>
    <xf numFmtId="0" fontId="60" fillId="19" borderId="0" applyNumberFormat="0" applyBorder="0" applyAlignment="0" applyProtection="0">
      <alignment vertical="center"/>
    </xf>
    <xf numFmtId="0" fontId="60" fillId="5" borderId="0" applyNumberFormat="0" applyBorder="0" applyAlignment="0" applyProtection="0">
      <alignment vertical="center"/>
    </xf>
    <xf numFmtId="0" fontId="60" fillId="19" borderId="0" applyNumberFormat="0" applyBorder="0" applyAlignment="0" applyProtection="0">
      <alignment vertical="center"/>
    </xf>
    <xf numFmtId="0" fontId="60" fillId="19" borderId="0" applyNumberFormat="0" applyBorder="0" applyAlignment="0" applyProtection="0">
      <alignment vertical="center"/>
    </xf>
    <xf numFmtId="0" fontId="60" fillId="19" borderId="0" applyNumberFormat="0" applyBorder="0" applyAlignment="0" applyProtection="0">
      <alignment vertical="center"/>
    </xf>
    <xf numFmtId="0" fontId="60" fillId="19" borderId="0" applyNumberFormat="0" applyBorder="0" applyAlignment="0" applyProtection="0">
      <alignment vertical="center"/>
    </xf>
    <xf numFmtId="0" fontId="60" fillId="19" borderId="0" applyNumberFormat="0" applyBorder="0" applyAlignment="0" applyProtection="0">
      <alignment vertical="center"/>
    </xf>
    <xf numFmtId="0" fontId="60" fillId="19" borderId="0" applyNumberFormat="0" applyBorder="0" applyAlignment="0" applyProtection="0">
      <alignment vertical="center"/>
    </xf>
    <xf numFmtId="0" fontId="60" fillId="56" borderId="0" applyNumberFormat="0" applyBorder="0" applyAlignment="0" applyProtection="0">
      <alignment vertical="center"/>
    </xf>
    <xf numFmtId="0" fontId="75" fillId="23" borderId="0" applyNumberFormat="0" applyBorder="0" applyAlignment="0" applyProtection="0">
      <alignment vertical="center"/>
    </xf>
    <xf numFmtId="0" fontId="60" fillId="19" borderId="0" applyNumberFormat="0" applyBorder="0" applyAlignment="0" applyProtection="0">
      <alignment vertical="center"/>
    </xf>
    <xf numFmtId="0" fontId="60" fillId="19" borderId="0" applyNumberFormat="0" applyBorder="0" applyAlignment="0" applyProtection="0">
      <alignment vertical="center"/>
    </xf>
    <xf numFmtId="0" fontId="103" fillId="19" borderId="0" applyNumberFormat="0" applyBorder="0" applyAlignment="0" applyProtection="0">
      <alignment vertical="center"/>
    </xf>
    <xf numFmtId="0" fontId="95" fillId="0" borderId="0" applyNumberFormat="0" applyFill="0" applyBorder="0" applyAlignment="0" applyProtection="0">
      <alignment vertical="center"/>
    </xf>
    <xf numFmtId="0" fontId="60" fillId="19" borderId="0" applyNumberFormat="0" applyBorder="0" applyAlignment="0" applyProtection="0">
      <alignment vertical="center"/>
    </xf>
    <xf numFmtId="0" fontId="60" fillId="19" borderId="0" applyNumberFormat="0" applyBorder="0" applyAlignment="0" applyProtection="0">
      <alignment vertical="center"/>
    </xf>
    <xf numFmtId="0" fontId="101" fillId="13" borderId="0" applyNumberFormat="0" applyBorder="0" applyAlignment="0" applyProtection="0">
      <alignment vertical="center"/>
    </xf>
    <xf numFmtId="0" fontId="60" fillId="19" borderId="0" applyNumberFormat="0" applyBorder="0" applyAlignment="0" applyProtection="0">
      <alignment vertical="center"/>
    </xf>
    <xf numFmtId="0" fontId="60" fillId="19" borderId="0" applyNumberFormat="0" applyBorder="0" applyAlignment="0" applyProtection="0">
      <alignment vertical="center"/>
    </xf>
    <xf numFmtId="0" fontId="103" fillId="13" borderId="0" applyNumberFormat="0" applyBorder="0" applyAlignment="0" applyProtection="0">
      <alignment vertical="center"/>
    </xf>
    <xf numFmtId="0" fontId="103" fillId="13" borderId="0" applyNumberFormat="0" applyBorder="0" applyAlignment="0" applyProtection="0">
      <alignment vertical="center"/>
    </xf>
    <xf numFmtId="0" fontId="60" fillId="6" borderId="0" applyNumberFormat="0" applyBorder="0" applyAlignment="0" applyProtection="0">
      <alignment vertical="center"/>
    </xf>
    <xf numFmtId="0" fontId="15" fillId="59" borderId="31" applyNumberFormat="0" applyFont="0" applyAlignment="0" applyProtection="0">
      <alignment vertical="center"/>
    </xf>
    <xf numFmtId="0" fontId="60" fillId="13" borderId="0" applyNumberFormat="0" applyBorder="0" applyAlignment="0" applyProtection="0">
      <alignment vertical="center"/>
    </xf>
    <xf numFmtId="0" fontId="15" fillId="59" borderId="31" applyNumberFormat="0" applyFont="0" applyAlignment="0" applyProtection="0">
      <alignment vertical="center"/>
    </xf>
    <xf numFmtId="0" fontId="69" fillId="8" borderId="17" applyNumberFormat="0" applyAlignment="0" applyProtection="0">
      <alignment vertical="center"/>
    </xf>
    <xf numFmtId="0" fontId="60" fillId="13" borderId="0" applyNumberFormat="0" applyBorder="0" applyAlignment="0" applyProtection="0">
      <alignment vertical="center"/>
    </xf>
    <xf numFmtId="0" fontId="60" fillId="15" borderId="0" applyNumberFormat="0" applyBorder="0" applyAlignment="0" applyProtection="0">
      <alignment vertical="center"/>
    </xf>
    <xf numFmtId="0" fontId="1" fillId="0" borderId="0">
      <alignment vertical="center"/>
    </xf>
    <xf numFmtId="0" fontId="60" fillId="13" borderId="0" applyNumberFormat="0" applyBorder="0" applyAlignment="0" applyProtection="0">
      <alignment vertical="center"/>
    </xf>
    <xf numFmtId="0" fontId="70" fillId="0" borderId="0" applyNumberFormat="0" applyFill="0" applyBorder="0" applyAlignment="0" applyProtection="0">
      <alignment vertical="center"/>
    </xf>
    <xf numFmtId="0" fontId="60" fillId="13" borderId="0" applyNumberFormat="0" applyBorder="0" applyAlignment="0" applyProtection="0">
      <alignment vertical="center"/>
    </xf>
    <xf numFmtId="0" fontId="60" fillId="13" borderId="0" applyNumberFormat="0" applyBorder="0" applyAlignment="0" applyProtection="0">
      <alignment vertical="center"/>
    </xf>
    <xf numFmtId="0" fontId="69" fillId="8" borderId="17" applyNumberFormat="0" applyAlignment="0" applyProtection="0">
      <alignment vertical="center"/>
    </xf>
    <xf numFmtId="0" fontId="60" fillId="13" borderId="0" applyNumberFormat="0" applyBorder="0" applyAlignment="0" applyProtection="0">
      <alignment vertical="center"/>
    </xf>
    <xf numFmtId="0" fontId="69" fillId="8" borderId="17" applyNumberFormat="0" applyAlignment="0" applyProtection="0">
      <alignment vertical="center"/>
    </xf>
    <xf numFmtId="0" fontId="60" fillId="13" borderId="0" applyNumberFormat="0" applyBorder="0" applyAlignment="0" applyProtection="0">
      <alignment vertical="center"/>
    </xf>
    <xf numFmtId="0" fontId="60" fillId="5" borderId="0" applyNumberFormat="0" applyBorder="0" applyAlignment="0" applyProtection="0">
      <alignment vertical="center"/>
    </xf>
    <xf numFmtId="0" fontId="60" fillId="13" borderId="0" applyNumberFormat="0" applyBorder="0" applyAlignment="0" applyProtection="0">
      <alignment vertical="center"/>
    </xf>
    <xf numFmtId="0" fontId="60" fillId="13" borderId="0" applyNumberFormat="0" applyBorder="0" applyAlignment="0" applyProtection="0">
      <alignment vertical="center"/>
    </xf>
    <xf numFmtId="0" fontId="60" fillId="13" borderId="0" applyNumberFormat="0" applyBorder="0" applyAlignment="0" applyProtection="0">
      <alignment vertical="center"/>
    </xf>
    <xf numFmtId="0" fontId="60" fillId="13" borderId="0" applyNumberFormat="0" applyBorder="0" applyAlignment="0" applyProtection="0">
      <alignment vertical="center"/>
    </xf>
    <xf numFmtId="0" fontId="60" fillId="13" borderId="0" applyNumberFormat="0" applyBorder="0" applyAlignment="0" applyProtection="0">
      <alignment vertical="center"/>
    </xf>
    <xf numFmtId="0" fontId="103" fillId="15" borderId="0" applyNumberFormat="0" applyBorder="0" applyAlignment="0" applyProtection="0">
      <alignment vertical="center"/>
    </xf>
    <xf numFmtId="0" fontId="103" fillId="15" borderId="0" applyNumberFormat="0" applyBorder="0" applyAlignment="0" applyProtection="0">
      <alignment vertical="center"/>
    </xf>
    <xf numFmtId="0" fontId="110" fillId="0" borderId="30" applyNumberFormat="0" applyFill="0" applyAlignment="0" applyProtection="0">
      <alignment vertical="center"/>
    </xf>
    <xf numFmtId="0" fontId="60" fillId="15" borderId="0" applyNumberFormat="0" applyBorder="0" applyAlignment="0" applyProtection="0">
      <alignment vertical="center"/>
    </xf>
    <xf numFmtId="0" fontId="107" fillId="0" borderId="0"/>
    <xf numFmtId="0" fontId="110" fillId="0" borderId="30" applyNumberFormat="0" applyFill="0" applyAlignment="0" applyProtection="0">
      <alignment vertical="center"/>
    </xf>
    <xf numFmtId="0" fontId="60" fillId="15" borderId="0" applyNumberFormat="0" applyBorder="0" applyAlignment="0" applyProtection="0">
      <alignment vertical="center"/>
    </xf>
    <xf numFmtId="0" fontId="110" fillId="0" borderId="30" applyNumberFormat="0" applyFill="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5" fillId="7"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5" fillId="56"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5" fillId="19"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103" fillId="19" borderId="0" applyNumberFormat="0" applyBorder="0" applyAlignment="0" applyProtection="0">
      <alignment vertical="center"/>
    </xf>
    <xf numFmtId="0" fontId="103" fillId="19" borderId="0" applyNumberFormat="0" applyBorder="0" applyAlignment="0" applyProtection="0">
      <alignment vertical="center"/>
    </xf>
    <xf numFmtId="0" fontId="65" fillId="13"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103" fillId="13" borderId="0" applyNumberFormat="0" applyBorder="0" applyAlignment="0" applyProtection="0">
      <alignment vertical="center"/>
    </xf>
    <xf numFmtId="0" fontId="101" fillId="18" borderId="0" applyNumberFormat="0" applyBorder="0" applyAlignment="0" applyProtection="0">
      <alignment vertical="center"/>
    </xf>
    <xf numFmtId="0" fontId="103" fillId="56" borderId="0" applyNumberFormat="0" applyBorder="0" applyAlignment="0" applyProtection="0">
      <alignment vertical="center"/>
    </xf>
    <xf numFmtId="0" fontId="60" fillId="56" borderId="0" applyNumberFormat="0" applyBorder="0" applyAlignment="0" applyProtection="0">
      <alignment vertical="center"/>
    </xf>
    <xf numFmtId="0" fontId="15" fillId="0" borderId="0">
      <alignment vertical="center"/>
    </xf>
    <xf numFmtId="0" fontId="60" fillId="56" borderId="0" applyNumberFormat="0" applyBorder="0" applyAlignment="0" applyProtection="0">
      <alignment vertical="center"/>
    </xf>
    <xf numFmtId="0" fontId="15" fillId="0" borderId="0">
      <alignment vertical="center"/>
    </xf>
    <xf numFmtId="0" fontId="60" fillId="56" borderId="0" applyNumberFormat="0" applyBorder="0" applyAlignment="0" applyProtection="0">
      <alignment vertical="center"/>
    </xf>
    <xf numFmtId="0" fontId="15" fillId="0" borderId="0">
      <alignment vertical="center"/>
    </xf>
    <xf numFmtId="0" fontId="108" fillId="11" borderId="16" applyNumberFormat="0" applyAlignment="0" applyProtection="0">
      <alignment vertical="center"/>
    </xf>
    <xf numFmtId="0" fontId="60" fillId="56" borderId="0" applyNumberFormat="0" applyBorder="0" applyAlignment="0" applyProtection="0">
      <alignment vertical="center"/>
    </xf>
    <xf numFmtId="0" fontId="60" fillId="56" borderId="0" applyNumberFormat="0" applyBorder="0" applyAlignment="0" applyProtection="0">
      <alignment vertical="center"/>
    </xf>
    <xf numFmtId="0" fontId="60" fillId="56" borderId="0" applyNumberFormat="0" applyBorder="0" applyAlignment="0" applyProtection="0">
      <alignment vertical="center"/>
    </xf>
    <xf numFmtId="0" fontId="67" fillId="17" borderId="0" applyNumberFormat="0" applyBorder="0" applyAlignment="0" applyProtection="0">
      <alignment vertical="center"/>
    </xf>
    <xf numFmtId="0" fontId="60" fillId="56" borderId="0" applyNumberFormat="0" applyBorder="0" applyAlignment="0" applyProtection="0">
      <alignment vertical="center"/>
    </xf>
    <xf numFmtId="0" fontId="60" fillId="56" borderId="0" applyNumberFormat="0" applyBorder="0" applyAlignment="0" applyProtection="0">
      <alignment vertical="center"/>
    </xf>
    <xf numFmtId="0" fontId="69" fillId="8" borderId="17" applyNumberFormat="0" applyAlignment="0" applyProtection="0">
      <alignment vertical="center"/>
    </xf>
    <xf numFmtId="0" fontId="60" fillId="56" borderId="0" applyNumberFormat="0" applyBorder="0" applyAlignment="0" applyProtection="0">
      <alignment vertical="center"/>
    </xf>
    <xf numFmtId="0" fontId="60" fillId="56" borderId="0" applyNumberFormat="0" applyBorder="0" applyAlignment="0" applyProtection="0">
      <alignment vertical="center"/>
    </xf>
    <xf numFmtId="0" fontId="60" fillId="56" borderId="0" applyNumberFormat="0" applyBorder="0" applyAlignment="0" applyProtection="0">
      <alignment vertical="center"/>
    </xf>
    <xf numFmtId="0" fontId="60" fillId="56" borderId="0" applyNumberFormat="0" applyBorder="0" applyAlignment="0" applyProtection="0">
      <alignment vertical="center"/>
    </xf>
    <xf numFmtId="0" fontId="60" fillId="56" borderId="0" applyNumberFormat="0" applyBorder="0" applyAlignment="0" applyProtection="0">
      <alignment vertical="center"/>
    </xf>
    <xf numFmtId="0" fontId="60" fillId="56" borderId="0" applyNumberFormat="0" applyBorder="0" applyAlignment="0" applyProtection="0">
      <alignment vertical="center"/>
    </xf>
    <xf numFmtId="0" fontId="60" fillId="56" borderId="0" applyNumberFormat="0" applyBorder="0" applyAlignment="0" applyProtection="0">
      <alignment vertical="center"/>
    </xf>
    <xf numFmtId="0" fontId="60" fillId="56" borderId="0" applyNumberFormat="0" applyBorder="0" applyAlignment="0" applyProtection="0">
      <alignment vertical="center"/>
    </xf>
    <xf numFmtId="0" fontId="75" fillId="23" borderId="0" applyNumberFormat="0" applyBorder="0" applyAlignment="0" applyProtection="0">
      <alignment vertical="center"/>
    </xf>
    <xf numFmtId="0" fontId="60" fillId="56" borderId="0" applyNumberFormat="0" applyBorder="0" applyAlignment="0" applyProtection="0">
      <alignment vertical="center"/>
    </xf>
    <xf numFmtId="0" fontId="75" fillId="23" borderId="0" applyNumberFormat="0" applyBorder="0" applyAlignment="0" applyProtection="0">
      <alignment vertical="center"/>
    </xf>
    <xf numFmtId="0" fontId="60" fillId="56" borderId="0" applyNumberFormat="0" applyBorder="0" applyAlignment="0" applyProtection="0">
      <alignment vertical="center"/>
    </xf>
    <xf numFmtId="0" fontId="75" fillId="23" borderId="0" applyNumberFormat="0" applyBorder="0" applyAlignment="0" applyProtection="0">
      <alignment vertical="center"/>
    </xf>
    <xf numFmtId="0" fontId="60" fillId="56" borderId="0" applyNumberFormat="0" applyBorder="0" applyAlignment="0" applyProtection="0">
      <alignment vertical="center"/>
    </xf>
    <xf numFmtId="0" fontId="75" fillId="23" borderId="0" applyNumberFormat="0" applyBorder="0" applyAlignment="0" applyProtection="0">
      <alignment vertical="center"/>
    </xf>
    <xf numFmtId="0" fontId="76" fillId="23" borderId="0" applyNumberFormat="0" applyBorder="0" applyAlignment="0" applyProtection="0">
      <alignment vertical="center"/>
    </xf>
    <xf numFmtId="0" fontId="60" fillId="56" borderId="0" applyNumberFormat="0" applyBorder="0" applyAlignment="0" applyProtection="0">
      <alignment vertical="center"/>
    </xf>
    <xf numFmtId="0" fontId="75" fillId="23" borderId="0" applyNumberFormat="0" applyBorder="0" applyAlignment="0" applyProtection="0">
      <alignment vertical="center"/>
    </xf>
    <xf numFmtId="0" fontId="60" fillId="56" borderId="0" applyNumberFormat="0" applyBorder="0" applyAlignment="0" applyProtection="0">
      <alignment vertical="center"/>
    </xf>
    <xf numFmtId="0" fontId="75" fillId="23" borderId="0" applyNumberFormat="0" applyBorder="0" applyAlignment="0" applyProtection="0">
      <alignment vertical="center"/>
    </xf>
    <xf numFmtId="0" fontId="60" fillId="56" borderId="0" applyNumberFormat="0" applyBorder="0" applyAlignment="0" applyProtection="0">
      <alignment vertical="center"/>
    </xf>
    <xf numFmtId="0" fontId="60" fillId="56" borderId="0" applyNumberFormat="0" applyBorder="0" applyAlignment="0" applyProtection="0">
      <alignment vertical="center"/>
    </xf>
    <xf numFmtId="0" fontId="90" fillId="26" borderId="17" applyNumberFormat="0" applyAlignment="0" applyProtection="0">
      <alignment vertical="center"/>
    </xf>
    <xf numFmtId="0" fontId="60" fillId="56" borderId="0" applyNumberFormat="0" applyBorder="0" applyAlignment="0" applyProtection="0">
      <alignment vertical="center"/>
    </xf>
    <xf numFmtId="0" fontId="103" fillId="5" borderId="0" applyNumberFormat="0" applyBorder="0" applyAlignment="0" applyProtection="0">
      <alignment vertical="center"/>
    </xf>
    <xf numFmtId="0" fontId="103" fillId="6" borderId="0" applyNumberFormat="0" applyBorder="0" applyAlignment="0" applyProtection="0">
      <alignment vertical="center"/>
    </xf>
    <xf numFmtId="0" fontId="103"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95" fillId="0" borderId="29" applyNumberFormat="0" applyFill="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4" fillId="11" borderId="16" applyNumberFormat="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103" fillId="15" borderId="0" applyNumberFormat="0" applyBorder="0" applyAlignment="0" applyProtection="0">
      <alignment vertical="center"/>
    </xf>
    <xf numFmtId="0" fontId="95" fillId="0" borderId="0" applyNumberFormat="0" applyFill="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94" fillId="17" borderId="0" applyNumberFormat="0" applyBorder="0" applyAlignment="0" applyProtection="0">
      <alignment vertical="center"/>
    </xf>
    <xf numFmtId="0" fontId="60" fillId="5" borderId="0" applyNumberFormat="0" applyBorder="0" applyAlignment="0" applyProtection="0">
      <alignment vertical="center"/>
    </xf>
    <xf numFmtId="0" fontId="94" fillId="17" borderId="0" applyNumberFormat="0" applyBorder="0" applyAlignment="0" applyProtection="0">
      <alignment vertical="center"/>
    </xf>
    <xf numFmtId="0" fontId="103" fillId="56" borderId="0" applyNumberFormat="0" applyBorder="0" applyAlignment="0" applyProtection="0">
      <alignment vertical="center"/>
    </xf>
    <xf numFmtId="0" fontId="60" fillId="5" borderId="0" applyNumberFormat="0" applyBorder="0" applyAlignment="0" applyProtection="0">
      <alignment vertical="center"/>
    </xf>
    <xf numFmtId="0" fontId="94" fillId="17" borderId="0" applyNumberFormat="0" applyBorder="0" applyAlignment="0" applyProtection="0">
      <alignment vertical="center"/>
    </xf>
    <xf numFmtId="0" fontId="67" fillId="17"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7" fillId="17"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5" fillId="18"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9" fillId="8" borderId="17" applyNumberFormat="0" applyAlignment="0" applyProtection="0">
      <alignment vertical="center"/>
    </xf>
    <xf numFmtId="0" fontId="69" fillId="8" borderId="17" applyNumberFormat="0" applyAlignment="0" applyProtection="0">
      <alignment vertical="center"/>
    </xf>
    <xf numFmtId="0" fontId="65" fillId="60" borderId="0" applyNumberFormat="0" applyBorder="0" applyAlignment="0" applyProtection="0">
      <alignment vertical="center"/>
    </xf>
    <xf numFmtId="0" fontId="60" fillId="5" borderId="0" applyNumberFormat="0" applyBorder="0" applyAlignment="0" applyProtection="0">
      <alignment vertical="center"/>
    </xf>
    <xf numFmtId="0" fontId="103" fillId="6" borderId="0" applyNumberFormat="0" applyBorder="0" applyAlignment="0" applyProtection="0">
      <alignment vertical="center"/>
    </xf>
    <xf numFmtId="0" fontId="103" fillId="6" borderId="0" applyNumberFormat="0" applyBorder="0" applyAlignment="0" applyProtection="0">
      <alignment vertical="center"/>
    </xf>
    <xf numFmtId="0" fontId="103" fillId="6" borderId="0" applyNumberFormat="0" applyBorder="0" applyAlignment="0" applyProtection="0">
      <alignment vertical="center"/>
    </xf>
    <xf numFmtId="0" fontId="60" fillId="6" borderId="0" applyNumberFormat="0" applyBorder="0" applyAlignment="0" applyProtection="0">
      <alignment vertical="center"/>
    </xf>
    <xf numFmtId="0" fontId="76" fillId="23"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4" fillId="11" borderId="16" applyNumberFormat="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4" fillId="11" borderId="16" applyNumberFormat="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103" fillId="5" borderId="0" applyNumberFormat="0" applyBorder="0" applyAlignment="0" applyProtection="0">
      <alignment vertical="center"/>
    </xf>
    <xf numFmtId="0" fontId="60" fillId="6" borderId="0" applyNumberFormat="0" applyBorder="0" applyAlignment="0" applyProtection="0">
      <alignment vertical="center"/>
    </xf>
    <xf numFmtId="0" fontId="103" fillId="35"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75" fillId="23" borderId="0" applyNumberFormat="0" applyBorder="0" applyAlignment="0" applyProtection="0">
      <alignment vertical="center"/>
    </xf>
    <xf numFmtId="0" fontId="60" fillId="6" borderId="0" applyNumberFormat="0" applyBorder="0" applyAlignment="0" applyProtection="0">
      <alignment vertical="center"/>
    </xf>
    <xf numFmtId="0" fontId="75" fillId="23" borderId="0" applyNumberFormat="0" applyBorder="0" applyAlignment="0" applyProtection="0">
      <alignment vertical="center"/>
    </xf>
    <xf numFmtId="0" fontId="60" fillId="6" borderId="0" applyNumberFormat="0" applyBorder="0" applyAlignment="0" applyProtection="0">
      <alignment vertical="center"/>
    </xf>
    <xf numFmtId="0" fontId="75" fillId="23" borderId="0" applyNumberFormat="0" applyBorder="0" applyAlignment="0" applyProtection="0">
      <alignment vertical="center"/>
    </xf>
    <xf numFmtId="0" fontId="60" fillId="6" borderId="0" applyNumberFormat="0" applyBorder="0" applyAlignment="0" applyProtection="0">
      <alignment vertical="center"/>
    </xf>
    <xf numFmtId="0" fontId="75" fillId="23" borderId="0" applyNumberFormat="0" applyBorder="0" applyAlignment="0" applyProtection="0">
      <alignment vertical="center"/>
    </xf>
    <xf numFmtId="0" fontId="60" fillId="6" borderId="0" applyNumberFormat="0" applyBorder="0" applyAlignment="0" applyProtection="0">
      <alignment vertical="center"/>
    </xf>
    <xf numFmtId="0" fontId="75" fillId="23" borderId="0" applyNumberFormat="0" applyBorder="0" applyAlignment="0" applyProtection="0">
      <alignment vertical="center"/>
    </xf>
    <xf numFmtId="0" fontId="60" fillId="6" borderId="0" applyNumberFormat="0" applyBorder="0" applyAlignment="0" applyProtection="0">
      <alignment vertical="center"/>
    </xf>
    <xf numFmtId="0" fontId="69" fillId="8" borderId="17" applyNumberFormat="0" applyAlignment="0" applyProtection="0">
      <alignment vertical="center"/>
    </xf>
    <xf numFmtId="0" fontId="65" fillId="18" borderId="0" applyNumberFormat="0" applyBorder="0" applyAlignment="0" applyProtection="0">
      <alignment vertical="center"/>
    </xf>
    <xf numFmtId="0" fontId="60" fillId="6" borderId="0" applyNumberFormat="0" applyBorder="0" applyAlignment="0" applyProtection="0">
      <alignment vertical="center"/>
    </xf>
    <xf numFmtId="0" fontId="69" fillId="8" borderId="17" applyNumberFormat="0" applyAlignment="0" applyProtection="0">
      <alignment vertical="center"/>
    </xf>
    <xf numFmtId="0" fontId="65" fillId="18" borderId="0" applyNumberFormat="0" applyBorder="0" applyAlignment="0" applyProtection="0">
      <alignment vertical="center"/>
    </xf>
    <xf numFmtId="0" fontId="60" fillId="6" borderId="0" applyNumberFormat="0" applyBorder="0" applyAlignment="0" applyProtection="0">
      <alignment vertical="center"/>
    </xf>
    <xf numFmtId="0" fontId="103" fillId="19" borderId="0" applyNumberFormat="0" applyBorder="0" applyAlignment="0" applyProtection="0">
      <alignment vertical="center"/>
    </xf>
    <xf numFmtId="0" fontId="65" fillId="13" borderId="0" applyNumberFormat="0" applyBorder="0" applyAlignment="0" applyProtection="0">
      <alignment vertical="center"/>
    </xf>
    <xf numFmtId="0" fontId="103" fillId="19" borderId="0" applyNumberFormat="0" applyBorder="0" applyAlignment="0" applyProtection="0">
      <alignment vertical="center"/>
    </xf>
    <xf numFmtId="0" fontId="103" fillId="19" borderId="0" applyNumberFormat="0" applyBorder="0" applyAlignment="0" applyProtection="0">
      <alignment vertical="center"/>
    </xf>
    <xf numFmtId="0" fontId="103" fillId="19" borderId="0" applyNumberFormat="0" applyBorder="0" applyAlignment="0" applyProtection="0">
      <alignment vertical="center"/>
    </xf>
    <xf numFmtId="0" fontId="95" fillId="0" borderId="0" applyNumberFormat="0" applyFill="0" applyBorder="0" applyAlignment="0" applyProtection="0">
      <alignment vertical="center"/>
    </xf>
    <xf numFmtId="0" fontId="103" fillId="19" borderId="0" applyNumberFormat="0" applyBorder="0" applyAlignment="0" applyProtection="0">
      <alignment vertical="center"/>
    </xf>
    <xf numFmtId="0" fontId="103" fillId="13" borderId="0" applyNumberFormat="0" applyBorder="0" applyAlignment="0" applyProtection="0">
      <alignment vertical="center"/>
    </xf>
    <xf numFmtId="0" fontId="65" fillId="7" borderId="0" applyNumberFormat="0" applyBorder="0" applyAlignment="0" applyProtection="0">
      <alignment vertical="center"/>
    </xf>
    <xf numFmtId="0" fontId="103" fillId="13" borderId="0" applyNumberFormat="0" applyBorder="0" applyAlignment="0" applyProtection="0">
      <alignment vertical="center"/>
    </xf>
    <xf numFmtId="0" fontId="65" fillId="7" borderId="0" applyNumberFormat="0" applyBorder="0" applyAlignment="0" applyProtection="0">
      <alignment vertical="center"/>
    </xf>
    <xf numFmtId="0" fontId="103" fillId="13" borderId="0" applyNumberFormat="0" applyBorder="0" applyAlignment="0" applyProtection="0">
      <alignment vertical="center"/>
    </xf>
    <xf numFmtId="0" fontId="103" fillId="13" borderId="0" applyNumberFormat="0" applyBorder="0" applyAlignment="0" applyProtection="0">
      <alignment vertical="center"/>
    </xf>
    <xf numFmtId="0" fontId="103" fillId="13" borderId="0" applyNumberFormat="0" applyBorder="0" applyAlignment="0" applyProtection="0">
      <alignment vertical="center"/>
    </xf>
    <xf numFmtId="0" fontId="95" fillId="0" borderId="0" applyNumberFormat="0" applyFill="0" applyBorder="0" applyAlignment="0" applyProtection="0">
      <alignment vertical="center"/>
    </xf>
    <xf numFmtId="0" fontId="103" fillId="13" borderId="0" applyNumberFormat="0" applyBorder="0" applyAlignment="0" applyProtection="0">
      <alignment vertical="center"/>
    </xf>
    <xf numFmtId="0" fontId="103" fillId="15" borderId="0" applyNumberFormat="0" applyBorder="0" applyAlignment="0" applyProtection="0">
      <alignment vertical="center"/>
    </xf>
    <xf numFmtId="0" fontId="103" fillId="15" borderId="0" applyNumberFormat="0" applyBorder="0" applyAlignment="0" applyProtection="0">
      <alignment vertical="center"/>
    </xf>
    <xf numFmtId="0" fontId="65" fillId="26" borderId="0" applyNumberFormat="0" applyBorder="0" applyAlignment="0" applyProtection="0">
      <alignment vertical="center"/>
    </xf>
    <xf numFmtId="0" fontId="103" fillId="15" borderId="0" applyNumberFormat="0" applyBorder="0" applyAlignment="0" applyProtection="0">
      <alignment vertical="center"/>
    </xf>
    <xf numFmtId="0" fontId="103" fillId="15" borderId="0" applyNumberFormat="0" applyBorder="0" applyAlignment="0" applyProtection="0">
      <alignment vertical="center"/>
    </xf>
    <xf numFmtId="0" fontId="95" fillId="0" borderId="0" applyNumberFormat="0" applyFill="0" applyBorder="0" applyAlignment="0" applyProtection="0">
      <alignment vertical="center"/>
    </xf>
    <xf numFmtId="0" fontId="119" fillId="0" borderId="19" applyNumberFormat="0" applyFill="0" applyAlignment="0" applyProtection="0">
      <alignment vertical="center"/>
    </xf>
    <xf numFmtId="0" fontId="103" fillId="56" borderId="0" applyNumberFormat="0" applyBorder="0" applyAlignment="0" applyProtection="0">
      <alignment vertical="center"/>
    </xf>
    <xf numFmtId="0" fontId="119" fillId="0" borderId="19" applyNumberFormat="0" applyFill="0" applyAlignment="0" applyProtection="0">
      <alignment vertical="center"/>
    </xf>
    <xf numFmtId="0" fontId="103" fillId="56" borderId="0" applyNumberFormat="0" applyBorder="0" applyAlignment="0" applyProtection="0">
      <alignment vertical="center"/>
    </xf>
    <xf numFmtId="0" fontId="65" fillId="5" borderId="0" applyNumberFormat="0" applyBorder="0" applyAlignment="0" applyProtection="0">
      <alignment vertical="center"/>
    </xf>
    <xf numFmtId="0" fontId="119" fillId="0" borderId="19" applyNumberFormat="0" applyFill="0" applyAlignment="0" applyProtection="0">
      <alignment vertical="center"/>
    </xf>
    <xf numFmtId="0" fontId="103" fillId="56" borderId="0" applyNumberFormat="0" applyBorder="0" applyAlignment="0" applyProtection="0">
      <alignment vertical="center"/>
    </xf>
    <xf numFmtId="0" fontId="65" fillId="5" borderId="0" applyNumberFormat="0" applyBorder="0" applyAlignment="0" applyProtection="0">
      <alignment vertical="center"/>
    </xf>
    <xf numFmtId="0" fontId="119" fillId="0" borderId="19" applyNumberFormat="0" applyFill="0" applyAlignment="0" applyProtection="0">
      <alignment vertical="center"/>
    </xf>
    <xf numFmtId="0" fontId="103" fillId="56" borderId="0" applyNumberFormat="0" applyBorder="0" applyAlignment="0" applyProtection="0">
      <alignment vertical="center"/>
    </xf>
    <xf numFmtId="0" fontId="119" fillId="0" borderId="19" applyNumberFormat="0" applyFill="0" applyAlignment="0" applyProtection="0">
      <alignment vertical="center"/>
    </xf>
    <xf numFmtId="0" fontId="103" fillId="56" borderId="0" applyNumberFormat="0" applyBorder="0" applyAlignment="0" applyProtection="0">
      <alignment vertical="center"/>
    </xf>
    <xf numFmtId="0" fontId="119" fillId="0" borderId="19" applyNumberFormat="0" applyFill="0" applyAlignment="0" applyProtection="0">
      <alignment vertical="center"/>
    </xf>
    <xf numFmtId="0" fontId="103" fillId="56" borderId="0" applyNumberFormat="0" applyBorder="0" applyAlignment="0" applyProtection="0">
      <alignment vertical="center"/>
    </xf>
    <xf numFmtId="0" fontId="103" fillId="56" borderId="0" applyNumberFormat="0" applyBorder="0" applyAlignment="0" applyProtection="0">
      <alignment vertical="center"/>
    </xf>
    <xf numFmtId="0" fontId="103" fillId="56" borderId="0" applyNumberFormat="0" applyBorder="0" applyAlignment="0" applyProtection="0">
      <alignment vertical="center"/>
    </xf>
    <xf numFmtId="0" fontId="60" fillId="18" borderId="0" applyNumberFormat="0" applyBorder="0" applyAlignment="0" applyProtection="0">
      <alignment vertical="center"/>
    </xf>
    <xf numFmtId="0" fontId="103" fillId="5" borderId="0" applyNumberFormat="0" applyBorder="0" applyAlignment="0" applyProtection="0">
      <alignment vertical="center"/>
    </xf>
    <xf numFmtId="0" fontId="65" fillId="8" borderId="0" applyNumberFormat="0" applyBorder="0" applyAlignment="0" applyProtection="0">
      <alignment vertical="center"/>
    </xf>
    <xf numFmtId="0" fontId="103" fillId="5" borderId="0" applyNumberFormat="0" applyBorder="0" applyAlignment="0" applyProtection="0">
      <alignment vertical="center"/>
    </xf>
    <xf numFmtId="0" fontId="60" fillId="12" borderId="0" applyNumberFormat="0" applyBorder="0" applyAlignment="0" applyProtection="0">
      <alignment vertical="center"/>
    </xf>
    <xf numFmtId="0" fontId="103" fillId="5" borderId="0" applyNumberFormat="0" applyBorder="0" applyAlignment="0" applyProtection="0">
      <alignment vertical="center"/>
    </xf>
    <xf numFmtId="0" fontId="103" fillId="56" borderId="0" applyNumberFormat="0" applyBorder="0" applyAlignment="0" applyProtection="0">
      <alignment vertical="center"/>
    </xf>
    <xf numFmtId="0" fontId="103" fillId="5" borderId="0" applyNumberFormat="0" applyBorder="0" applyAlignment="0" applyProtection="0">
      <alignment vertical="center"/>
    </xf>
    <xf numFmtId="0" fontId="103" fillId="5" borderId="0" applyNumberFormat="0" applyBorder="0" applyAlignment="0" applyProtection="0">
      <alignment vertical="center"/>
    </xf>
    <xf numFmtId="0" fontId="116" fillId="17" borderId="0" applyNumberFormat="0" applyBorder="0" applyAlignment="0" applyProtection="0">
      <alignment vertical="center"/>
    </xf>
    <xf numFmtId="0" fontId="103" fillId="5" borderId="0" applyNumberFormat="0" applyBorder="0" applyAlignment="0" applyProtection="0">
      <alignment vertical="center"/>
    </xf>
    <xf numFmtId="0" fontId="103" fillId="56" borderId="0" applyNumberFormat="0" applyBorder="0" applyAlignment="0" applyProtection="0">
      <alignment vertical="center"/>
    </xf>
    <xf numFmtId="0" fontId="103" fillId="6" borderId="0" applyNumberFormat="0" applyBorder="0" applyAlignment="0" applyProtection="0">
      <alignment vertical="center"/>
    </xf>
    <xf numFmtId="0" fontId="103" fillId="6" borderId="0" applyNumberFormat="0" applyBorder="0" applyAlignment="0" applyProtection="0">
      <alignment vertical="center"/>
    </xf>
    <xf numFmtId="0" fontId="94" fillId="17" borderId="0" applyNumberFormat="0" applyBorder="0" applyAlignment="0" applyProtection="0">
      <alignment vertical="center"/>
    </xf>
    <xf numFmtId="0" fontId="103" fillId="6" borderId="0" applyNumberFormat="0" applyBorder="0" applyAlignment="0" applyProtection="0">
      <alignment vertical="center"/>
    </xf>
    <xf numFmtId="0" fontId="65" fillId="19" borderId="0" applyNumberFormat="0" applyBorder="0" applyAlignment="0" applyProtection="0">
      <alignment vertical="center"/>
    </xf>
    <xf numFmtId="0" fontId="65" fillId="19" borderId="0" applyNumberFormat="0" applyBorder="0" applyAlignment="0" applyProtection="0">
      <alignment vertical="center"/>
    </xf>
    <xf numFmtId="0" fontId="65" fillId="19" borderId="0" applyNumberFormat="0" applyBorder="0" applyAlignment="0" applyProtection="0">
      <alignment vertical="center"/>
    </xf>
    <xf numFmtId="0" fontId="65" fillId="19" borderId="0" applyNumberFormat="0" applyBorder="0" applyAlignment="0" applyProtection="0">
      <alignment vertical="center"/>
    </xf>
    <xf numFmtId="0" fontId="101" fillId="19" borderId="0" applyNumberFormat="0" applyBorder="0" applyAlignment="0" applyProtection="0">
      <alignment vertical="center"/>
    </xf>
    <xf numFmtId="0" fontId="65" fillId="19" borderId="0" applyNumberFormat="0" applyBorder="0" applyAlignment="0" applyProtection="0">
      <alignment vertical="center"/>
    </xf>
    <xf numFmtId="0" fontId="101" fillId="19" borderId="0" applyNumberFormat="0" applyBorder="0" applyAlignment="0" applyProtection="0">
      <alignment vertical="center"/>
    </xf>
    <xf numFmtId="0" fontId="113" fillId="0" borderId="0" applyNumberFormat="0" applyFill="0" applyBorder="0" applyAlignment="0" applyProtection="0">
      <alignment vertical="center"/>
    </xf>
    <xf numFmtId="0" fontId="65" fillId="13" borderId="0" applyNumberFormat="0" applyBorder="0" applyAlignment="0" applyProtection="0">
      <alignment vertical="center"/>
    </xf>
    <xf numFmtId="0" fontId="65" fillId="13" borderId="0" applyNumberFormat="0" applyBorder="0" applyAlignment="0" applyProtection="0">
      <alignment vertical="center"/>
    </xf>
    <xf numFmtId="0" fontId="65" fillId="13" borderId="0" applyNumberFormat="0" applyBorder="0" applyAlignment="0" applyProtection="0">
      <alignment vertical="center"/>
    </xf>
    <xf numFmtId="0" fontId="65" fillId="13" borderId="0" applyNumberFormat="0" applyBorder="0" applyAlignment="0" applyProtection="0">
      <alignment vertical="center"/>
    </xf>
    <xf numFmtId="0" fontId="101" fillId="13" borderId="0" applyNumberFormat="0" applyBorder="0" applyAlignment="0" applyProtection="0">
      <alignment vertical="center"/>
    </xf>
    <xf numFmtId="0" fontId="15" fillId="0" borderId="0">
      <alignment vertical="center"/>
    </xf>
    <xf numFmtId="0" fontId="75" fillId="23" borderId="0" applyNumberFormat="0" applyBorder="0" applyAlignment="0" applyProtection="0">
      <alignment vertical="center"/>
    </xf>
    <xf numFmtId="0" fontId="65" fillId="7" borderId="0" applyNumberFormat="0" applyBorder="0" applyAlignment="0" applyProtection="0">
      <alignment vertical="center"/>
    </xf>
    <xf numFmtId="0" fontId="75" fillId="23" borderId="0" applyNumberFormat="0" applyBorder="0" applyAlignment="0" applyProtection="0">
      <alignment vertical="center"/>
    </xf>
    <xf numFmtId="0" fontId="65" fillId="7" borderId="0" applyNumberFormat="0" applyBorder="0" applyAlignment="0" applyProtection="0">
      <alignment vertical="center"/>
    </xf>
    <xf numFmtId="0" fontId="60" fillId="35" borderId="0" applyNumberFormat="0" applyBorder="0" applyAlignment="0" applyProtection="0">
      <alignment vertical="center"/>
    </xf>
    <xf numFmtId="0" fontId="65" fillId="7" borderId="0" applyNumberFormat="0" applyBorder="0" applyAlignment="0" applyProtection="0">
      <alignment vertical="center"/>
    </xf>
    <xf numFmtId="0" fontId="60" fillId="35" borderId="0" applyNumberFormat="0" applyBorder="0" applyAlignment="0" applyProtection="0">
      <alignment vertical="center"/>
    </xf>
    <xf numFmtId="0" fontId="65" fillId="7" borderId="0" applyNumberFormat="0" applyBorder="0" applyAlignment="0" applyProtection="0">
      <alignment vertical="center"/>
    </xf>
    <xf numFmtId="0" fontId="111" fillId="37" borderId="0" applyNumberFormat="0" applyBorder="0" applyAlignment="0" applyProtection="0">
      <alignment vertical="center"/>
    </xf>
    <xf numFmtId="0" fontId="65" fillId="7" borderId="0" applyNumberFormat="0" applyBorder="0" applyAlignment="0" applyProtection="0">
      <alignment vertical="center"/>
    </xf>
    <xf numFmtId="0" fontId="75" fillId="23" borderId="0" applyNumberFormat="0" applyBorder="0" applyAlignment="0" applyProtection="0">
      <alignment vertical="center"/>
    </xf>
    <xf numFmtId="0" fontId="65" fillId="26" borderId="0" applyNumberFormat="0" applyBorder="0" applyAlignment="0" applyProtection="0">
      <alignment vertical="center"/>
    </xf>
    <xf numFmtId="0" fontId="75" fillId="23" borderId="0" applyNumberFormat="0" applyBorder="0" applyAlignment="0" applyProtection="0">
      <alignment vertical="center"/>
    </xf>
    <xf numFmtId="0" fontId="65" fillId="26" borderId="0" applyNumberFormat="0" applyBorder="0" applyAlignment="0" applyProtection="0">
      <alignment vertical="center"/>
    </xf>
    <xf numFmtId="0" fontId="111" fillId="37" borderId="0" applyNumberFormat="0" applyBorder="0" applyAlignment="0" applyProtection="0">
      <alignment vertical="center"/>
    </xf>
    <xf numFmtId="0" fontId="65" fillId="26" borderId="0" applyNumberFormat="0" applyBorder="0" applyAlignment="0" applyProtection="0">
      <alignment vertical="center"/>
    </xf>
    <xf numFmtId="0" fontId="101" fillId="26" borderId="0" applyNumberFormat="0" applyBorder="0" applyAlignment="0" applyProtection="0">
      <alignment vertical="center"/>
    </xf>
    <xf numFmtId="0" fontId="60" fillId="18" borderId="0" applyNumberFormat="0" applyBorder="0" applyAlignment="0" applyProtection="0">
      <alignment vertical="center"/>
    </xf>
    <xf numFmtId="0" fontId="75" fillId="23"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101" fillId="5" borderId="0" applyNumberFormat="0" applyBorder="0" applyAlignment="0" applyProtection="0">
      <alignment vertical="center"/>
    </xf>
    <xf numFmtId="0" fontId="75" fillId="23" borderId="0" applyNumberFormat="0" applyBorder="0" applyAlignment="0" applyProtection="0">
      <alignment vertical="center"/>
    </xf>
    <xf numFmtId="0" fontId="101" fillId="5" borderId="0" applyNumberFormat="0" applyBorder="0" applyAlignment="0" applyProtection="0">
      <alignment vertical="center"/>
    </xf>
    <xf numFmtId="0" fontId="101" fillId="5" borderId="0" applyNumberFormat="0" applyBorder="0" applyAlignment="0" applyProtection="0">
      <alignment vertical="center"/>
    </xf>
    <xf numFmtId="0" fontId="67" fillId="17" borderId="0" applyNumberFormat="0" applyBorder="0" applyAlignment="0" applyProtection="0">
      <alignment vertical="center"/>
    </xf>
    <xf numFmtId="0" fontId="60" fillId="18" borderId="0" applyNumberFormat="0" applyBorder="0" applyAlignment="0" applyProtection="0">
      <alignment vertical="center"/>
    </xf>
    <xf numFmtId="0" fontId="104" fillId="26" borderId="17" applyNumberFormat="0" applyAlignment="0" applyProtection="0">
      <alignment vertical="center"/>
    </xf>
    <xf numFmtId="0" fontId="65" fillId="8" borderId="0" applyNumberFormat="0" applyBorder="0" applyAlignment="0" applyProtection="0">
      <alignment vertical="center"/>
    </xf>
    <xf numFmtId="0" fontId="65" fillId="8" borderId="0" applyNumberFormat="0" applyBorder="0" applyAlignment="0" applyProtection="0">
      <alignment vertical="center"/>
    </xf>
    <xf numFmtId="0" fontId="75" fillId="23" borderId="0" applyNumberFormat="0" applyBorder="0" applyAlignment="0" applyProtection="0">
      <alignment vertical="center"/>
    </xf>
    <xf numFmtId="0" fontId="65" fillId="8" borderId="0" applyNumberFormat="0" applyBorder="0" applyAlignment="0" applyProtection="0">
      <alignment vertical="center"/>
    </xf>
    <xf numFmtId="0" fontId="75" fillId="23" borderId="0" applyNumberFormat="0" applyBorder="0" applyAlignment="0" applyProtection="0">
      <alignment vertical="center"/>
    </xf>
    <xf numFmtId="0" fontId="65" fillId="8" borderId="0" applyNumberFormat="0" applyBorder="0" applyAlignment="0" applyProtection="0">
      <alignment vertical="center"/>
    </xf>
    <xf numFmtId="0" fontId="101" fillId="8" borderId="0" applyNumberFormat="0" applyBorder="0" applyAlignment="0" applyProtection="0">
      <alignment vertical="center"/>
    </xf>
    <xf numFmtId="0" fontId="92" fillId="26" borderId="24" applyNumberFormat="0" applyAlignment="0" applyProtection="0">
      <alignment vertical="center"/>
    </xf>
    <xf numFmtId="0" fontId="60" fillId="18" borderId="0" applyNumberFormat="0" applyBorder="0" applyAlignment="0" applyProtection="0">
      <alignment vertical="center"/>
    </xf>
    <xf numFmtId="0" fontId="101" fillId="8" borderId="0" applyNumberFormat="0" applyBorder="0" applyAlignment="0" applyProtection="0">
      <alignment vertical="center"/>
    </xf>
    <xf numFmtId="9" fontId="15" fillId="0" borderId="0" applyFont="0" applyFill="0" applyBorder="0" applyAlignment="0" applyProtection="0">
      <alignment vertical="center"/>
    </xf>
    <xf numFmtId="0" fontId="64" fillId="11" borderId="16" applyNumberFormat="0" applyAlignment="0" applyProtection="0">
      <alignment vertical="center"/>
    </xf>
    <xf numFmtId="9" fontId="15" fillId="0" borderId="0" applyFont="0" applyFill="0" applyBorder="0" applyAlignment="0" applyProtection="0">
      <alignment vertical="center"/>
    </xf>
    <xf numFmtId="0" fontId="64" fillId="11" borderId="16" applyNumberFormat="0" applyAlignment="0" applyProtection="0">
      <alignment vertical="center"/>
    </xf>
    <xf numFmtId="0" fontId="83" fillId="0" borderId="19" applyNumberFormat="0" applyFill="0" applyAlignment="0" applyProtection="0">
      <alignment vertical="center"/>
    </xf>
    <xf numFmtId="0" fontId="83" fillId="0" borderId="19" applyNumberFormat="0" applyFill="0" applyAlignment="0" applyProtection="0">
      <alignment vertical="center"/>
    </xf>
    <xf numFmtId="0" fontId="83" fillId="0" borderId="19" applyNumberFormat="0" applyFill="0" applyAlignment="0" applyProtection="0">
      <alignment vertical="center"/>
    </xf>
    <xf numFmtId="0" fontId="83" fillId="0" borderId="19" applyNumberFormat="0" applyFill="0" applyAlignment="0" applyProtection="0">
      <alignment vertical="center"/>
    </xf>
    <xf numFmtId="0" fontId="83" fillId="0" borderId="19" applyNumberFormat="0" applyFill="0" applyAlignment="0" applyProtection="0">
      <alignment vertical="center"/>
    </xf>
    <xf numFmtId="0" fontId="83" fillId="0" borderId="19" applyNumberFormat="0" applyFill="0" applyAlignment="0" applyProtection="0">
      <alignment vertical="center"/>
    </xf>
    <xf numFmtId="0" fontId="83" fillId="0" borderId="19" applyNumberFormat="0" applyFill="0" applyAlignment="0" applyProtection="0">
      <alignment vertical="center"/>
    </xf>
    <xf numFmtId="0" fontId="83" fillId="0" borderId="19" applyNumberFormat="0" applyFill="0" applyAlignment="0" applyProtection="0">
      <alignment vertical="center"/>
    </xf>
    <xf numFmtId="0" fontId="120" fillId="0" borderId="28" applyNumberFormat="0" applyFill="0" applyAlignment="0" applyProtection="0">
      <alignment vertical="center"/>
    </xf>
    <xf numFmtId="0" fontId="120" fillId="0" borderId="28" applyNumberFormat="0" applyFill="0" applyAlignment="0" applyProtection="0">
      <alignment vertical="center"/>
    </xf>
    <xf numFmtId="0" fontId="120" fillId="0" borderId="28" applyNumberFormat="0" applyFill="0" applyAlignment="0" applyProtection="0">
      <alignment vertical="center"/>
    </xf>
    <xf numFmtId="0" fontId="120" fillId="0" borderId="28" applyNumberFormat="0" applyFill="0" applyAlignment="0" applyProtection="0">
      <alignment vertical="center"/>
    </xf>
    <xf numFmtId="0" fontId="120" fillId="0" borderId="28" applyNumberFormat="0" applyFill="0" applyAlignment="0" applyProtection="0">
      <alignment vertical="center"/>
    </xf>
    <xf numFmtId="0" fontId="120" fillId="0" borderId="28" applyNumberFormat="0" applyFill="0" applyAlignment="0" applyProtection="0">
      <alignment vertical="center"/>
    </xf>
    <xf numFmtId="0" fontId="105" fillId="0" borderId="28" applyNumberFormat="0" applyFill="0" applyAlignment="0" applyProtection="0">
      <alignment vertical="center"/>
    </xf>
    <xf numFmtId="0" fontId="77" fillId="17" borderId="0" applyNumberFormat="0" applyBorder="0" applyAlignment="0" applyProtection="0">
      <alignment vertical="center"/>
    </xf>
    <xf numFmtId="0" fontId="105" fillId="0" borderId="28" applyNumberFormat="0" applyFill="0" applyAlignment="0" applyProtection="0">
      <alignment vertical="center"/>
    </xf>
    <xf numFmtId="0" fontId="105" fillId="0" borderId="28" applyNumberFormat="0" applyFill="0" applyAlignment="0" applyProtection="0">
      <alignment vertical="center"/>
    </xf>
    <xf numFmtId="0" fontId="105" fillId="0" borderId="28" applyNumberFormat="0" applyFill="0" applyAlignment="0" applyProtection="0">
      <alignment vertical="center"/>
    </xf>
    <xf numFmtId="0" fontId="105" fillId="0" borderId="28" applyNumberFormat="0" applyFill="0" applyAlignment="0" applyProtection="0">
      <alignment vertical="center"/>
    </xf>
    <xf numFmtId="0" fontId="94" fillId="17" borderId="0" applyNumberFormat="0" applyBorder="0" applyAlignment="0" applyProtection="0">
      <alignment vertical="center"/>
    </xf>
    <xf numFmtId="0" fontId="105" fillId="0" borderId="28" applyNumberFormat="0" applyFill="0" applyAlignment="0" applyProtection="0">
      <alignment vertical="center"/>
    </xf>
    <xf numFmtId="0" fontId="105" fillId="0" borderId="28" applyNumberFormat="0" applyFill="0" applyAlignment="0" applyProtection="0">
      <alignment vertical="center"/>
    </xf>
    <xf numFmtId="0" fontId="105" fillId="0" borderId="28" applyNumberFormat="0" applyFill="0" applyAlignment="0" applyProtection="0">
      <alignment vertical="center"/>
    </xf>
    <xf numFmtId="0" fontId="105" fillId="0" borderId="28" applyNumberFormat="0" applyFill="0" applyAlignment="0" applyProtection="0">
      <alignment vertical="center"/>
    </xf>
    <xf numFmtId="0" fontId="105" fillId="0" borderId="28" applyNumberFormat="0" applyFill="0" applyAlignment="0" applyProtection="0">
      <alignment vertical="center"/>
    </xf>
    <xf numFmtId="0" fontId="105" fillId="0" borderId="28" applyNumberFormat="0" applyFill="0" applyAlignment="0" applyProtection="0">
      <alignment vertical="center"/>
    </xf>
    <xf numFmtId="0" fontId="76" fillId="23" borderId="0" applyNumberFormat="0" applyBorder="0" applyAlignment="0" applyProtection="0">
      <alignment vertical="center"/>
    </xf>
    <xf numFmtId="0" fontId="64" fillId="11" borderId="16" applyNumberFormat="0" applyAlignment="0" applyProtection="0">
      <alignment vertical="center"/>
    </xf>
    <xf numFmtId="0" fontId="105" fillId="0" borderId="28" applyNumberFormat="0" applyFill="0" applyAlignment="0" applyProtection="0">
      <alignment vertical="center"/>
    </xf>
    <xf numFmtId="0" fontId="64" fillId="11" borderId="16" applyNumberFormat="0" applyAlignment="0" applyProtection="0">
      <alignment vertical="center"/>
    </xf>
    <xf numFmtId="0" fontId="105" fillId="0" borderId="28" applyNumberFormat="0" applyFill="0" applyAlignment="0" applyProtection="0">
      <alignment vertical="center"/>
    </xf>
    <xf numFmtId="0" fontId="105" fillId="0" borderId="28" applyNumberFormat="0" applyFill="0" applyAlignment="0" applyProtection="0">
      <alignment vertical="center"/>
    </xf>
    <xf numFmtId="0" fontId="68" fillId="0" borderId="29" applyNumberFormat="0" applyFill="0" applyAlignment="0" applyProtection="0">
      <alignment vertical="center"/>
    </xf>
    <xf numFmtId="0" fontId="67" fillId="17" borderId="0" applyNumberFormat="0" applyBorder="0" applyAlignment="0" applyProtection="0">
      <alignment vertical="center"/>
    </xf>
    <xf numFmtId="0" fontId="68" fillId="0" borderId="29" applyNumberFormat="0" applyFill="0" applyAlignment="0" applyProtection="0">
      <alignment vertical="center"/>
    </xf>
    <xf numFmtId="0" fontId="67" fillId="17" borderId="0" applyNumberFormat="0" applyBorder="0" applyAlignment="0" applyProtection="0">
      <alignment vertical="center"/>
    </xf>
    <xf numFmtId="0" fontId="68" fillId="0" borderId="29" applyNumberFormat="0" applyFill="0" applyAlignment="0" applyProtection="0">
      <alignment vertical="center"/>
    </xf>
    <xf numFmtId="0" fontId="67" fillId="17" borderId="0" applyNumberFormat="0" applyBorder="0" applyAlignment="0" applyProtection="0">
      <alignment vertical="center"/>
    </xf>
    <xf numFmtId="0" fontId="1" fillId="0" borderId="0">
      <alignment vertical="center"/>
    </xf>
    <xf numFmtId="0" fontId="95" fillId="0" borderId="29" applyNumberFormat="0" applyFill="0" applyAlignment="0" applyProtection="0">
      <alignment vertical="center"/>
    </xf>
    <xf numFmtId="0" fontId="95" fillId="0" borderId="29" applyNumberFormat="0" applyFill="0" applyAlignment="0" applyProtection="0">
      <alignment vertical="center"/>
    </xf>
    <xf numFmtId="0" fontId="95" fillId="0" borderId="29" applyNumberFormat="0" applyFill="0" applyAlignment="0" applyProtection="0">
      <alignment vertical="center"/>
    </xf>
    <xf numFmtId="0" fontId="95" fillId="0" borderId="29" applyNumberFormat="0" applyFill="0" applyAlignment="0" applyProtection="0">
      <alignment vertical="center"/>
    </xf>
    <xf numFmtId="0" fontId="76" fillId="23" borderId="0" applyNumberFormat="0" applyBorder="0" applyAlignment="0" applyProtection="0">
      <alignment vertical="center"/>
    </xf>
    <xf numFmtId="0" fontId="95" fillId="0" borderId="29" applyNumberFormat="0" applyFill="0" applyAlignment="0" applyProtection="0">
      <alignment vertical="center"/>
    </xf>
    <xf numFmtId="0" fontId="95" fillId="0" borderId="29" applyNumberFormat="0" applyFill="0" applyAlignment="0" applyProtection="0">
      <alignment vertical="center"/>
    </xf>
    <xf numFmtId="0" fontId="95" fillId="0" borderId="29" applyNumberFormat="0" applyFill="0" applyAlignment="0" applyProtection="0">
      <alignment vertical="center"/>
    </xf>
    <xf numFmtId="0" fontId="95" fillId="0" borderId="29" applyNumberFormat="0" applyFill="0" applyAlignment="0" applyProtection="0">
      <alignment vertical="center"/>
    </xf>
    <xf numFmtId="0" fontId="95" fillId="0" borderId="29" applyNumberFormat="0" applyFill="0" applyAlignment="0" applyProtection="0">
      <alignment vertical="center"/>
    </xf>
    <xf numFmtId="0" fontId="95" fillId="0" borderId="29" applyNumberFormat="0" applyFill="0" applyAlignment="0" applyProtection="0">
      <alignment vertical="center"/>
    </xf>
    <xf numFmtId="0" fontId="90" fillId="26" borderId="17" applyNumberFormat="0" applyAlignment="0" applyProtection="0">
      <alignment vertical="center"/>
    </xf>
    <xf numFmtId="0" fontId="103" fillId="58" borderId="0" applyNumberFormat="0" applyBorder="0" applyAlignment="0" applyProtection="0">
      <alignment vertical="center"/>
    </xf>
    <xf numFmtId="0" fontId="95" fillId="0" borderId="29" applyNumberFormat="0" applyFill="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103" fillId="56" borderId="0" applyNumberFormat="0" applyBorder="0" applyAlignment="0" applyProtection="0">
      <alignment vertical="center"/>
    </xf>
    <xf numFmtId="0" fontId="95" fillId="0" borderId="0" applyNumberFormat="0" applyFill="0" applyBorder="0" applyAlignment="0" applyProtection="0">
      <alignment vertical="center"/>
    </xf>
    <xf numFmtId="0" fontId="76" fillId="23" borderId="0" applyNumberFormat="0" applyBorder="0" applyAlignment="0" applyProtection="0">
      <alignment vertical="center"/>
    </xf>
    <xf numFmtId="0" fontId="67" fillId="17" borderId="0" applyNumberFormat="0" applyBorder="0" applyAlignment="0" applyProtection="0">
      <alignment vertical="center"/>
    </xf>
    <xf numFmtId="0" fontId="112" fillId="0" borderId="0" applyNumberFormat="0" applyFill="0" applyBorder="0" applyAlignment="0" applyProtection="0">
      <alignment vertical="center"/>
    </xf>
    <xf numFmtId="0" fontId="75" fillId="23" borderId="0" applyNumberFormat="0" applyBorder="0" applyAlignment="0" applyProtection="0">
      <alignment vertical="center"/>
    </xf>
    <xf numFmtId="0" fontId="76" fillId="23" borderId="0" applyNumberFormat="0" applyBorder="0" applyAlignment="0" applyProtection="0">
      <alignment vertical="center"/>
    </xf>
    <xf numFmtId="0" fontId="76" fillId="23" borderId="0" applyNumberFormat="0" applyBorder="0" applyAlignment="0" applyProtection="0">
      <alignment vertical="center"/>
    </xf>
    <xf numFmtId="0" fontId="112" fillId="0" borderId="0" applyNumberFormat="0" applyFill="0" applyBorder="0" applyAlignment="0" applyProtection="0">
      <alignment vertical="center"/>
    </xf>
    <xf numFmtId="0" fontId="75" fillId="23" borderId="0" applyNumberFormat="0" applyBorder="0" applyAlignment="0" applyProtection="0">
      <alignment vertical="center"/>
    </xf>
    <xf numFmtId="0" fontId="76" fillId="23" borderId="0" applyNumberFormat="0" applyBorder="0" applyAlignment="0" applyProtection="0">
      <alignment vertical="center"/>
    </xf>
    <xf numFmtId="0" fontId="76" fillId="23" borderId="0" applyNumberFormat="0" applyBorder="0" applyAlignment="0" applyProtection="0">
      <alignment vertical="center"/>
    </xf>
    <xf numFmtId="0" fontId="67" fillId="17" borderId="0" applyNumberFormat="0" applyBorder="0" applyAlignment="0" applyProtection="0">
      <alignment vertical="center"/>
    </xf>
    <xf numFmtId="0" fontId="76" fillId="23" borderId="0" applyNumberFormat="0" applyBorder="0" applyAlignment="0" applyProtection="0">
      <alignment vertical="center"/>
    </xf>
    <xf numFmtId="0" fontId="76" fillId="23" borderId="0" applyNumberFormat="0" applyBorder="0" applyAlignment="0" applyProtection="0">
      <alignment vertical="center"/>
    </xf>
    <xf numFmtId="0" fontId="112" fillId="0" borderId="0" applyNumberFormat="0" applyFill="0" applyBorder="0" applyAlignment="0" applyProtection="0">
      <alignment vertical="center"/>
    </xf>
    <xf numFmtId="0" fontId="75" fillId="23" borderId="0" applyNumberFormat="0" applyBorder="0" applyAlignment="0" applyProtection="0">
      <alignment vertical="center"/>
    </xf>
    <xf numFmtId="0" fontId="65" fillId="7" borderId="0" applyNumberFormat="0" applyBorder="0" applyAlignment="0" applyProtection="0">
      <alignment vertical="center"/>
    </xf>
    <xf numFmtId="0" fontId="76" fillId="23" borderId="0" applyNumberFormat="0" applyBorder="0" applyAlignment="0" applyProtection="0">
      <alignment vertical="center"/>
    </xf>
    <xf numFmtId="0" fontId="76" fillId="23" borderId="0" applyNumberFormat="0" applyBorder="0" applyAlignment="0" applyProtection="0">
      <alignment vertical="center"/>
    </xf>
    <xf numFmtId="0" fontId="75" fillId="23" borderId="0" applyNumberFormat="0" applyBorder="0" applyAlignment="0" applyProtection="0">
      <alignment vertical="center"/>
    </xf>
    <xf numFmtId="0" fontId="112" fillId="0" borderId="0" applyNumberFormat="0" applyFill="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67" fillId="17" borderId="0" applyNumberFormat="0" applyBorder="0" applyAlignment="0" applyProtection="0">
      <alignment vertical="center"/>
    </xf>
    <xf numFmtId="0" fontId="112" fillId="0" borderId="0" applyNumberFormat="0" applyFill="0" applyBorder="0" applyAlignment="0" applyProtection="0">
      <alignment vertical="center"/>
    </xf>
    <xf numFmtId="0" fontId="75" fillId="23" borderId="0" applyNumberFormat="0" applyBorder="0" applyAlignment="0" applyProtection="0">
      <alignment vertical="center"/>
    </xf>
    <xf numFmtId="0" fontId="113" fillId="0" borderId="0" applyNumberFormat="0" applyFill="0" applyBorder="0" applyAlignment="0" applyProtection="0">
      <alignment vertical="center"/>
    </xf>
    <xf numFmtId="0" fontId="75" fillId="23" borderId="0" applyNumberFormat="0" applyBorder="0" applyAlignment="0" applyProtection="0">
      <alignment vertical="center"/>
    </xf>
    <xf numFmtId="0" fontId="67" fillId="17" borderId="0" applyNumberFormat="0" applyBorder="0" applyAlignment="0" applyProtection="0">
      <alignment vertical="center"/>
    </xf>
    <xf numFmtId="0" fontId="60" fillId="35" borderId="0" applyNumberFormat="0" applyBorder="0" applyAlignment="0" applyProtection="0">
      <alignment vertical="center"/>
    </xf>
    <xf numFmtId="0" fontId="75" fillId="23" borderId="0" applyNumberFormat="0" applyBorder="0" applyAlignment="0" applyProtection="0">
      <alignment vertical="center"/>
    </xf>
    <xf numFmtId="0" fontId="67" fillId="17" borderId="0" applyNumberFormat="0" applyBorder="0" applyAlignment="0" applyProtection="0">
      <alignment vertical="center"/>
    </xf>
    <xf numFmtId="0" fontId="112" fillId="0" borderId="0" applyNumberFormat="0" applyFill="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112" fillId="0" borderId="0" applyNumberFormat="0" applyFill="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112" fillId="0" borderId="0" applyNumberFormat="0" applyFill="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60" fillId="35" borderId="0" applyNumberFormat="0" applyBorder="0" applyAlignment="0" applyProtection="0">
      <alignment vertical="center"/>
    </xf>
    <xf numFmtId="0" fontId="75" fillId="23" borderId="0" applyNumberFormat="0" applyBorder="0" applyAlignment="0" applyProtection="0">
      <alignment vertical="center"/>
    </xf>
    <xf numFmtId="0" fontId="112" fillId="0" borderId="0" applyNumberFormat="0" applyFill="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112" fillId="0" borderId="0" applyNumberFormat="0" applyFill="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112" fillId="0" borderId="0" applyNumberFormat="0" applyFill="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112" fillId="0" borderId="0" applyNumberFormat="0" applyFill="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112" fillId="0" borderId="0" applyNumberFormat="0" applyFill="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7" fillId="17" borderId="0" applyNumberFormat="0" applyBorder="0" applyAlignment="0" applyProtection="0">
      <alignment vertical="center"/>
    </xf>
    <xf numFmtId="0" fontId="75" fillId="23" borderId="0" applyNumberFormat="0" applyBorder="0" applyAlignment="0" applyProtection="0">
      <alignment vertical="center"/>
    </xf>
    <xf numFmtId="0" fontId="76" fillId="23" borderId="0" applyNumberFormat="0" applyBorder="0" applyAlignment="0" applyProtection="0">
      <alignment vertical="center"/>
    </xf>
    <xf numFmtId="0" fontId="15" fillId="0" borderId="0">
      <alignment vertical="center"/>
    </xf>
    <xf numFmtId="0" fontId="76" fillId="23" borderId="0" applyNumberFormat="0" applyBorder="0" applyAlignment="0" applyProtection="0">
      <alignment vertical="center"/>
    </xf>
    <xf numFmtId="0" fontId="15" fillId="0" borderId="0">
      <alignment vertical="center"/>
    </xf>
    <xf numFmtId="0" fontId="76" fillId="23" borderId="0" applyNumberFormat="0" applyBorder="0" applyAlignment="0" applyProtection="0">
      <alignment vertical="center"/>
    </xf>
    <xf numFmtId="0" fontId="112" fillId="0" borderId="0" applyNumberFormat="0" applyFill="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65" fillId="7" borderId="0" applyNumberFormat="0" applyBorder="0" applyAlignment="0" applyProtection="0">
      <alignment vertical="center"/>
    </xf>
    <xf numFmtId="0" fontId="112" fillId="0" borderId="0" applyNumberFormat="0" applyFill="0" applyBorder="0" applyAlignment="0" applyProtection="0">
      <alignment vertical="center"/>
    </xf>
    <xf numFmtId="0" fontId="75" fillId="23" borderId="0" applyNumberFormat="0" applyBorder="0" applyAlignment="0" applyProtection="0">
      <alignment vertical="center"/>
    </xf>
    <xf numFmtId="0" fontId="112" fillId="0" borderId="0" applyNumberFormat="0" applyFill="0" applyBorder="0" applyAlignment="0" applyProtection="0">
      <alignment vertical="center"/>
    </xf>
    <xf numFmtId="0" fontId="75" fillId="23" borderId="0" applyNumberFormat="0" applyBorder="0" applyAlignment="0" applyProtection="0">
      <alignment vertical="center"/>
    </xf>
    <xf numFmtId="0" fontId="112" fillId="0" borderId="0" applyNumberFormat="0" applyFill="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65" fillId="56" borderId="0" applyNumberFormat="0" applyBorder="0" applyAlignment="0" applyProtection="0">
      <alignment vertical="center"/>
    </xf>
    <xf numFmtId="0" fontId="75" fillId="23" borderId="0" applyNumberFormat="0" applyBorder="0" applyAlignment="0" applyProtection="0">
      <alignment vertical="center"/>
    </xf>
    <xf numFmtId="0" fontId="85" fillId="23" borderId="0" applyNumberFormat="0" applyBorder="0" applyAlignment="0" applyProtection="0">
      <alignment vertical="center"/>
    </xf>
    <xf numFmtId="0" fontId="75" fillId="23" borderId="0" applyNumberFormat="0" applyBorder="0" applyAlignment="0" applyProtection="0">
      <alignment vertical="center"/>
    </xf>
    <xf numFmtId="0" fontId="8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36" fillId="0" borderId="30" applyNumberFormat="0" applyFill="0" applyAlignment="0" applyProtection="0">
      <alignment vertical="center"/>
    </xf>
    <xf numFmtId="0" fontId="75" fillId="23" borderId="0" applyNumberFormat="0" applyBorder="0" applyAlignment="0" applyProtection="0">
      <alignment vertical="center"/>
    </xf>
    <xf numFmtId="0" fontId="121" fillId="23" borderId="0" applyNumberFormat="0" applyBorder="0" applyAlignment="0" applyProtection="0">
      <alignment vertical="center"/>
    </xf>
    <xf numFmtId="0" fontId="110" fillId="0" borderId="30" applyNumberFormat="0" applyFill="0" applyAlignment="0" applyProtection="0">
      <alignment vertical="center"/>
    </xf>
    <xf numFmtId="0" fontId="75" fillId="23" borderId="0" applyNumberFormat="0" applyBorder="0" applyAlignment="0" applyProtection="0">
      <alignment vertical="center"/>
    </xf>
    <xf numFmtId="0" fontId="110" fillId="0" borderId="30" applyNumberFormat="0" applyFill="0" applyAlignment="0" applyProtection="0">
      <alignment vertical="center"/>
    </xf>
    <xf numFmtId="0" fontId="75" fillId="23" borderId="0" applyNumberFormat="0" applyBorder="0" applyAlignment="0" applyProtection="0">
      <alignment vertical="center"/>
    </xf>
    <xf numFmtId="0" fontId="110" fillId="0" borderId="30" applyNumberFormat="0" applyFill="0" applyAlignment="0" applyProtection="0">
      <alignment vertical="center"/>
    </xf>
    <xf numFmtId="0" fontId="75" fillId="23" borderId="0" applyNumberFormat="0" applyBorder="0" applyAlignment="0" applyProtection="0">
      <alignment vertical="center"/>
    </xf>
    <xf numFmtId="0" fontId="92" fillId="26" borderId="24" applyNumberFormat="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85" fillId="23" borderId="0" applyNumberFormat="0" applyBorder="0" applyAlignment="0" applyProtection="0">
      <alignment vertical="center"/>
    </xf>
    <xf numFmtId="0" fontId="92" fillId="26" borderId="24" applyNumberFormat="0" applyAlignment="0" applyProtection="0">
      <alignment vertical="center"/>
    </xf>
    <xf numFmtId="0" fontId="75" fillId="23" borderId="0" applyNumberFormat="0" applyBorder="0" applyAlignment="0" applyProtection="0">
      <alignment vertical="center"/>
    </xf>
    <xf numFmtId="0" fontId="121" fillId="23" borderId="0" applyNumberFormat="0" applyBorder="0" applyAlignment="0" applyProtection="0">
      <alignment vertical="center"/>
    </xf>
    <xf numFmtId="0" fontId="75" fillId="23" borderId="0" applyNumberFormat="0" applyBorder="0" applyAlignment="0" applyProtection="0">
      <alignment vertical="center"/>
    </xf>
    <xf numFmtId="0" fontId="121" fillId="23" borderId="0" applyNumberFormat="0" applyBorder="0" applyAlignment="0" applyProtection="0">
      <alignment vertical="center"/>
    </xf>
    <xf numFmtId="0" fontId="75" fillId="23" borderId="0" applyNumberFormat="0" applyBorder="0" applyAlignment="0" applyProtection="0">
      <alignment vertical="center"/>
    </xf>
    <xf numFmtId="0" fontId="67" fillId="17"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67" fillId="17" borderId="0" applyNumberFormat="0" applyBorder="0" applyAlignment="0" applyProtection="0">
      <alignment vertical="center"/>
    </xf>
    <xf numFmtId="0" fontId="60" fillId="18" borderId="0" applyNumberFormat="0" applyBorder="0" applyAlignment="0" applyProtection="0">
      <alignment vertical="center"/>
    </xf>
    <xf numFmtId="0" fontId="104" fillId="26" borderId="17" applyNumberFormat="0" applyAlignment="0" applyProtection="0">
      <alignment vertical="center"/>
    </xf>
    <xf numFmtId="0" fontId="67" fillId="17" borderId="0" applyNumberFormat="0" applyBorder="0" applyAlignment="0" applyProtection="0">
      <alignment vertical="center"/>
    </xf>
    <xf numFmtId="0" fontId="75" fillId="23" borderId="0" applyNumberFormat="0" applyBorder="0" applyAlignment="0" applyProtection="0">
      <alignment vertical="center"/>
    </xf>
    <xf numFmtId="0" fontId="67" fillId="17" borderId="0" applyNumberFormat="0" applyBorder="0" applyAlignment="0" applyProtection="0">
      <alignment vertical="center"/>
    </xf>
    <xf numFmtId="0" fontId="75" fillId="23"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75" fillId="23" borderId="0" applyNumberFormat="0" applyBorder="0" applyAlignment="0" applyProtection="0">
      <alignment vertical="center"/>
    </xf>
    <xf numFmtId="0" fontId="67" fillId="17"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93" fillId="0" borderId="25" applyNumberFormat="0" applyFill="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6" fillId="23" borderId="0" applyNumberFormat="0" applyBorder="0" applyAlignment="0" applyProtection="0">
      <alignment vertical="center"/>
    </xf>
    <xf numFmtId="0" fontId="101" fillId="5" borderId="0" applyNumberFormat="0" applyBorder="0" applyAlignment="0" applyProtection="0">
      <alignment vertical="center"/>
    </xf>
    <xf numFmtId="0" fontId="75" fillId="23" borderId="0" applyNumberFormat="0" applyBorder="0" applyAlignment="0" applyProtection="0">
      <alignment vertical="center"/>
    </xf>
    <xf numFmtId="0" fontId="15" fillId="0" borderId="0"/>
    <xf numFmtId="0" fontId="93" fillId="0" borderId="25" applyNumberFormat="0" applyFill="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6" fillId="23" borderId="0" applyNumberFormat="0" applyBorder="0" applyAlignment="0" applyProtection="0">
      <alignment vertical="center"/>
    </xf>
    <xf numFmtId="0" fontId="76" fillId="23" borderId="0" applyNumberFormat="0" applyBorder="0" applyAlignment="0" applyProtection="0">
      <alignment vertical="center"/>
    </xf>
    <xf numFmtId="0" fontId="76" fillId="23" borderId="0" applyNumberFormat="0" applyBorder="0" applyAlignment="0" applyProtection="0">
      <alignment vertical="center"/>
    </xf>
    <xf numFmtId="0" fontId="76" fillId="23" borderId="0" applyNumberFormat="0" applyBorder="0" applyAlignment="0" applyProtection="0">
      <alignment vertical="center"/>
    </xf>
    <xf numFmtId="0" fontId="76" fillId="23" borderId="0" applyNumberFormat="0" applyBorder="0" applyAlignment="0" applyProtection="0">
      <alignment vertical="center"/>
    </xf>
    <xf numFmtId="0" fontId="76" fillId="23" borderId="0" applyNumberFormat="0" applyBorder="0" applyAlignment="0" applyProtection="0">
      <alignment vertical="center"/>
    </xf>
    <xf numFmtId="0" fontId="76" fillId="23" borderId="0" applyNumberFormat="0" applyBorder="0" applyAlignment="0" applyProtection="0">
      <alignment vertical="center"/>
    </xf>
    <xf numFmtId="0" fontId="76" fillId="23" borderId="0" applyNumberFormat="0" applyBorder="0" applyAlignment="0" applyProtection="0">
      <alignment vertical="center"/>
    </xf>
    <xf numFmtId="0" fontId="76" fillId="23" borderId="0" applyNumberFormat="0" applyBorder="0" applyAlignment="0" applyProtection="0">
      <alignment vertical="center"/>
    </xf>
    <xf numFmtId="0" fontId="76" fillId="23" borderId="0" applyNumberFormat="0" applyBorder="0" applyAlignment="0" applyProtection="0">
      <alignment vertical="center"/>
    </xf>
    <xf numFmtId="0" fontId="114" fillId="0" borderId="25" applyNumberFormat="0" applyFill="0" applyAlignment="0" applyProtection="0">
      <alignment vertical="center"/>
    </xf>
    <xf numFmtId="0" fontId="76" fillId="23" borderId="0" applyNumberFormat="0" applyBorder="0" applyAlignment="0" applyProtection="0">
      <alignment vertical="center"/>
    </xf>
    <xf numFmtId="0" fontId="76" fillId="23" borderId="0" applyNumberFormat="0" applyBorder="0" applyAlignment="0" applyProtection="0">
      <alignment vertical="center"/>
    </xf>
    <xf numFmtId="0" fontId="109" fillId="23" borderId="0" applyNumberFormat="0" applyBorder="0" applyAlignment="0" applyProtection="0">
      <alignment vertical="center"/>
    </xf>
    <xf numFmtId="0" fontId="76" fillId="23" borderId="0" applyNumberFormat="0" applyBorder="0" applyAlignment="0" applyProtection="0">
      <alignment vertical="center"/>
    </xf>
    <xf numFmtId="0" fontId="76" fillId="23" borderId="0" applyNumberFormat="0" applyBorder="0" applyAlignment="0" applyProtection="0">
      <alignment vertical="center"/>
    </xf>
    <xf numFmtId="0" fontId="107" fillId="0" borderId="0"/>
    <xf numFmtId="0" fontId="76" fillId="23" borderId="0" applyNumberFormat="0" applyBorder="0" applyAlignment="0" applyProtection="0">
      <alignment vertical="center"/>
    </xf>
    <xf numFmtId="0" fontId="107" fillId="0" borderId="0"/>
    <xf numFmtId="0" fontId="76" fillId="23" borderId="0" applyNumberFormat="0" applyBorder="0" applyAlignment="0" applyProtection="0">
      <alignment vertical="center"/>
    </xf>
    <xf numFmtId="0" fontId="107" fillId="0" borderId="0"/>
    <xf numFmtId="0" fontId="76" fillId="23" borderId="0" applyNumberFormat="0" applyBorder="0" applyAlignment="0" applyProtection="0">
      <alignment vertical="center"/>
    </xf>
    <xf numFmtId="0" fontId="107" fillId="0" borderId="0"/>
    <xf numFmtId="0" fontId="76" fillId="23" borderId="0" applyNumberFormat="0" applyBorder="0" applyAlignment="0" applyProtection="0">
      <alignment vertical="center"/>
    </xf>
    <xf numFmtId="0" fontId="107" fillId="0" borderId="0"/>
    <xf numFmtId="0" fontId="85" fillId="23" borderId="0" applyNumberFormat="0" applyBorder="0" applyAlignment="0" applyProtection="0">
      <alignment vertical="center"/>
    </xf>
    <xf numFmtId="0" fontId="101" fillId="60" borderId="0" applyNumberFormat="0" applyBorder="0" applyAlignment="0" applyProtection="0">
      <alignment vertical="center"/>
    </xf>
    <xf numFmtId="0" fontId="85" fillId="23" borderId="0" applyNumberFormat="0" applyBorder="0" applyAlignment="0" applyProtection="0">
      <alignment vertical="center"/>
    </xf>
    <xf numFmtId="0" fontId="67" fillId="17" borderId="0" applyNumberFormat="0" applyBorder="0" applyAlignment="0" applyProtection="0">
      <alignment vertical="center"/>
    </xf>
    <xf numFmtId="0" fontId="85" fillId="23" borderId="0" applyNumberFormat="0" applyBorder="0" applyAlignment="0" applyProtection="0">
      <alignment vertical="center"/>
    </xf>
    <xf numFmtId="0" fontId="85" fillId="23"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85" fillId="23" borderId="0" applyNumberFormat="0" applyBorder="0" applyAlignment="0" applyProtection="0">
      <alignment vertical="center"/>
    </xf>
    <xf numFmtId="0" fontId="121" fillId="23" borderId="0" applyNumberFormat="0" applyBorder="0" applyAlignment="0" applyProtection="0">
      <alignment vertical="center"/>
    </xf>
    <xf numFmtId="0" fontId="85" fillId="23" borderId="0" applyNumberFormat="0" applyBorder="0" applyAlignment="0" applyProtection="0">
      <alignment vertical="center"/>
    </xf>
    <xf numFmtId="0" fontId="85" fillId="23" borderId="0" applyNumberFormat="0" applyBorder="0" applyAlignment="0" applyProtection="0">
      <alignment vertical="center"/>
    </xf>
    <xf numFmtId="0" fontId="121" fillId="23" borderId="0" applyNumberFormat="0" applyBorder="0" applyAlignment="0" applyProtection="0">
      <alignment vertical="center"/>
    </xf>
    <xf numFmtId="0" fontId="121" fillId="23" borderId="0" applyNumberFormat="0" applyBorder="0" applyAlignment="0" applyProtection="0">
      <alignment vertical="center"/>
    </xf>
    <xf numFmtId="0" fontId="85" fillId="23" borderId="0" applyNumberFormat="0" applyBorder="0" applyAlignment="0" applyProtection="0">
      <alignment vertical="center"/>
    </xf>
    <xf numFmtId="0" fontId="85" fillId="23" borderId="0" applyNumberFormat="0" applyBorder="0" applyAlignment="0" applyProtection="0">
      <alignment vertical="center"/>
    </xf>
    <xf numFmtId="0" fontId="67" fillId="17" borderId="0" applyNumberFormat="0" applyBorder="0" applyAlignment="0" applyProtection="0">
      <alignment vertical="center"/>
    </xf>
    <xf numFmtId="0" fontId="76" fillId="23" borderId="0" applyNumberFormat="0" applyBorder="0" applyAlignment="0" applyProtection="0">
      <alignment vertical="center"/>
    </xf>
    <xf numFmtId="0" fontId="76" fillId="23" borderId="0" applyNumberFormat="0" applyBorder="0" applyAlignment="0" applyProtection="0">
      <alignment vertical="center"/>
    </xf>
    <xf numFmtId="0" fontId="77" fillId="17" borderId="0" applyNumberFormat="0" applyBorder="0" applyAlignment="0" applyProtection="0">
      <alignment vertical="center"/>
    </xf>
    <xf numFmtId="0" fontId="67" fillId="17" borderId="0" applyNumberFormat="0" applyBorder="0" applyAlignment="0" applyProtection="0">
      <alignment vertical="center"/>
    </xf>
    <xf numFmtId="0" fontId="109" fillId="23" borderId="0" applyNumberFormat="0" applyBorder="0" applyAlignment="0" applyProtection="0">
      <alignment vertical="center"/>
    </xf>
    <xf numFmtId="0" fontId="109" fillId="23" borderId="0" applyNumberFormat="0" applyBorder="0" applyAlignment="0" applyProtection="0">
      <alignment vertical="center"/>
    </xf>
    <xf numFmtId="0" fontId="109" fillId="23" borderId="0" applyNumberFormat="0" applyBorder="0" applyAlignment="0" applyProtection="0">
      <alignment vertical="center"/>
    </xf>
    <xf numFmtId="0" fontId="109" fillId="23" borderId="0" applyNumberFormat="0" applyBorder="0" applyAlignment="0" applyProtection="0">
      <alignment vertical="center"/>
    </xf>
    <xf numFmtId="0" fontId="109" fillId="23" borderId="0" applyNumberFormat="0" applyBorder="0" applyAlignment="0" applyProtection="0">
      <alignment vertical="center"/>
    </xf>
    <xf numFmtId="0" fontId="109" fillId="23" borderId="0" applyNumberFormat="0" applyBorder="0" applyAlignment="0" applyProtection="0">
      <alignment vertical="center"/>
    </xf>
    <xf numFmtId="0" fontId="109" fillId="23" borderId="0" applyNumberFormat="0" applyBorder="0" applyAlignment="0" applyProtection="0">
      <alignment vertical="center"/>
    </xf>
    <xf numFmtId="0" fontId="109" fillId="23" borderId="0" applyNumberFormat="0" applyBorder="0" applyAlignment="0" applyProtection="0">
      <alignment vertical="center"/>
    </xf>
    <xf numFmtId="0" fontId="109" fillId="23" borderId="0" applyNumberFormat="0" applyBorder="0" applyAlignment="0" applyProtection="0">
      <alignment vertical="center"/>
    </xf>
    <xf numFmtId="0" fontId="109" fillId="23" borderId="0" applyNumberFormat="0" applyBorder="0" applyAlignment="0" applyProtection="0">
      <alignment vertical="center"/>
    </xf>
    <xf numFmtId="0" fontId="109" fillId="23" borderId="0" applyNumberFormat="0" applyBorder="0" applyAlignment="0" applyProtection="0">
      <alignment vertical="center"/>
    </xf>
    <xf numFmtId="0" fontId="109" fillId="23" borderId="0" applyNumberFormat="0" applyBorder="0" applyAlignment="0" applyProtection="0">
      <alignment vertical="center"/>
    </xf>
    <xf numFmtId="0" fontId="76" fillId="23" borderId="0" applyNumberFormat="0" applyBorder="0" applyAlignment="0" applyProtection="0">
      <alignment vertical="center"/>
    </xf>
    <xf numFmtId="0" fontId="60" fillId="12" borderId="0" applyNumberFormat="0" applyBorder="0" applyAlignment="0" applyProtection="0">
      <alignment vertical="center"/>
    </xf>
    <xf numFmtId="0" fontId="76" fillId="23" borderId="0" applyNumberFormat="0" applyBorder="0" applyAlignment="0" applyProtection="0">
      <alignment vertical="center"/>
    </xf>
    <xf numFmtId="0" fontId="76" fillId="23" borderId="0" applyNumberFormat="0" applyBorder="0" applyAlignment="0" applyProtection="0">
      <alignment vertical="center"/>
    </xf>
    <xf numFmtId="0" fontId="122" fillId="23" borderId="0" applyNumberFormat="0" applyBorder="0" applyAlignment="0" applyProtection="0">
      <alignment vertical="center"/>
    </xf>
    <xf numFmtId="0" fontId="122" fillId="23" borderId="0" applyNumberFormat="0" applyBorder="0" applyAlignment="0" applyProtection="0">
      <alignment vertical="center"/>
    </xf>
    <xf numFmtId="0" fontId="122" fillId="23" borderId="0" applyNumberFormat="0" applyBorder="0" applyAlignment="0" applyProtection="0">
      <alignment vertical="center"/>
    </xf>
    <xf numFmtId="0" fontId="122" fillId="23" borderId="0" applyNumberFormat="0" applyBorder="0" applyAlignment="0" applyProtection="0">
      <alignment vertical="center"/>
    </xf>
    <xf numFmtId="0" fontId="114" fillId="0" borderId="25" applyNumberFormat="0" applyFill="0" applyAlignment="0" applyProtection="0">
      <alignment vertical="center"/>
    </xf>
    <xf numFmtId="0" fontId="122" fillId="23" borderId="0" applyNumberFormat="0" applyBorder="0" applyAlignment="0" applyProtection="0">
      <alignment vertical="center"/>
    </xf>
    <xf numFmtId="0" fontId="64" fillId="11" borderId="16" applyNumberFormat="0" applyAlignment="0" applyProtection="0">
      <alignment vertical="center"/>
    </xf>
    <xf numFmtId="0" fontId="122" fillId="23" borderId="0" applyNumberFormat="0" applyBorder="0" applyAlignment="0" applyProtection="0">
      <alignment vertical="center"/>
    </xf>
    <xf numFmtId="0" fontId="76" fillId="23" borderId="0" applyNumberFormat="0" applyBorder="0" applyAlignment="0" applyProtection="0">
      <alignment vertical="center"/>
    </xf>
    <xf numFmtId="0" fontId="76" fillId="23" borderId="0" applyNumberFormat="0" applyBorder="0" applyAlignment="0" applyProtection="0">
      <alignment vertical="center"/>
    </xf>
    <xf numFmtId="0" fontId="76" fillId="23" borderId="0" applyNumberFormat="0" applyBorder="0" applyAlignment="0" applyProtection="0">
      <alignment vertical="center"/>
    </xf>
    <xf numFmtId="0" fontId="76" fillId="23" borderId="0" applyNumberFormat="0" applyBorder="0" applyAlignment="0" applyProtection="0">
      <alignment vertical="center"/>
    </xf>
    <xf numFmtId="0" fontId="64" fillId="11" borderId="16" applyNumberFormat="0" applyAlignment="0" applyProtection="0">
      <alignment vertical="center"/>
    </xf>
    <xf numFmtId="0" fontId="76" fillId="23" borderId="0" applyNumberFormat="0" applyBorder="0" applyAlignment="0" applyProtection="0">
      <alignment vertical="center"/>
    </xf>
    <xf numFmtId="0" fontId="64" fillId="11" borderId="16" applyNumberFormat="0" applyAlignment="0" applyProtection="0">
      <alignment vertical="center"/>
    </xf>
    <xf numFmtId="0" fontId="76" fillId="23" borderId="0" applyNumberFormat="0" applyBorder="0" applyAlignment="0" applyProtection="0">
      <alignment vertical="center"/>
    </xf>
    <xf numFmtId="0" fontId="64" fillId="11" borderId="16" applyNumberFormat="0" applyAlignment="0" applyProtection="0">
      <alignment vertical="center"/>
    </xf>
    <xf numFmtId="0" fontId="107" fillId="0" borderId="0"/>
    <xf numFmtId="0" fontId="110" fillId="0" borderId="30" applyNumberFormat="0" applyFill="0" applyAlignment="0" applyProtection="0">
      <alignment vertical="center"/>
    </xf>
    <xf numFmtId="0" fontId="15" fillId="0" borderId="0"/>
    <xf numFmtId="0" fontId="1" fillId="0" borderId="0">
      <alignment vertical="center"/>
    </xf>
    <xf numFmtId="0" fontId="1" fillId="0" borderId="0">
      <alignment vertical="center"/>
    </xf>
    <xf numFmtId="0" fontId="15" fillId="0" borderId="0"/>
    <xf numFmtId="0" fontId="15" fillId="0" borderId="0">
      <alignment vertical="center"/>
    </xf>
    <xf numFmtId="0" fontId="67" fillId="17" borderId="0" applyNumberFormat="0" applyBorder="0" applyAlignment="0" applyProtection="0">
      <alignment vertical="center"/>
    </xf>
    <xf numFmtId="0" fontId="15" fillId="0" borderId="0">
      <alignment vertical="center"/>
    </xf>
    <xf numFmtId="0" fontId="67" fillId="17" borderId="0" applyNumberFormat="0" applyBorder="0" applyAlignment="0" applyProtection="0">
      <alignment vertical="center"/>
    </xf>
    <xf numFmtId="0" fontId="99" fillId="37" borderId="0" applyNumberFormat="0" applyBorder="0" applyAlignment="0" applyProtection="0">
      <alignment vertical="center"/>
    </xf>
    <xf numFmtId="0" fontId="1" fillId="0" borderId="0">
      <alignment vertical="center"/>
    </xf>
    <xf numFmtId="0" fontId="67" fillId="17" borderId="0" applyNumberFormat="0" applyBorder="0" applyAlignment="0" applyProtection="0">
      <alignment vertical="center"/>
    </xf>
    <xf numFmtId="0" fontId="1" fillId="0" borderId="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1" fillId="0" borderId="0">
      <alignment vertical="center"/>
    </xf>
    <xf numFmtId="0" fontId="67" fillId="17" borderId="0" applyNumberFormat="0" applyBorder="0" applyAlignment="0" applyProtection="0">
      <alignment vertical="center"/>
    </xf>
    <xf numFmtId="0" fontId="1" fillId="0" borderId="0">
      <alignment vertical="center"/>
    </xf>
    <xf numFmtId="0" fontId="65" fillId="5" borderId="0" applyNumberFormat="0" applyBorder="0" applyAlignment="0" applyProtection="0">
      <alignment vertical="center"/>
    </xf>
    <xf numFmtId="0" fontId="15" fillId="0" borderId="0"/>
    <xf numFmtId="0" fontId="1" fillId="0" borderId="0">
      <alignment vertical="center"/>
    </xf>
    <xf numFmtId="0" fontId="15" fillId="0" borderId="0">
      <alignment vertical="center"/>
    </xf>
    <xf numFmtId="0" fontId="15" fillId="0" borderId="0">
      <alignment vertical="center"/>
    </xf>
    <xf numFmtId="0" fontId="15" fillId="0" borderId="0">
      <alignment vertical="center"/>
    </xf>
    <xf numFmtId="0" fontId="92" fillId="26" borderId="24" applyNumberFormat="0" applyAlignment="0" applyProtection="0">
      <alignment vertical="center"/>
    </xf>
    <xf numFmtId="0" fontId="15" fillId="0" borderId="0">
      <alignment vertical="center"/>
    </xf>
    <xf numFmtId="0" fontId="60" fillId="18" borderId="0" applyNumberFormat="0" applyBorder="0" applyAlignment="0" applyProtection="0">
      <alignment vertical="center"/>
    </xf>
    <xf numFmtId="0" fontId="92" fillId="26" borderId="24" applyNumberFormat="0" applyAlignment="0" applyProtection="0">
      <alignment vertical="center"/>
    </xf>
    <xf numFmtId="0" fontId="15" fillId="0" borderId="0"/>
    <xf numFmtId="0" fontId="15" fillId="0" borderId="0"/>
    <xf numFmtId="0" fontId="99" fillId="37" borderId="0" applyNumberFormat="0" applyBorder="0" applyAlignment="0" applyProtection="0">
      <alignment vertical="center"/>
    </xf>
    <xf numFmtId="0" fontId="77" fillId="17" borderId="0" applyNumberFormat="0" applyBorder="0" applyAlignment="0" applyProtection="0">
      <alignment vertical="center"/>
    </xf>
    <xf numFmtId="0" fontId="15" fillId="0" borderId="0"/>
    <xf numFmtId="0" fontId="15" fillId="0" borderId="0"/>
    <xf numFmtId="0" fontId="15" fillId="0" borderId="0"/>
    <xf numFmtId="0" fontId="92" fillId="26" borderId="24" applyNumberFormat="0" applyAlignment="0" applyProtection="0">
      <alignment vertical="center"/>
    </xf>
    <xf numFmtId="0" fontId="15" fillId="0" borderId="0"/>
    <xf numFmtId="0" fontId="92" fillId="26" borderId="24"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92" fillId="26" borderId="24" applyNumberFormat="0" applyAlignment="0" applyProtection="0">
      <alignment vertical="center"/>
    </xf>
    <xf numFmtId="0" fontId="15" fillId="0" borderId="0"/>
    <xf numFmtId="0" fontId="15" fillId="0" borderId="0"/>
    <xf numFmtId="0" fontId="1" fillId="0" borderId="0">
      <alignment vertical="center"/>
    </xf>
    <xf numFmtId="0" fontId="15" fillId="0" borderId="0"/>
    <xf numFmtId="0" fontId="8" fillId="0" borderId="0">
      <alignment vertical="center"/>
    </xf>
    <xf numFmtId="0" fontId="1" fillId="0" borderId="0">
      <alignment vertical="center"/>
    </xf>
    <xf numFmtId="0" fontId="1" fillId="0" borderId="0">
      <alignment vertical="center"/>
    </xf>
    <xf numFmtId="0" fontId="93" fillId="0" borderId="25" applyNumberFormat="0" applyFill="0" applyAlignment="0" applyProtection="0">
      <alignment vertical="center"/>
    </xf>
    <xf numFmtId="0" fontId="60" fillId="58" borderId="0" applyNumberFormat="0" applyBorder="0" applyAlignment="0" applyProtection="0">
      <alignment vertical="center"/>
    </xf>
    <xf numFmtId="0" fontId="15" fillId="0" borderId="0"/>
    <xf numFmtId="0" fontId="65" fillId="18" borderId="0" applyNumberFormat="0" applyBorder="0" applyAlignment="0" applyProtection="0">
      <alignment vertical="center"/>
    </xf>
    <xf numFmtId="0" fontId="65" fillId="18" borderId="0" applyNumberFormat="0" applyBorder="0" applyAlignment="0" applyProtection="0">
      <alignment vertical="center"/>
    </xf>
    <xf numFmtId="0" fontId="101" fillId="18" borderId="0" applyNumberFormat="0" applyBorder="0" applyAlignment="0" applyProtection="0">
      <alignment vertical="center"/>
    </xf>
    <xf numFmtId="0" fontId="65" fillId="18" borderId="0" applyNumberFormat="0" applyBorder="0" applyAlignment="0" applyProtection="0">
      <alignment vertical="center"/>
    </xf>
    <xf numFmtId="0" fontId="65" fillId="18" borderId="0" applyNumberFormat="0" applyBorder="0" applyAlignment="0" applyProtection="0">
      <alignment vertical="center"/>
    </xf>
    <xf numFmtId="0" fontId="110" fillId="0" borderId="30" applyNumberFormat="0" applyFill="0" applyAlignment="0" applyProtection="0">
      <alignment vertical="center"/>
    </xf>
    <xf numFmtId="0" fontId="69" fillId="8" borderId="17" applyNumberFormat="0" applyAlignment="0" applyProtection="0">
      <alignment vertical="center"/>
    </xf>
    <xf numFmtId="0" fontId="65" fillId="60" borderId="0" applyNumberFormat="0" applyBorder="0" applyAlignment="0" applyProtection="0">
      <alignment vertical="center"/>
    </xf>
    <xf numFmtId="0" fontId="65" fillId="60" borderId="0" applyNumberFormat="0" applyBorder="0" applyAlignment="0" applyProtection="0">
      <alignment vertical="center"/>
    </xf>
    <xf numFmtId="0" fontId="65" fillId="60" borderId="0" applyNumberFormat="0" applyBorder="0" applyAlignment="0" applyProtection="0">
      <alignment vertical="center"/>
    </xf>
    <xf numFmtId="0" fontId="65" fillId="60" borderId="0" applyNumberFormat="0" applyBorder="0" applyAlignment="0" applyProtection="0">
      <alignment vertical="center"/>
    </xf>
    <xf numFmtId="0" fontId="65" fillId="60" borderId="0" applyNumberFormat="0" applyBorder="0" applyAlignment="0" applyProtection="0">
      <alignment vertical="center"/>
    </xf>
    <xf numFmtId="0" fontId="65" fillId="60" borderId="0" applyNumberFormat="0" applyBorder="0" applyAlignment="0" applyProtection="0">
      <alignment vertical="center"/>
    </xf>
    <xf numFmtId="0" fontId="101" fillId="60" borderId="0" applyNumberFormat="0" applyBorder="0" applyAlignment="0" applyProtection="0">
      <alignment vertical="center"/>
    </xf>
    <xf numFmtId="0" fontId="101" fillId="60" borderId="0" applyNumberFormat="0" applyBorder="0" applyAlignment="0" applyProtection="0">
      <alignment vertical="center"/>
    </xf>
    <xf numFmtId="0" fontId="69" fillId="8" borderId="17" applyNumberFormat="0" applyAlignment="0" applyProtection="0">
      <alignment vertical="center"/>
    </xf>
    <xf numFmtId="0" fontId="65" fillId="7" borderId="0" applyNumberFormat="0" applyBorder="0" applyAlignment="0" applyProtection="0">
      <alignment vertical="center"/>
    </xf>
    <xf numFmtId="0" fontId="65" fillId="7" borderId="0" applyNumberFormat="0" applyBorder="0" applyAlignment="0" applyProtection="0">
      <alignment vertical="center"/>
    </xf>
    <xf numFmtId="0" fontId="65" fillId="7" borderId="0" applyNumberFormat="0" applyBorder="0" applyAlignment="0" applyProtection="0">
      <alignment vertical="center"/>
    </xf>
    <xf numFmtId="0" fontId="101" fillId="7" borderId="0" applyNumberFormat="0" applyBorder="0" applyAlignment="0" applyProtection="0">
      <alignment vertical="center"/>
    </xf>
    <xf numFmtId="0" fontId="65" fillId="7" borderId="0" applyNumberFormat="0" applyBorder="0" applyAlignment="0" applyProtection="0">
      <alignment vertical="center"/>
    </xf>
    <xf numFmtId="0" fontId="101" fillId="7" borderId="0" applyNumberFormat="0" applyBorder="0" applyAlignment="0" applyProtection="0">
      <alignment vertical="center"/>
    </xf>
    <xf numFmtId="0" fontId="101" fillId="7" borderId="0" applyNumberFormat="0" applyBorder="0" applyAlignment="0" applyProtection="0">
      <alignment vertical="center"/>
    </xf>
    <xf numFmtId="0" fontId="65" fillId="56" borderId="0" applyNumberFormat="0" applyBorder="0" applyAlignment="0" applyProtection="0">
      <alignment vertical="center"/>
    </xf>
    <xf numFmtId="0" fontId="65" fillId="56" borderId="0" applyNumberFormat="0" applyBorder="0" applyAlignment="0" applyProtection="0">
      <alignment vertical="center"/>
    </xf>
    <xf numFmtId="0" fontId="65" fillId="56" borderId="0" applyNumberFormat="0" applyBorder="0" applyAlignment="0" applyProtection="0">
      <alignment vertical="center"/>
    </xf>
    <xf numFmtId="0" fontId="101" fillId="56" borderId="0" applyNumberFormat="0" applyBorder="0" applyAlignment="0" applyProtection="0">
      <alignment vertical="center"/>
    </xf>
    <xf numFmtId="0" fontId="65" fillId="56" borderId="0" applyNumberFormat="0" applyBorder="0" applyAlignment="0" applyProtection="0">
      <alignment vertical="center"/>
    </xf>
    <xf numFmtId="0" fontId="65" fillId="56" borderId="0" applyNumberFormat="0" applyBorder="0" applyAlignment="0" applyProtection="0">
      <alignment vertical="center"/>
    </xf>
    <xf numFmtId="0" fontId="101" fillId="56" borderId="0" applyNumberFormat="0" applyBorder="0" applyAlignment="0" applyProtection="0">
      <alignment vertical="center"/>
    </xf>
    <xf numFmtId="0" fontId="101" fillId="56" borderId="0" applyNumberFormat="0" applyBorder="0" applyAlignment="0" applyProtection="0">
      <alignment vertical="center"/>
    </xf>
    <xf numFmtId="0" fontId="64" fillId="11" borderId="16" applyNumberFormat="0" applyAlignment="0" applyProtection="0">
      <alignment vertical="center"/>
    </xf>
    <xf numFmtId="0" fontId="65" fillId="5" borderId="0" applyNumberFormat="0" applyBorder="0" applyAlignment="0" applyProtection="0">
      <alignment vertical="center"/>
    </xf>
    <xf numFmtId="0" fontId="36" fillId="0" borderId="30" applyNumberFormat="0" applyFill="0" applyAlignment="0" applyProtection="0">
      <alignment vertical="center"/>
    </xf>
    <xf numFmtId="0" fontId="64" fillId="11" borderId="16" applyNumberFormat="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101" fillId="5" borderId="0" applyNumberFormat="0" applyBorder="0" applyAlignment="0" applyProtection="0">
      <alignment vertical="center"/>
    </xf>
    <xf numFmtId="0" fontId="65" fillId="5" borderId="0" applyNumberFormat="0" applyBorder="0" applyAlignment="0" applyProtection="0">
      <alignment vertical="center"/>
    </xf>
    <xf numFmtId="0" fontId="101" fillId="5" borderId="0" applyNumberFormat="0" applyBorder="0" applyAlignment="0" applyProtection="0">
      <alignment vertical="center"/>
    </xf>
    <xf numFmtId="0" fontId="65" fillId="13" borderId="0" applyNumberFormat="0" applyBorder="0" applyAlignment="0" applyProtection="0">
      <alignment vertical="center"/>
    </xf>
    <xf numFmtId="0" fontId="65" fillId="13" borderId="0" applyNumberFormat="0" applyBorder="0" applyAlignment="0" applyProtection="0">
      <alignment vertical="center"/>
    </xf>
    <xf numFmtId="0" fontId="65" fillId="13" borderId="0" applyNumberFormat="0" applyBorder="0" applyAlignment="0" applyProtection="0">
      <alignment vertical="center"/>
    </xf>
    <xf numFmtId="0" fontId="101" fillId="13" borderId="0" applyNumberFormat="0" applyBorder="0" applyAlignment="0" applyProtection="0">
      <alignment vertical="center"/>
    </xf>
    <xf numFmtId="0" fontId="65" fillId="13" borderId="0" applyNumberFormat="0" applyBorder="0" applyAlignment="0" applyProtection="0">
      <alignment vertical="center"/>
    </xf>
    <xf numFmtId="0" fontId="65"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7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0" fillId="58" borderId="0" applyNumberFormat="0" applyBorder="0" applyAlignment="0" applyProtection="0">
      <alignment vertical="center"/>
    </xf>
    <xf numFmtId="0" fontId="77" fillId="17" borderId="0" applyNumberFormat="0" applyBorder="0" applyAlignment="0" applyProtection="0">
      <alignment vertical="center"/>
    </xf>
    <xf numFmtId="0" fontId="67" fillId="17" borderId="0" applyNumberFormat="0" applyBorder="0" applyAlignment="0" applyProtection="0">
      <alignment vertical="center"/>
    </xf>
    <xf numFmtId="0" fontId="113" fillId="0" borderId="0" applyNumberFormat="0" applyFill="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113" fillId="0" borderId="0" applyNumberFormat="0" applyFill="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113" fillId="0" borderId="0" applyNumberFormat="0" applyFill="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99" fillId="37" borderId="0" applyNumberFormat="0" applyBorder="0" applyAlignment="0" applyProtection="0">
      <alignment vertical="center"/>
    </xf>
    <xf numFmtId="0" fontId="67" fillId="17" borderId="0" applyNumberFormat="0" applyBorder="0" applyAlignment="0" applyProtection="0">
      <alignment vertical="center"/>
    </xf>
    <xf numFmtId="0" fontId="7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77" fillId="17" borderId="0" applyNumberFormat="0" applyBorder="0" applyAlignment="0" applyProtection="0">
      <alignment vertical="center"/>
    </xf>
    <xf numFmtId="0" fontId="67" fillId="17" borderId="0" applyNumberFormat="0" applyBorder="0" applyAlignment="0" applyProtection="0">
      <alignment vertical="center"/>
    </xf>
    <xf numFmtId="0" fontId="60" fillId="18" borderId="0" applyNumberFormat="0" applyBorder="0" applyAlignment="0" applyProtection="0">
      <alignment vertical="center"/>
    </xf>
    <xf numFmtId="0" fontId="104" fillId="26" borderId="17" applyNumberFormat="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0" fillId="18" borderId="0" applyNumberFormat="0" applyBorder="0" applyAlignment="0" applyProtection="0">
      <alignment vertical="center"/>
    </xf>
    <xf numFmtId="0" fontId="104" fillId="26" borderId="17" applyNumberFormat="0" applyAlignment="0" applyProtection="0">
      <alignment vertical="center"/>
    </xf>
    <xf numFmtId="0" fontId="67" fillId="17" borderId="0" applyNumberFormat="0" applyBorder="0" applyAlignment="0" applyProtection="0">
      <alignment vertical="center"/>
    </xf>
    <xf numFmtId="0" fontId="60" fillId="18" borderId="0" applyNumberFormat="0" applyBorder="0" applyAlignment="0" applyProtection="0">
      <alignment vertical="center"/>
    </xf>
    <xf numFmtId="0" fontId="104" fillId="26" borderId="17" applyNumberFormat="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116"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99" fillId="3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94" fillId="17" borderId="0" applyNumberFormat="0" applyBorder="0" applyAlignment="0" applyProtection="0">
      <alignment vertical="center"/>
    </xf>
    <xf numFmtId="0" fontId="94" fillId="17" borderId="0" applyNumberFormat="0" applyBorder="0" applyAlignment="0" applyProtection="0">
      <alignment vertical="center"/>
    </xf>
    <xf numFmtId="0" fontId="116" fillId="1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113" fillId="0" borderId="0" applyNumberFormat="0" applyFill="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77" fillId="17" borderId="0" applyNumberFormat="0" applyBorder="0" applyAlignment="0" applyProtection="0">
      <alignment vertical="center"/>
    </xf>
    <xf numFmtId="0" fontId="99" fillId="37" borderId="0" applyNumberFormat="0" applyBorder="0" applyAlignment="0" applyProtection="0">
      <alignment vertical="center"/>
    </xf>
    <xf numFmtId="0" fontId="77" fillId="17" borderId="0" applyNumberFormat="0" applyBorder="0" applyAlignment="0" applyProtection="0">
      <alignment vertical="center"/>
    </xf>
    <xf numFmtId="0" fontId="99" fillId="3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110" fillId="0" borderId="30" applyNumberFormat="0" applyFill="0" applyAlignment="0" applyProtection="0">
      <alignment vertical="center"/>
    </xf>
    <xf numFmtId="0" fontId="103" fillId="58"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36" fillId="0" borderId="30" applyNumberFormat="0" applyFill="0" applyAlignment="0" applyProtection="0">
      <alignment vertical="center"/>
    </xf>
    <xf numFmtId="0" fontId="108" fillId="11" borderId="16" applyNumberFormat="0" applyAlignment="0" applyProtection="0">
      <alignment vertical="center"/>
    </xf>
    <xf numFmtId="0" fontId="36" fillId="0" borderId="30" applyNumberFormat="0" applyFill="0" applyAlignment="0" applyProtection="0">
      <alignment vertical="center"/>
    </xf>
    <xf numFmtId="0" fontId="108" fillId="11" borderId="16" applyNumberFormat="0" applyAlignment="0" applyProtection="0">
      <alignment vertical="center"/>
    </xf>
    <xf numFmtId="0" fontId="36" fillId="0" borderId="30" applyNumberFormat="0" applyFill="0" applyAlignment="0" applyProtection="0">
      <alignment vertical="center"/>
    </xf>
    <xf numFmtId="0" fontId="110" fillId="0" borderId="30" applyNumberFormat="0" applyFill="0" applyAlignment="0" applyProtection="0">
      <alignment vertical="center"/>
    </xf>
    <xf numFmtId="0" fontId="60" fillId="58" borderId="0" applyNumberFormat="0" applyBorder="0" applyAlignment="0" applyProtection="0">
      <alignment vertical="center"/>
    </xf>
    <xf numFmtId="0" fontId="110" fillId="0" borderId="30" applyNumberFormat="0" applyFill="0" applyAlignment="0" applyProtection="0">
      <alignment vertical="center"/>
    </xf>
    <xf numFmtId="0" fontId="110" fillId="0" borderId="30" applyNumberFormat="0" applyFill="0" applyAlignment="0" applyProtection="0">
      <alignment vertical="center"/>
    </xf>
    <xf numFmtId="0" fontId="110" fillId="0" borderId="30" applyNumberFormat="0" applyFill="0" applyAlignment="0" applyProtection="0">
      <alignment vertical="center"/>
    </xf>
    <xf numFmtId="0" fontId="110" fillId="0" borderId="30" applyNumberFormat="0" applyFill="0" applyAlignment="0" applyProtection="0">
      <alignment vertical="center"/>
    </xf>
    <xf numFmtId="0" fontId="110" fillId="0" borderId="30" applyNumberFormat="0" applyFill="0" applyAlignment="0" applyProtection="0">
      <alignment vertical="center"/>
    </xf>
    <xf numFmtId="0" fontId="110" fillId="0" borderId="30" applyNumberFormat="0" applyFill="0" applyAlignment="0" applyProtection="0">
      <alignment vertical="center"/>
    </xf>
    <xf numFmtId="0" fontId="110" fillId="0" borderId="30" applyNumberFormat="0" applyFill="0" applyAlignment="0" applyProtection="0">
      <alignment vertical="center"/>
    </xf>
    <xf numFmtId="0" fontId="106" fillId="0" borderId="0" applyNumberFormat="0" applyFill="0" applyBorder="0" applyAlignment="0" applyProtection="0">
      <alignment vertical="center"/>
    </xf>
    <xf numFmtId="0" fontId="108" fillId="11" borderId="16" applyNumberFormat="0" applyAlignment="0" applyProtection="0">
      <alignment vertical="center"/>
    </xf>
    <xf numFmtId="0" fontId="108" fillId="11" borderId="16" applyNumberFormat="0" applyAlignment="0" applyProtection="0">
      <alignment vertical="center"/>
    </xf>
    <xf numFmtId="0" fontId="64" fillId="11" borderId="16" applyNumberFormat="0" applyAlignment="0" applyProtection="0">
      <alignment vertical="center"/>
    </xf>
    <xf numFmtId="0" fontId="64" fillId="11" borderId="16" applyNumberFormat="0" applyAlignment="0" applyProtection="0">
      <alignment vertical="center"/>
    </xf>
    <xf numFmtId="0" fontId="64" fillId="11" borderId="16" applyNumberFormat="0" applyAlignment="0" applyProtection="0">
      <alignment vertical="center"/>
    </xf>
    <xf numFmtId="0" fontId="64" fillId="11" borderId="16" applyNumberFormat="0" applyAlignment="0" applyProtection="0">
      <alignment vertical="center"/>
    </xf>
    <xf numFmtId="0" fontId="92" fillId="26" borderId="24" applyNumberFormat="0" applyAlignment="0" applyProtection="0">
      <alignment vertical="center"/>
    </xf>
    <xf numFmtId="0" fontId="64" fillId="11" borderId="16" applyNumberFormat="0" applyAlignment="0" applyProtection="0">
      <alignment vertical="center"/>
    </xf>
    <xf numFmtId="0" fontId="64" fillId="11" borderId="16" applyNumberFormat="0" applyAlignment="0" applyProtection="0">
      <alignment vertical="center"/>
    </xf>
    <xf numFmtId="0" fontId="64" fillId="11" borderId="16" applyNumberFormat="0" applyAlignment="0" applyProtection="0">
      <alignment vertical="center"/>
    </xf>
    <xf numFmtId="0" fontId="64" fillId="11" borderId="16" applyNumberFormat="0" applyAlignment="0" applyProtection="0">
      <alignment vertical="center"/>
    </xf>
    <xf numFmtId="0" fontId="103" fillId="12" borderId="0" applyNumberFormat="0" applyBorder="0" applyAlignment="0" applyProtection="0">
      <alignment vertical="center"/>
    </xf>
    <xf numFmtId="0" fontId="64" fillId="11" borderId="16" applyNumberFormat="0" applyAlignment="0" applyProtection="0">
      <alignment vertical="center"/>
    </xf>
    <xf numFmtId="0" fontId="64" fillId="11" borderId="16" applyNumberFormat="0" applyAlignment="0" applyProtection="0">
      <alignment vertical="center"/>
    </xf>
    <xf numFmtId="0" fontId="64" fillId="11" borderId="16" applyNumberFormat="0" applyAlignment="0" applyProtection="0">
      <alignment vertical="center"/>
    </xf>
    <xf numFmtId="0" fontId="117" fillId="0" borderId="0" applyNumberFormat="0" applyFill="0" applyBorder="0" applyAlignment="0" applyProtection="0">
      <alignment vertical="center"/>
    </xf>
    <xf numFmtId="0" fontId="117" fillId="0" borderId="0" applyNumberFormat="0" applyFill="0" applyBorder="0" applyAlignment="0" applyProtection="0">
      <alignment vertical="center"/>
    </xf>
    <xf numFmtId="0" fontId="117" fillId="0" borderId="0" applyNumberFormat="0" applyFill="0" applyBorder="0" applyAlignment="0" applyProtection="0">
      <alignment vertical="center"/>
    </xf>
    <xf numFmtId="0" fontId="117" fillId="0" borderId="0" applyNumberFormat="0" applyFill="0" applyBorder="0" applyAlignment="0" applyProtection="0">
      <alignment vertical="center"/>
    </xf>
    <xf numFmtId="0" fontId="117"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4" fillId="0" borderId="25" applyNumberFormat="0" applyFill="0" applyAlignment="0" applyProtection="0">
      <alignment vertical="center"/>
    </xf>
    <xf numFmtId="0" fontId="114" fillId="0" borderId="25" applyNumberFormat="0" applyFill="0" applyAlignment="0" applyProtection="0">
      <alignment vertical="center"/>
    </xf>
    <xf numFmtId="0" fontId="114" fillId="0" borderId="25" applyNumberFormat="0" applyFill="0" applyAlignment="0" applyProtection="0">
      <alignment vertical="center"/>
    </xf>
    <xf numFmtId="0" fontId="93" fillId="0" borderId="25" applyNumberFormat="0" applyFill="0" applyAlignment="0" applyProtection="0">
      <alignment vertical="center"/>
    </xf>
    <xf numFmtId="0" fontId="93" fillId="0" borderId="25" applyNumberFormat="0" applyFill="0" applyAlignment="0" applyProtection="0">
      <alignment vertical="center"/>
    </xf>
    <xf numFmtId="0" fontId="93" fillId="0" borderId="25" applyNumberFormat="0" applyFill="0" applyAlignment="0" applyProtection="0">
      <alignment vertical="center"/>
    </xf>
    <xf numFmtId="0" fontId="93" fillId="0" borderId="25" applyNumberFormat="0" applyFill="0" applyAlignment="0" applyProtection="0">
      <alignment vertical="center"/>
    </xf>
    <xf numFmtId="0" fontId="103" fillId="56" borderId="0" applyNumberFormat="0" applyBorder="0" applyAlignment="0" applyProtection="0">
      <alignment vertical="center"/>
    </xf>
    <xf numFmtId="0" fontId="93" fillId="0" borderId="25" applyNumberFormat="0" applyFill="0" applyAlignment="0" applyProtection="0">
      <alignment vertical="center"/>
    </xf>
    <xf numFmtId="0" fontId="103" fillId="5" borderId="0" applyNumberFormat="0" applyBorder="0" applyAlignment="0" applyProtection="0">
      <alignment vertical="center"/>
    </xf>
    <xf numFmtId="0" fontId="93" fillId="0" borderId="25" applyNumberFormat="0" applyFill="0" applyAlignment="0" applyProtection="0">
      <alignment vertical="center"/>
    </xf>
    <xf numFmtId="0" fontId="93" fillId="0" borderId="25" applyNumberFormat="0" applyFill="0" applyAlignment="0" applyProtection="0">
      <alignment vertical="center"/>
    </xf>
    <xf numFmtId="0" fontId="93" fillId="0" borderId="25" applyNumberFormat="0" applyFill="0" applyAlignment="0" applyProtection="0">
      <alignment vertical="center"/>
    </xf>
    <xf numFmtId="0" fontId="93" fillId="0" borderId="25" applyNumberFormat="0" applyFill="0" applyAlignment="0" applyProtection="0">
      <alignment vertical="center"/>
    </xf>
    <xf numFmtId="0" fontId="93" fillId="0" borderId="25" applyNumberFormat="0" applyFill="0" applyAlignment="0" applyProtection="0">
      <alignment vertical="center"/>
    </xf>
    <xf numFmtId="0" fontId="93" fillId="0" borderId="25" applyNumberFormat="0" applyFill="0" applyAlignment="0" applyProtection="0">
      <alignment vertical="center"/>
    </xf>
    <xf numFmtId="43" fontId="15" fillId="0" borderId="0" applyFont="0" applyFill="0" applyBorder="0" applyAlignment="0" applyProtection="0"/>
    <xf numFmtId="43" fontId="15" fillId="0" borderId="0" applyFont="0" applyFill="0" applyBorder="0" applyAlignment="0" applyProtection="0"/>
    <xf numFmtId="0" fontId="103" fillId="18" borderId="0" applyNumberFormat="0" applyBorder="0" applyAlignment="0" applyProtection="0">
      <alignment vertical="center"/>
    </xf>
    <xf numFmtId="0" fontId="103" fillId="18" borderId="0" applyNumberFormat="0" applyBorder="0" applyAlignment="0" applyProtection="0">
      <alignment vertical="center"/>
    </xf>
    <xf numFmtId="0" fontId="60" fillId="18" borderId="0" applyNumberFormat="0" applyBorder="0" applyAlignment="0" applyProtection="0">
      <alignment vertical="center"/>
    </xf>
    <xf numFmtId="0" fontId="60" fillId="18" borderId="0" applyNumberFormat="0" applyBorder="0" applyAlignment="0" applyProtection="0">
      <alignment vertical="center"/>
    </xf>
    <xf numFmtId="0" fontId="60" fillId="18" borderId="0" applyNumberFormat="0" applyBorder="0" applyAlignment="0" applyProtection="0">
      <alignment vertical="center"/>
    </xf>
    <xf numFmtId="0" fontId="60" fillId="18" borderId="0" applyNumberFormat="0" applyBorder="0" applyAlignment="0" applyProtection="0">
      <alignment vertical="center"/>
    </xf>
    <xf numFmtId="0" fontId="60" fillId="18" borderId="0" applyNumberFormat="0" applyBorder="0" applyAlignment="0" applyProtection="0">
      <alignment vertical="center"/>
    </xf>
    <xf numFmtId="0" fontId="60" fillId="18" borderId="0" applyNumberFormat="0" applyBorder="0" applyAlignment="0" applyProtection="0">
      <alignment vertical="center"/>
    </xf>
    <xf numFmtId="0" fontId="60" fillId="18" borderId="0" applyNumberFormat="0" applyBorder="0" applyAlignment="0" applyProtection="0">
      <alignment vertical="center"/>
    </xf>
    <xf numFmtId="0" fontId="60" fillId="18" borderId="0" applyNumberFormat="0" applyBorder="0" applyAlignment="0" applyProtection="0">
      <alignment vertical="center"/>
    </xf>
    <xf numFmtId="0" fontId="60" fillId="18" borderId="0" applyNumberFormat="0" applyBorder="0" applyAlignment="0" applyProtection="0">
      <alignment vertical="center"/>
    </xf>
    <xf numFmtId="0" fontId="60" fillId="18" borderId="0" applyNumberFormat="0" applyBorder="0" applyAlignment="0" applyProtection="0">
      <alignment vertical="center"/>
    </xf>
    <xf numFmtId="0" fontId="103" fillId="12" borderId="0" applyNumberFormat="0" applyBorder="0" applyAlignment="0" applyProtection="0">
      <alignment vertical="center"/>
    </xf>
    <xf numFmtId="0" fontId="60" fillId="12" borderId="0" applyNumberFormat="0" applyBorder="0" applyAlignment="0" applyProtection="0">
      <alignment vertical="center"/>
    </xf>
    <xf numFmtId="0" fontId="60" fillId="12" borderId="0" applyNumberFormat="0" applyBorder="0" applyAlignment="0" applyProtection="0">
      <alignment vertical="center"/>
    </xf>
    <xf numFmtId="0" fontId="60" fillId="12" borderId="0" applyNumberFormat="0" applyBorder="0" applyAlignment="0" applyProtection="0">
      <alignment vertical="center"/>
    </xf>
    <xf numFmtId="0" fontId="60" fillId="12" borderId="0" applyNumberFormat="0" applyBorder="0" applyAlignment="0" applyProtection="0">
      <alignment vertical="center"/>
    </xf>
    <xf numFmtId="0" fontId="60" fillId="12" borderId="0" applyNumberFormat="0" applyBorder="0" applyAlignment="0" applyProtection="0">
      <alignment vertical="center"/>
    </xf>
    <xf numFmtId="0" fontId="60" fillId="12" borderId="0" applyNumberFormat="0" applyBorder="0" applyAlignment="0" applyProtection="0">
      <alignment vertical="center"/>
    </xf>
    <xf numFmtId="0" fontId="60" fillId="12" borderId="0" applyNumberFormat="0" applyBorder="0" applyAlignment="0" applyProtection="0">
      <alignment vertical="center"/>
    </xf>
    <xf numFmtId="0" fontId="60" fillId="12" borderId="0" applyNumberFormat="0" applyBorder="0" applyAlignment="0" applyProtection="0">
      <alignment vertical="center"/>
    </xf>
    <xf numFmtId="0" fontId="60" fillId="12" borderId="0" applyNumberFormat="0" applyBorder="0" applyAlignment="0" applyProtection="0">
      <alignment vertical="center"/>
    </xf>
    <xf numFmtId="0" fontId="60" fillId="12" borderId="0" applyNumberFormat="0" applyBorder="0" applyAlignment="0" applyProtection="0">
      <alignment vertical="center"/>
    </xf>
    <xf numFmtId="0" fontId="60" fillId="12" borderId="0" applyNumberFormat="0" applyBorder="0" applyAlignment="0" applyProtection="0">
      <alignment vertical="center"/>
    </xf>
    <xf numFmtId="0" fontId="60" fillId="12" borderId="0" applyNumberFormat="0" applyBorder="0" applyAlignment="0" applyProtection="0">
      <alignment vertical="center"/>
    </xf>
    <xf numFmtId="0" fontId="60" fillId="12" borderId="0" applyNumberFormat="0" applyBorder="0" applyAlignment="0" applyProtection="0">
      <alignment vertical="center"/>
    </xf>
    <xf numFmtId="0" fontId="60" fillId="12" borderId="0" applyNumberFormat="0" applyBorder="0" applyAlignment="0" applyProtection="0">
      <alignment vertical="center"/>
    </xf>
    <xf numFmtId="0" fontId="60" fillId="12" borderId="0" applyNumberFormat="0" applyBorder="0" applyAlignment="0" applyProtection="0">
      <alignment vertical="center"/>
    </xf>
    <xf numFmtId="0" fontId="99" fillId="37" borderId="0" applyNumberFormat="0" applyBorder="0" applyAlignment="0" applyProtection="0">
      <alignment vertical="center"/>
    </xf>
    <xf numFmtId="0" fontId="60" fillId="12" borderId="0" applyNumberFormat="0" applyBorder="0" applyAlignment="0" applyProtection="0">
      <alignment vertical="center"/>
    </xf>
    <xf numFmtId="0" fontId="103" fillId="58" borderId="0" applyNumberFormat="0" applyBorder="0" applyAlignment="0" applyProtection="0">
      <alignment vertical="center"/>
    </xf>
    <xf numFmtId="0" fontId="103" fillId="58" borderId="0" applyNumberFormat="0" applyBorder="0" applyAlignment="0" applyProtection="0">
      <alignment vertical="center"/>
    </xf>
    <xf numFmtId="0" fontId="60" fillId="58" borderId="0" applyNumberFormat="0" applyBorder="0" applyAlignment="0" applyProtection="0">
      <alignment vertical="center"/>
    </xf>
    <xf numFmtId="0" fontId="60" fillId="58" borderId="0" applyNumberFormat="0" applyBorder="0" applyAlignment="0" applyProtection="0">
      <alignment vertical="center"/>
    </xf>
    <xf numFmtId="0" fontId="60" fillId="58" borderId="0" applyNumberFormat="0" applyBorder="0" applyAlignment="0" applyProtection="0">
      <alignment vertical="center"/>
    </xf>
    <xf numFmtId="0" fontId="60" fillId="58" borderId="0" applyNumberFormat="0" applyBorder="0" applyAlignment="0" applyProtection="0">
      <alignment vertical="center"/>
    </xf>
    <xf numFmtId="0" fontId="60" fillId="58" borderId="0" applyNumberFormat="0" applyBorder="0" applyAlignment="0" applyProtection="0">
      <alignment vertical="center"/>
    </xf>
    <xf numFmtId="0" fontId="60" fillId="58" borderId="0" applyNumberFormat="0" applyBorder="0" applyAlignment="0" applyProtection="0">
      <alignment vertical="center"/>
    </xf>
    <xf numFmtId="0" fontId="60" fillId="58" borderId="0" applyNumberFormat="0" applyBorder="0" applyAlignment="0" applyProtection="0">
      <alignment vertical="center"/>
    </xf>
    <xf numFmtId="0" fontId="60" fillId="58" borderId="0" applyNumberFormat="0" applyBorder="0" applyAlignment="0" applyProtection="0">
      <alignment vertical="center"/>
    </xf>
    <xf numFmtId="0" fontId="60" fillId="58" borderId="0" applyNumberFormat="0" applyBorder="0" applyAlignment="0" applyProtection="0">
      <alignment vertical="center"/>
    </xf>
    <xf numFmtId="0" fontId="60" fillId="58" borderId="0" applyNumberFormat="0" applyBorder="0" applyAlignment="0" applyProtection="0">
      <alignment vertical="center"/>
    </xf>
    <xf numFmtId="0" fontId="60" fillId="58" borderId="0" applyNumberFormat="0" applyBorder="0" applyAlignment="0" applyProtection="0">
      <alignment vertical="center"/>
    </xf>
    <xf numFmtId="0" fontId="60" fillId="58" borderId="0" applyNumberFormat="0" applyBorder="0" applyAlignment="0" applyProtection="0">
      <alignment vertical="center"/>
    </xf>
    <xf numFmtId="0" fontId="60" fillId="58" borderId="0" applyNumberFormat="0" applyBorder="0" applyAlignment="0" applyProtection="0">
      <alignment vertical="center"/>
    </xf>
    <xf numFmtId="0" fontId="60" fillId="58" borderId="0" applyNumberFormat="0" applyBorder="0" applyAlignment="0" applyProtection="0">
      <alignment vertical="center"/>
    </xf>
    <xf numFmtId="0" fontId="60" fillId="58" borderId="0" applyNumberFormat="0" applyBorder="0" applyAlignment="0" applyProtection="0">
      <alignment vertical="center"/>
    </xf>
    <xf numFmtId="0" fontId="60" fillId="58" borderId="0" applyNumberFormat="0" applyBorder="0" applyAlignment="0" applyProtection="0">
      <alignment vertical="center"/>
    </xf>
    <xf numFmtId="0" fontId="60" fillId="58" borderId="0" applyNumberFormat="0" applyBorder="0" applyAlignment="0" applyProtection="0">
      <alignment vertical="center"/>
    </xf>
    <xf numFmtId="0" fontId="60" fillId="58" borderId="0" applyNumberFormat="0" applyBorder="0" applyAlignment="0" applyProtection="0">
      <alignment vertical="center"/>
    </xf>
    <xf numFmtId="0" fontId="60" fillId="58" borderId="0" applyNumberFormat="0" applyBorder="0" applyAlignment="0" applyProtection="0">
      <alignment vertical="center"/>
    </xf>
    <xf numFmtId="0" fontId="60" fillId="58" borderId="0" applyNumberFormat="0" applyBorder="0" applyAlignment="0" applyProtection="0">
      <alignment vertical="center"/>
    </xf>
    <xf numFmtId="0" fontId="60" fillId="58" borderId="0" applyNumberFormat="0" applyBorder="0" applyAlignment="0" applyProtection="0">
      <alignment vertical="center"/>
    </xf>
    <xf numFmtId="0" fontId="60" fillId="58" borderId="0" applyNumberFormat="0" applyBorder="0" applyAlignment="0" applyProtection="0">
      <alignment vertical="center"/>
    </xf>
    <xf numFmtId="0" fontId="60" fillId="58" borderId="0" applyNumberFormat="0" applyBorder="0" applyAlignment="0" applyProtection="0">
      <alignment vertical="center"/>
    </xf>
    <xf numFmtId="0" fontId="60" fillId="58" borderId="0" applyNumberFormat="0" applyBorder="0" applyAlignment="0" applyProtection="0">
      <alignment vertical="center"/>
    </xf>
    <xf numFmtId="0" fontId="99" fillId="37" borderId="0" applyNumberFormat="0" applyBorder="0" applyAlignment="0" applyProtection="0">
      <alignment vertical="center"/>
    </xf>
    <xf numFmtId="0" fontId="60" fillId="58" borderId="0" applyNumberFormat="0" applyBorder="0" applyAlignment="0" applyProtection="0">
      <alignment vertical="center"/>
    </xf>
    <xf numFmtId="0" fontId="103" fillId="56" borderId="0" applyNumberFormat="0" applyBorder="0" applyAlignment="0" applyProtection="0">
      <alignment vertical="center"/>
    </xf>
    <xf numFmtId="0" fontId="103" fillId="56" borderId="0" applyNumberFormat="0" applyBorder="0" applyAlignment="0" applyProtection="0">
      <alignment vertical="center"/>
    </xf>
    <xf numFmtId="0" fontId="60" fillId="56" borderId="0" applyNumberFormat="0" applyBorder="0" applyAlignment="0" applyProtection="0">
      <alignment vertical="center"/>
    </xf>
    <xf numFmtId="0" fontId="60" fillId="56" borderId="0" applyNumberFormat="0" applyBorder="0" applyAlignment="0" applyProtection="0">
      <alignment vertical="center"/>
    </xf>
    <xf numFmtId="0" fontId="60" fillId="56" borderId="0" applyNumberFormat="0" applyBorder="0" applyAlignment="0" applyProtection="0">
      <alignment vertical="center"/>
    </xf>
    <xf numFmtId="0" fontId="60" fillId="56" borderId="0" applyNumberFormat="0" applyBorder="0" applyAlignment="0" applyProtection="0">
      <alignment vertical="center"/>
    </xf>
    <xf numFmtId="0" fontId="60" fillId="56" borderId="0" applyNumberFormat="0" applyBorder="0" applyAlignment="0" applyProtection="0">
      <alignment vertical="center"/>
    </xf>
    <xf numFmtId="0" fontId="60" fillId="56" borderId="0" applyNumberFormat="0" applyBorder="0" applyAlignment="0" applyProtection="0">
      <alignment vertical="center"/>
    </xf>
    <xf numFmtId="0" fontId="60" fillId="56" borderId="0" applyNumberFormat="0" applyBorder="0" applyAlignment="0" applyProtection="0">
      <alignment vertical="center"/>
    </xf>
    <xf numFmtId="0" fontId="60" fillId="56" borderId="0" applyNumberFormat="0" applyBorder="0" applyAlignment="0" applyProtection="0">
      <alignment vertical="center"/>
    </xf>
    <xf numFmtId="0" fontId="60" fillId="56" borderId="0" applyNumberFormat="0" applyBorder="0" applyAlignment="0" applyProtection="0">
      <alignment vertical="center"/>
    </xf>
    <xf numFmtId="0" fontId="60" fillId="56" borderId="0" applyNumberFormat="0" applyBorder="0" applyAlignment="0" applyProtection="0">
      <alignment vertical="center"/>
    </xf>
    <xf numFmtId="0" fontId="60" fillId="56" borderId="0" applyNumberFormat="0" applyBorder="0" applyAlignment="0" applyProtection="0">
      <alignment vertical="center"/>
    </xf>
    <xf numFmtId="0" fontId="60" fillId="56" borderId="0" applyNumberFormat="0" applyBorder="0" applyAlignment="0" applyProtection="0">
      <alignment vertical="center"/>
    </xf>
    <xf numFmtId="0" fontId="60" fillId="56" borderId="0" applyNumberFormat="0" applyBorder="0" applyAlignment="0" applyProtection="0">
      <alignment vertical="center"/>
    </xf>
    <xf numFmtId="0" fontId="60" fillId="56" borderId="0" applyNumberFormat="0" applyBorder="0" applyAlignment="0" applyProtection="0">
      <alignment vertical="center"/>
    </xf>
    <xf numFmtId="0" fontId="60" fillId="56" borderId="0" applyNumberFormat="0" applyBorder="0" applyAlignment="0" applyProtection="0">
      <alignment vertical="center"/>
    </xf>
    <xf numFmtId="0" fontId="60" fillId="56" borderId="0" applyNumberFormat="0" applyBorder="0" applyAlignment="0" applyProtection="0">
      <alignment vertical="center"/>
    </xf>
    <xf numFmtId="0" fontId="60" fillId="56" borderId="0" applyNumberFormat="0" applyBorder="0" applyAlignment="0" applyProtection="0">
      <alignment vertical="center"/>
    </xf>
    <xf numFmtId="0" fontId="60" fillId="56" borderId="0" applyNumberFormat="0" applyBorder="0" applyAlignment="0" applyProtection="0">
      <alignment vertical="center"/>
    </xf>
    <xf numFmtId="0" fontId="60" fillId="56" borderId="0" applyNumberFormat="0" applyBorder="0" applyAlignment="0" applyProtection="0">
      <alignment vertical="center"/>
    </xf>
    <xf numFmtId="0" fontId="60" fillId="56" borderId="0" applyNumberFormat="0" applyBorder="0" applyAlignment="0" applyProtection="0">
      <alignment vertical="center"/>
    </xf>
    <xf numFmtId="0" fontId="103"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9" fillId="8" borderId="17" applyNumberFormat="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103"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111" fillId="37" borderId="0" applyNumberFormat="0" applyBorder="0" applyAlignment="0" applyProtection="0">
      <alignment vertical="center"/>
    </xf>
    <xf numFmtId="0" fontId="111" fillId="37" borderId="0" applyNumberFormat="0" applyBorder="0" applyAlignment="0" applyProtection="0">
      <alignment vertical="center"/>
    </xf>
    <xf numFmtId="0" fontId="111" fillId="37" borderId="0" applyNumberFormat="0" applyBorder="0" applyAlignment="0" applyProtection="0">
      <alignment vertical="center"/>
    </xf>
    <xf numFmtId="0" fontId="99" fillId="37" borderId="0" applyNumberFormat="0" applyBorder="0" applyAlignment="0" applyProtection="0">
      <alignment vertical="center"/>
    </xf>
    <xf numFmtId="0" fontId="99" fillId="37" borderId="0" applyNumberFormat="0" applyBorder="0" applyAlignment="0" applyProtection="0">
      <alignment vertical="center"/>
    </xf>
    <xf numFmtId="0" fontId="99" fillId="37" borderId="0" applyNumberFormat="0" applyBorder="0" applyAlignment="0" applyProtection="0">
      <alignment vertical="center"/>
    </xf>
    <xf numFmtId="0" fontId="99" fillId="37" borderId="0" applyNumberFormat="0" applyBorder="0" applyAlignment="0" applyProtection="0">
      <alignment vertical="center"/>
    </xf>
    <xf numFmtId="0" fontId="99" fillId="37" borderId="0" applyNumberFormat="0" applyBorder="0" applyAlignment="0" applyProtection="0">
      <alignment vertical="center"/>
    </xf>
    <xf numFmtId="0" fontId="99" fillId="37" borderId="0" applyNumberFormat="0" applyBorder="0" applyAlignment="0" applyProtection="0">
      <alignment vertical="center"/>
    </xf>
    <xf numFmtId="0" fontId="99" fillId="37" borderId="0" applyNumberFormat="0" applyBorder="0" applyAlignment="0" applyProtection="0">
      <alignment vertical="center"/>
    </xf>
    <xf numFmtId="0" fontId="99" fillId="37" borderId="0" applyNumberFormat="0" applyBorder="0" applyAlignment="0" applyProtection="0">
      <alignment vertical="center"/>
    </xf>
    <xf numFmtId="0" fontId="99" fillId="37" borderId="0" applyNumberFormat="0" applyBorder="0" applyAlignment="0" applyProtection="0">
      <alignment vertical="center"/>
    </xf>
    <xf numFmtId="0" fontId="99" fillId="37" borderId="0" applyNumberFormat="0" applyBorder="0" applyAlignment="0" applyProtection="0">
      <alignment vertical="center"/>
    </xf>
    <xf numFmtId="0" fontId="99" fillId="37" borderId="0" applyNumberFormat="0" applyBorder="0" applyAlignment="0" applyProtection="0">
      <alignment vertical="center"/>
    </xf>
    <xf numFmtId="0" fontId="99" fillId="37" borderId="0" applyNumberFormat="0" applyBorder="0" applyAlignment="0" applyProtection="0">
      <alignment vertical="center"/>
    </xf>
    <xf numFmtId="0" fontId="99" fillId="37" borderId="0" applyNumberFormat="0" applyBorder="0" applyAlignment="0" applyProtection="0">
      <alignment vertical="center"/>
    </xf>
    <xf numFmtId="0" fontId="99" fillId="37" borderId="0" applyNumberFormat="0" applyBorder="0" applyAlignment="0" applyProtection="0">
      <alignment vertical="center"/>
    </xf>
    <xf numFmtId="0" fontId="99" fillId="37" borderId="0" applyNumberFormat="0" applyBorder="0" applyAlignment="0" applyProtection="0">
      <alignment vertical="center"/>
    </xf>
    <xf numFmtId="0" fontId="99" fillId="37" borderId="0" applyNumberFormat="0" applyBorder="0" applyAlignment="0" applyProtection="0">
      <alignment vertical="center"/>
    </xf>
    <xf numFmtId="0" fontId="99" fillId="37" borderId="0" applyNumberFormat="0" applyBorder="0" applyAlignment="0" applyProtection="0">
      <alignment vertical="center"/>
    </xf>
    <xf numFmtId="0" fontId="99" fillId="37" borderId="0" applyNumberFormat="0" applyBorder="0" applyAlignment="0" applyProtection="0">
      <alignment vertical="center"/>
    </xf>
    <xf numFmtId="0" fontId="99" fillId="37" borderId="0" applyNumberFormat="0" applyBorder="0" applyAlignment="0" applyProtection="0">
      <alignment vertical="center"/>
    </xf>
    <xf numFmtId="0" fontId="99" fillId="37" borderId="0" applyNumberFormat="0" applyBorder="0" applyAlignment="0" applyProtection="0">
      <alignment vertical="center"/>
    </xf>
    <xf numFmtId="0" fontId="102" fillId="26" borderId="24" applyNumberFormat="0" applyAlignment="0" applyProtection="0">
      <alignment vertical="center"/>
    </xf>
    <xf numFmtId="0" fontId="102" fillId="26" borderId="24" applyNumberFormat="0" applyAlignment="0" applyProtection="0">
      <alignment vertical="center"/>
    </xf>
    <xf numFmtId="0" fontId="102" fillId="26" borderId="24" applyNumberFormat="0" applyAlignment="0" applyProtection="0">
      <alignment vertical="center"/>
    </xf>
    <xf numFmtId="0" fontId="102" fillId="26" borderId="24" applyNumberFormat="0" applyAlignment="0" applyProtection="0">
      <alignment vertical="center"/>
    </xf>
    <xf numFmtId="0" fontId="102" fillId="26" borderId="24" applyNumberFormat="0" applyAlignment="0" applyProtection="0">
      <alignment vertical="center"/>
    </xf>
    <xf numFmtId="0" fontId="92" fillId="26" borderId="24" applyNumberFormat="0" applyAlignment="0" applyProtection="0">
      <alignment vertical="center"/>
    </xf>
    <xf numFmtId="0" fontId="92" fillId="26" borderId="24" applyNumberFormat="0" applyAlignment="0" applyProtection="0">
      <alignment vertical="center"/>
    </xf>
    <xf numFmtId="0" fontId="92" fillId="26" borderId="24" applyNumberFormat="0" applyAlignment="0" applyProtection="0">
      <alignment vertical="center"/>
    </xf>
    <xf numFmtId="0" fontId="92" fillId="26" borderId="24" applyNumberFormat="0" applyAlignment="0" applyProtection="0">
      <alignment vertical="center"/>
    </xf>
    <xf numFmtId="0" fontId="92" fillId="26" borderId="24" applyNumberFormat="0" applyAlignment="0" applyProtection="0">
      <alignment vertical="center"/>
    </xf>
    <xf numFmtId="0" fontId="92" fillId="26" borderId="24" applyNumberFormat="0" applyAlignment="0" applyProtection="0">
      <alignment vertical="center"/>
    </xf>
    <xf numFmtId="0" fontId="92" fillId="26" borderId="24" applyNumberFormat="0" applyAlignment="0" applyProtection="0">
      <alignment vertical="center"/>
    </xf>
    <xf numFmtId="0" fontId="92" fillId="26" borderId="24" applyNumberFormat="0" applyAlignment="0" applyProtection="0">
      <alignment vertical="center"/>
    </xf>
    <xf numFmtId="0" fontId="92" fillId="26" borderId="24" applyNumberFormat="0" applyAlignment="0" applyProtection="0">
      <alignment vertical="center"/>
    </xf>
    <xf numFmtId="0" fontId="92" fillId="26" borderId="24" applyNumberFormat="0" applyAlignment="0" applyProtection="0">
      <alignment vertical="center"/>
    </xf>
    <xf numFmtId="0" fontId="92" fillId="26" borderId="24" applyNumberFormat="0" applyAlignment="0" applyProtection="0">
      <alignment vertical="center"/>
    </xf>
    <xf numFmtId="0" fontId="92" fillId="26" borderId="24" applyNumberFormat="0" applyAlignment="0" applyProtection="0">
      <alignment vertical="center"/>
    </xf>
    <xf numFmtId="0" fontId="92" fillId="26" borderId="24" applyNumberFormat="0" applyAlignment="0" applyProtection="0">
      <alignment vertical="center"/>
    </xf>
    <xf numFmtId="0" fontId="92" fillId="26" borderId="24" applyNumberFormat="0" applyAlignment="0" applyProtection="0">
      <alignment vertical="center"/>
    </xf>
    <xf numFmtId="0" fontId="92" fillId="26" borderId="24" applyNumberFormat="0" applyAlignment="0" applyProtection="0">
      <alignment vertical="center"/>
    </xf>
    <xf numFmtId="0" fontId="92" fillId="26" borderId="24" applyNumberFormat="0" applyAlignment="0" applyProtection="0">
      <alignment vertical="center"/>
    </xf>
    <xf numFmtId="0" fontId="92" fillId="26" borderId="24" applyNumberFormat="0" applyAlignment="0" applyProtection="0">
      <alignment vertical="center"/>
    </xf>
    <xf numFmtId="0" fontId="92" fillId="26" borderId="24" applyNumberFormat="0" applyAlignment="0" applyProtection="0">
      <alignment vertical="center"/>
    </xf>
    <xf numFmtId="0" fontId="92" fillId="26" borderId="24" applyNumberFormat="0" applyAlignment="0" applyProtection="0">
      <alignment vertical="center"/>
    </xf>
    <xf numFmtId="0" fontId="92" fillId="26" borderId="24" applyNumberFormat="0" applyAlignment="0" applyProtection="0">
      <alignment vertical="center"/>
    </xf>
    <xf numFmtId="0" fontId="92" fillId="26" borderId="24" applyNumberFormat="0" applyAlignment="0" applyProtection="0">
      <alignment vertical="center"/>
    </xf>
    <xf numFmtId="0" fontId="92" fillId="26" borderId="24" applyNumberFormat="0" applyAlignment="0" applyProtection="0">
      <alignment vertical="center"/>
    </xf>
    <xf numFmtId="0" fontId="92" fillId="26" borderId="24" applyNumberFormat="0" applyAlignment="0" applyProtection="0">
      <alignment vertical="center"/>
    </xf>
    <xf numFmtId="0" fontId="92" fillId="26" borderId="24" applyNumberFormat="0" applyAlignment="0" applyProtection="0">
      <alignment vertical="center"/>
    </xf>
    <xf numFmtId="0" fontId="118" fillId="8" borderId="17" applyNumberFormat="0" applyAlignment="0" applyProtection="0">
      <alignment vertical="center"/>
    </xf>
    <xf numFmtId="0" fontId="118" fillId="8" borderId="17" applyNumberFormat="0" applyAlignment="0" applyProtection="0">
      <alignment vertical="center"/>
    </xf>
    <xf numFmtId="0" fontId="118" fillId="8" borderId="17" applyNumberFormat="0" applyAlignment="0" applyProtection="0">
      <alignment vertical="center"/>
    </xf>
    <xf numFmtId="0" fontId="118" fillId="8" borderId="17" applyNumberFormat="0" applyAlignment="0" applyProtection="0">
      <alignment vertical="center"/>
    </xf>
    <xf numFmtId="0" fontId="118" fillId="8" borderId="17" applyNumberFormat="0" applyAlignment="0" applyProtection="0">
      <alignment vertical="center"/>
    </xf>
    <xf numFmtId="0" fontId="69" fillId="8" borderId="17" applyNumberFormat="0" applyAlignment="0" applyProtection="0">
      <alignment vertical="center"/>
    </xf>
    <xf numFmtId="0" fontId="69" fillId="8" borderId="17" applyNumberFormat="0" applyAlignment="0" applyProtection="0">
      <alignment vertical="center"/>
    </xf>
    <xf numFmtId="0" fontId="69" fillId="8" borderId="17" applyNumberFormat="0" applyAlignment="0" applyProtection="0">
      <alignment vertical="center"/>
    </xf>
    <xf numFmtId="0" fontId="69" fillId="8" borderId="17" applyNumberFormat="0" applyAlignment="0" applyProtection="0">
      <alignment vertical="center"/>
    </xf>
    <xf numFmtId="0" fontId="69" fillId="8" borderId="17" applyNumberFormat="0" applyAlignment="0" applyProtection="0">
      <alignment vertical="center"/>
    </xf>
    <xf numFmtId="0" fontId="69" fillId="8" borderId="17" applyNumberFormat="0" applyAlignment="0" applyProtection="0">
      <alignment vertical="center"/>
    </xf>
    <xf numFmtId="0" fontId="69" fillId="8" borderId="17" applyNumberFormat="0" applyAlignment="0" applyProtection="0">
      <alignment vertical="center"/>
    </xf>
    <xf numFmtId="0" fontId="69" fillId="8" borderId="17" applyNumberFormat="0" applyAlignment="0" applyProtection="0">
      <alignment vertical="center"/>
    </xf>
    <xf numFmtId="0" fontId="69" fillId="8" borderId="17" applyNumberFormat="0" applyAlignment="0" applyProtection="0">
      <alignment vertical="center"/>
    </xf>
    <xf numFmtId="0" fontId="69" fillId="8" borderId="17" applyNumberFormat="0" applyAlignment="0" applyProtection="0">
      <alignment vertical="center"/>
    </xf>
    <xf numFmtId="0" fontId="69" fillId="8" borderId="17" applyNumberFormat="0" applyAlignment="0" applyProtection="0">
      <alignment vertical="center"/>
    </xf>
    <xf numFmtId="0" fontId="69" fillId="8" borderId="17" applyNumberFormat="0" applyAlignment="0" applyProtection="0">
      <alignment vertical="center"/>
    </xf>
    <xf numFmtId="0" fontId="69" fillId="8" borderId="17" applyNumberFormat="0" applyAlignment="0" applyProtection="0">
      <alignment vertical="center"/>
    </xf>
    <xf numFmtId="0" fontId="69" fillId="8" borderId="17" applyNumberFormat="0" applyAlignment="0" applyProtection="0">
      <alignment vertical="center"/>
    </xf>
    <xf numFmtId="0" fontId="69" fillId="8" borderId="17" applyNumberFormat="0" applyAlignment="0" applyProtection="0">
      <alignment vertical="center"/>
    </xf>
    <xf numFmtId="0" fontId="69" fillId="8" borderId="17" applyNumberFormat="0" applyAlignment="0" applyProtection="0">
      <alignment vertical="center"/>
    </xf>
    <xf numFmtId="0" fontId="69" fillId="8" borderId="17" applyNumberFormat="0" applyAlignment="0" applyProtection="0">
      <alignment vertical="center"/>
    </xf>
    <xf numFmtId="0" fontId="69" fillId="8" borderId="17" applyNumberFormat="0" applyAlignment="0" applyProtection="0">
      <alignment vertical="center"/>
    </xf>
    <xf numFmtId="0" fontId="69" fillId="8" borderId="17" applyNumberFormat="0" applyAlignment="0" applyProtection="0">
      <alignment vertical="center"/>
    </xf>
    <xf numFmtId="0" fontId="69" fillId="8" borderId="17" applyNumberFormat="0" applyAlignment="0" applyProtection="0">
      <alignment vertical="center"/>
    </xf>
    <xf numFmtId="0" fontId="69" fillId="8" borderId="17" applyNumberFormat="0" applyAlignment="0" applyProtection="0">
      <alignment vertical="center"/>
    </xf>
    <xf numFmtId="0" fontId="69" fillId="8" borderId="17" applyNumberFormat="0" applyAlignment="0" applyProtection="0">
      <alignment vertical="center"/>
    </xf>
    <xf numFmtId="0" fontId="103" fillId="18" borderId="0" applyNumberFormat="0" applyBorder="0" applyAlignment="0" applyProtection="0">
      <alignment vertical="center"/>
    </xf>
    <xf numFmtId="0" fontId="103" fillId="18" borderId="0" applyNumberFormat="0" applyBorder="0" applyAlignment="0" applyProtection="0">
      <alignment vertical="center"/>
    </xf>
    <xf numFmtId="0" fontId="103" fillId="18" borderId="0" applyNumberFormat="0" applyBorder="0" applyAlignment="0" applyProtection="0">
      <alignment vertical="center"/>
    </xf>
    <xf numFmtId="0" fontId="103" fillId="18" borderId="0" applyNumberFormat="0" applyBorder="0" applyAlignment="0" applyProtection="0">
      <alignment vertical="center"/>
    </xf>
    <xf numFmtId="0" fontId="103" fillId="18" borderId="0" applyNumberFormat="0" applyBorder="0" applyAlignment="0" applyProtection="0">
      <alignment vertical="center"/>
    </xf>
    <xf numFmtId="0" fontId="103" fillId="12" borderId="0" applyNumberFormat="0" applyBorder="0" applyAlignment="0" applyProtection="0">
      <alignment vertical="center"/>
    </xf>
    <xf numFmtId="0" fontId="103" fillId="12" borderId="0" applyNumberFormat="0" applyBorder="0" applyAlignment="0" applyProtection="0">
      <alignment vertical="center"/>
    </xf>
    <xf numFmtId="0" fontId="103" fillId="12" borderId="0" applyNumberFormat="0" applyBorder="0" applyAlignment="0" applyProtection="0">
      <alignment vertical="center"/>
    </xf>
    <xf numFmtId="0" fontId="103" fillId="12" borderId="0" applyNumberFormat="0" applyBorder="0" applyAlignment="0" applyProtection="0">
      <alignment vertical="center"/>
    </xf>
    <xf numFmtId="0" fontId="103" fillId="12" borderId="0" applyNumberFormat="0" applyBorder="0" applyAlignment="0" applyProtection="0">
      <alignment vertical="center"/>
    </xf>
    <xf numFmtId="0" fontId="103" fillId="12" borderId="0" applyNumberFormat="0" applyBorder="0" applyAlignment="0" applyProtection="0">
      <alignment vertical="center"/>
    </xf>
    <xf numFmtId="0" fontId="103" fillId="12" borderId="0" applyNumberFormat="0" applyBorder="0" applyAlignment="0" applyProtection="0">
      <alignment vertical="center"/>
    </xf>
    <xf numFmtId="0" fontId="103" fillId="58" borderId="0" applyNumberFormat="0" applyBorder="0" applyAlignment="0" applyProtection="0">
      <alignment vertical="center"/>
    </xf>
    <xf numFmtId="0" fontId="103" fillId="58" borderId="0" applyNumberFormat="0" applyBorder="0" applyAlignment="0" applyProtection="0">
      <alignment vertical="center"/>
    </xf>
    <xf numFmtId="0" fontId="103" fillId="58" borderId="0" applyNumberFormat="0" applyBorder="0" applyAlignment="0" applyProtection="0">
      <alignment vertical="center"/>
    </xf>
    <xf numFmtId="0" fontId="103" fillId="58" borderId="0" applyNumberFormat="0" applyBorder="0" applyAlignment="0" applyProtection="0">
      <alignment vertical="center"/>
    </xf>
    <xf numFmtId="0" fontId="103" fillId="58" borderId="0" applyNumberFormat="0" applyBorder="0" applyAlignment="0" applyProtection="0">
      <alignment vertical="center"/>
    </xf>
    <xf numFmtId="0" fontId="103" fillId="58" borderId="0" applyNumberFormat="0" applyBorder="0" applyAlignment="0" applyProtection="0">
      <alignment vertical="center"/>
    </xf>
    <xf numFmtId="0" fontId="103" fillId="56" borderId="0" applyNumberFormat="0" applyBorder="0" applyAlignment="0" applyProtection="0">
      <alignment vertical="center"/>
    </xf>
    <xf numFmtId="0" fontId="103" fillId="56" borderId="0" applyNumberFormat="0" applyBorder="0" applyAlignment="0" applyProtection="0">
      <alignment vertical="center"/>
    </xf>
    <xf numFmtId="0" fontId="103" fillId="56" borderId="0" applyNumberFormat="0" applyBorder="0" applyAlignment="0" applyProtection="0">
      <alignment vertical="center"/>
    </xf>
    <xf numFmtId="0" fontId="103" fillId="5" borderId="0" applyNumberFormat="0" applyBorder="0" applyAlignment="0" applyProtection="0">
      <alignment vertical="center"/>
    </xf>
    <xf numFmtId="0" fontId="103" fillId="5" borderId="0" applyNumberFormat="0" applyBorder="0" applyAlignment="0" applyProtection="0">
      <alignment vertical="center"/>
    </xf>
    <xf numFmtId="0" fontId="103" fillId="5" borderId="0" applyNumberFormat="0" applyBorder="0" applyAlignment="0" applyProtection="0">
      <alignment vertical="center"/>
    </xf>
    <xf numFmtId="0" fontId="103" fillId="5" borderId="0" applyNumberFormat="0" applyBorder="0" applyAlignment="0" applyProtection="0">
      <alignment vertical="center"/>
    </xf>
    <xf numFmtId="0" fontId="103" fillId="5" borderId="0" applyNumberFormat="0" applyBorder="0" applyAlignment="0" applyProtection="0">
      <alignment vertical="center"/>
    </xf>
    <xf numFmtId="0" fontId="103" fillId="5" borderId="0" applyNumberFormat="0" applyBorder="0" applyAlignment="0" applyProtection="0">
      <alignment vertical="center"/>
    </xf>
    <xf numFmtId="0" fontId="103" fillId="5" borderId="0" applyNumberFormat="0" applyBorder="0" applyAlignment="0" applyProtection="0">
      <alignment vertical="center"/>
    </xf>
    <xf numFmtId="0" fontId="103" fillId="35" borderId="0" applyNumberFormat="0" applyBorder="0" applyAlignment="0" applyProtection="0">
      <alignment vertical="center"/>
    </xf>
    <xf numFmtId="0" fontId="103" fillId="35" borderId="0" applyNumberFormat="0" applyBorder="0" applyAlignment="0" applyProtection="0">
      <alignment vertical="center"/>
    </xf>
    <xf numFmtId="0" fontId="103" fillId="35" borderId="0" applyNumberFormat="0" applyBorder="0" applyAlignment="0" applyProtection="0">
      <alignment vertical="center"/>
    </xf>
    <xf numFmtId="0" fontId="103" fillId="35" borderId="0" applyNumberFormat="0" applyBorder="0" applyAlignment="0" applyProtection="0">
      <alignment vertical="center"/>
    </xf>
    <xf numFmtId="0" fontId="103" fillId="35" borderId="0" applyNumberFormat="0" applyBorder="0" applyAlignment="0" applyProtection="0">
      <alignment vertical="center"/>
    </xf>
    <xf numFmtId="0" fontId="103" fillId="35" borderId="0" applyNumberFormat="0" applyBorder="0" applyAlignment="0" applyProtection="0">
      <alignment vertical="center"/>
    </xf>
    <xf numFmtId="0" fontId="103" fillId="35" borderId="0" applyNumberFormat="0" applyBorder="0" applyAlignment="0" applyProtection="0">
      <alignment vertical="center"/>
    </xf>
    <xf numFmtId="0" fontId="103" fillId="35" borderId="0" applyNumberFormat="0" applyBorder="0" applyAlignment="0" applyProtection="0">
      <alignment vertical="center"/>
    </xf>
  </cellStyleXfs>
  <cellXfs count="281">
    <xf numFmtId="0" fontId="0" fillId="0" borderId="0" xfId="0">
      <alignment vertical="center"/>
    </xf>
    <xf numFmtId="0" fontId="1" fillId="0" borderId="0" xfId="1853">
      <alignment vertical="center"/>
    </xf>
    <xf numFmtId="0" fontId="2" fillId="0" borderId="0" xfId="1853" applyFont="1" applyFill="1" applyAlignment="1">
      <alignment horizontal="left" vertical="center" wrapText="1"/>
    </xf>
    <xf numFmtId="0" fontId="3" fillId="0" borderId="0" xfId="1853" applyFont="1" applyFill="1" applyBorder="1" applyAlignment="1">
      <alignment horizontal="center" vertical="center"/>
    </xf>
    <xf numFmtId="0" fontId="4" fillId="0" borderId="0" xfId="1853" applyFont="1" applyFill="1" applyBorder="1" applyAlignment="1">
      <alignment horizontal="right" vertical="center"/>
    </xf>
    <xf numFmtId="0" fontId="5" fillId="0" borderId="1" xfId="1853" applyFont="1" applyFill="1" applyBorder="1" applyAlignment="1">
      <alignment horizontal="center" vertical="center"/>
    </xf>
    <xf numFmtId="0" fontId="5" fillId="0" borderId="2" xfId="1853" applyFont="1" applyFill="1" applyBorder="1" applyAlignment="1">
      <alignment horizontal="center" vertical="center"/>
    </xf>
    <xf numFmtId="0" fontId="5" fillId="0" borderId="3" xfId="1853" applyFont="1" applyFill="1" applyBorder="1" applyAlignment="1">
      <alignment horizontal="center" vertical="center"/>
    </xf>
    <xf numFmtId="0" fontId="5" fillId="0" borderId="4" xfId="1853" applyFont="1" applyFill="1" applyBorder="1" applyAlignment="1">
      <alignment horizontal="center" vertical="center"/>
    </xf>
    <xf numFmtId="0" fontId="5" fillId="0" borderId="1" xfId="1853" applyFont="1" applyFill="1" applyBorder="1" applyAlignment="1">
      <alignment horizontal="center" vertical="center" wrapText="1"/>
    </xf>
    <xf numFmtId="0" fontId="6" fillId="0" borderId="1" xfId="1853" applyFont="1" applyFill="1" applyBorder="1" applyAlignment="1">
      <alignment horizontal="center" vertical="center" wrapText="1"/>
    </xf>
    <xf numFmtId="0" fontId="6" fillId="0" borderId="1" xfId="1853" applyFont="1" applyFill="1" applyBorder="1" applyAlignment="1">
      <alignment horizontal="center" vertical="center"/>
    </xf>
    <xf numFmtId="0" fontId="7" fillId="0" borderId="0" xfId="1853" applyFont="1" applyFill="1" applyBorder="1" applyAlignment="1">
      <alignment horizontal="justify" vertical="center" wrapText="1"/>
    </xf>
    <xf numFmtId="0" fontId="1" fillId="2" borderId="0" xfId="1861" applyFill="1">
      <alignment vertical="center"/>
    </xf>
    <xf numFmtId="0" fontId="2" fillId="2" borderId="0" xfId="1861" applyFont="1" applyFill="1" applyAlignment="1">
      <alignment horizontal="left" vertical="center" wrapText="1"/>
    </xf>
    <xf numFmtId="0" fontId="8" fillId="2" borderId="0" xfId="1861" applyFont="1" applyFill="1" applyAlignment="1">
      <alignment vertical="center"/>
    </xf>
    <xf numFmtId="0" fontId="9" fillId="2" borderId="0" xfId="1861" applyFont="1" applyFill="1" applyBorder="1" applyAlignment="1">
      <alignment horizontal="center" vertical="center" wrapText="1"/>
    </xf>
    <xf numFmtId="0" fontId="10" fillId="2" borderId="0" xfId="1861" applyFont="1" applyFill="1" applyAlignment="1">
      <alignment horizontal="right" vertical="center"/>
    </xf>
    <xf numFmtId="0" fontId="11" fillId="2" borderId="1" xfId="1861" applyFont="1" applyFill="1" applyBorder="1" applyAlignment="1">
      <alignment horizontal="center" vertical="center" wrapText="1"/>
    </xf>
    <xf numFmtId="0" fontId="12" fillId="2" borderId="1" xfId="1861" applyFont="1" applyFill="1" applyBorder="1" applyAlignment="1">
      <alignment horizontal="left" vertical="center" wrapText="1"/>
    </xf>
    <xf numFmtId="176" fontId="12" fillId="2" borderId="1" xfId="1861" applyNumberFormat="1" applyFont="1" applyFill="1" applyBorder="1" applyAlignment="1">
      <alignment horizontal="center" vertical="center" wrapText="1"/>
    </xf>
    <xf numFmtId="0" fontId="1" fillId="0" borderId="0" xfId="1853" applyFont="1" applyFill="1" applyAlignment="1">
      <alignment vertical="center"/>
    </xf>
    <xf numFmtId="0" fontId="8" fillId="0" borderId="0" xfId="1853" applyFont="1" applyFill="1" applyAlignment="1">
      <alignment vertical="center"/>
    </xf>
    <xf numFmtId="0" fontId="9" fillId="0" borderId="0" xfId="1853" applyFont="1" applyFill="1" applyAlignment="1">
      <alignment horizontal="center" vertical="center" wrapText="1"/>
    </xf>
    <xf numFmtId="0" fontId="13" fillId="0" borderId="0" xfId="1853" applyFont="1" applyFill="1" applyBorder="1" applyAlignment="1">
      <alignment horizontal="right" vertical="center" wrapText="1"/>
    </xf>
    <xf numFmtId="0" fontId="11" fillId="0" borderId="1" xfId="1853" applyFont="1" applyFill="1" applyBorder="1" applyAlignment="1">
      <alignment horizontal="center" vertical="center" wrapText="1"/>
    </xf>
    <xf numFmtId="177" fontId="11" fillId="0" borderId="1" xfId="1853" applyNumberFormat="1" applyFont="1" applyFill="1" applyBorder="1" applyAlignment="1">
      <alignment horizontal="center" vertical="center" wrapText="1"/>
    </xf>
    <xf numFmtId="0" fontId="12" fillId="0" borderId="1" xfId="1853" applyFont="1" applyFill="1" applyBorder="1" applyAlignment="1">
      <alignment horizontal="center" vertical="center" wrapText="1"/>
    </xf>
    <xf numFmtId="0" fontId="12" fillId="0" borderId="1" xfId="1853" applyFont="1" applyFill="1" applyBorder="1" applyAlignment="1">
      <alignment horizontal="left" vertical="center" wrapText="1"/>
    </xf>
    <xf numFmtId="0" fontId="12" fillId="0" borderId="1" xfId="1853" applyFont="1" applyFill="1" applyBorder="1" applyAlignment="1">
      <alignment vertical="center" wrapText="1"/>
    </xf>
    <xf numFmtId="178" fontId="12" fillId="0" borderId="1" xfId="1853" applyNumberFormat="1" applyFont="1" applyFill="1" applyBorder="1" applyAlignment="1">
      <alignment vertical="center" wrapText="1"/>
    </xf>
    <xf numFmtId="0" fontId="12" fillId="0" borderId="5" xfId="1853" applyFont="1" applyFill="1" applyBorder="1" applyAlignment="1">
      <alignment horizontal="center" vertical="center" wrapText="1"/>
    </xf>
    <xf numFmtId="4" fontId="12" fillId="0" borderId="5" xfId="1853" applyNumberFormat="1" applyFont="1" applyFill="1" applyBorder="1" applyAlignment="1">
      <alignment horizontal="center" vertical="center" wrapText="1"/>
    </xf>
    <xf numFmtId="0" fontId="12" fillId="0" borderId="6" xfId="1853" applyFont="1" applyFill="1" applyBorder="1" applyAlignment="1">
      <alignment horizontal="center" vertical="center" wrapText="1"/>
    </xf>
    <xf numFmtId="4" fontId="12" fillId="0" borderId="6" xfId="1853" applyNumberFormat="1" applyFont="1" applyFill="1" applyBorder="1" applyAlignment="1">
      <alignment horizontal="center" vertical="center" wrapText="1"/>
    </xf>
    <xf numFmtId="4" fontId="12" fillId="0" borderId="1" xfId="1853" applyNumberFormat="1" applyFont="1" applyFill="1" applyBorder="1" applyAlignment="1">
      <alignment horizontal="center" vertical="center" wrapText="1"/>
    </xf>
    <xf numFmtId="49" fontId="12" fillId="0" borderId="5" xfId="1853" applyNumberFormat="1" applyFont="1" applyFill="1" applyBorder="1" applyAlignment="1">
      <alignment horizontal="center" vertical="center" wrapText="1"/>
    </xf>
    <xf numFmtId="49" fontId="12" fillId="0" borderId="6" xfId="1853" applyNumberFormat="1" applyFont="1" applyFill="1" applyBorder="1" applyAlignment="1">
      <alignment horizontal="center" vertical="center" wrapText="1"/>
    </xf>
    <xf numFmtId="49" fontId="12" fillId="0" borderId="1" xfId="1853" applyNumberFormat="1" applyFont="1" applyFill="1" applyBorder="1" applyAlignment="1">
      <alignment horizontal="center" vertical="center" wrapText="1"/>
    </xf>
    <xf numFmtId="0" fontId="14" fillId="0" borderId="0" xfId="937" applyFont="1" applyFill="1" applyAlignment="1">
      <alignment vertical="center"/>
    </xf>
    <xf numFmtId="0" fontId="15" fillId="0" borderId="0" xfId="1853" applyFont="1" applyFill="1" applyBorder="1" applyAlignment="1"/>
    <xf numFmtId="0" fontId="2" fillId="0" borderId="0" xfId="1853" applyFont="1" applyFill="1" applyBorder="1" applyAlignment="1"/>
    <xf numFmtId="0" fontId="16" fillId="0" borderId="0" xfId="937" applyFont="1" applyFill="1" applyAlignment="1">
      <alignment horizontal="center" vertical="center"/>
    </xf>
    <xf numFmtId="0" fontId="17" fillId="0" borderId="0" xfId="937" applyFont="1" applyFill="1" applyAlignment="1">
      <alignment horizontal="center" vertical="center"/>
    </xf>
    <xf numFmtId="0" fontId="18" fillId="0" borderId="0" xfId="937" applyFont="1" applyFill="1" applyAlignment="1">
      <alignment horizontal="right" vertical="center"/>
    </xf>
    <xf numFmtId="0" fontId="19" fillId="0" borderId="1" xfId="937" applyFont="1" applyFill="1" applyBorder="1" applyAlignment="1">
      <alignment horizontal="center" vertical="center"/>
    </xf>
    <xf numFmtId="0" fontId="14" fillId="0" borderId="1" xfId="937" applyFont="1" applyFill="1" applyBorder="1" applyAlignment="1">
      <alignment horizontal="center" vertical="center"/>
    </xf>
    <xf numFmtId="0" fontId="18" fillId="0" borderId="7" xfId="937" applyFont="1" applyFill="1" applyBorder="1" applyAlignment="1">
      <alignment horizontal="left" vertical="center"/>
    </xf>
    <xf numFmtId="0" fontId="20" fillId="0" borderId="7" xfId="937" applyFont="1" applyFill="1" applyBorder="1" applyAlignment="1">
      <alignment horizontal="left" vertical="center"/>
    </xf>
    <xf numFmtId="0" fontId="19" fillId="0" borderId="0" xfId="937" applyFont="1" applyFill="1" applyAlignment="1">
      <alignment vertical="center"/>
    </xf>
    <xf numFmtId="179" fontId="17" fillId="0" borderId="0" xfId="937" applyNumberFormat="1" applyFont="1" applyFill="1" applyAlignment="1">
      <alignment horizontal="center" vertical="center"/>
    </xf>
    <xf numFmtId="179" fontId="19" fillId="0" borderId="8" xfId="937" applyNumberFormat="1" applyFont="1" applyFill="1" applyBorder="1" applyAlignment="1">
      <alignment horizontal="right" vertical="center"/>
    </xf>
    <xf numFmtId="0" fontId="15" fillId="0" borderId="2" xfId="1853" applyFont="1" applyFill="1" applyBorder="1" applyAlignment="1">
      <alignment horizontal="center" vertical="center"/>
    </xf>
    <xf numFmtId="0" fontId="19" fillId="0" borderId="0" xfId="937" applyFont="1" applyFill="1" applyBorder="1" applyAlignment="1"/>
    <xf numFmtId="0" fontId="1" fillId="0" borderId="0" xfId="1898" applyFill="1">
      <alignment vertical="center"/>
    </xf>
    <xf numFmtId="0" fontId="21" fillId="0" borderId="0" xfId="1898" applyFont="1" applyFill="1" applyAlignment="1">
      <alignment horizontal="left" vertical="top"/>
    </xf>
    <xf numFmtId="0" fontId="22" fillId="0" borderId="0" xfId="1898" applyFont="1" applyFill="1" applyAlignment="1">
      <alignment horizontal="center" vertical="center"/>
    </xf>
    <xf numFmtId="0" fontId="23" fillId="0" borderId="8" xfId="1898" applyFont="1" applyFill="1" applyBorder="1" applyAlignment="1">
      <alignment horizontal="right" vertical="center"/>
    </xf>
    <xf numFmtId="0" fontId="24" fillId="0" borderId="1" xfId="1898" applyFont="1" applyFill="1" applyBorder="1" applyAlignment="1">
      <alignment horizontal="center" vertical="center" wrapText="1"/>
    </xf>
    <xf numFmtId="0" fontId="23" fillId="0" borderId="2" xfId="1898" applyFont="1" applyFill="1" applyBorder="1" applyAlignment="1">
      <alignment horizontal="center" vertical="center" wrapText="1"/>
    </xf>
    <xf numFmtId="0" fontId="23" fillId="0" borderId="4" xfId="1898" applyFont="1" applyFill="1" applyBorder="1" applyAlignment="1">
      <alignment horizontal="center" vertical="center" wrapText="1"/>
    </xf>
    <xf numFmtId="176" fontId="23" fillId="0" borderId="1" xfId="1898" applyNumberFormat="1" applyFont="1" applyFill="1" applyBorder="1" applyAlignment="1">
      <alignment horizontal="center" vertical="center" wrapText="1"/>
    </xf>
    <xf numFmtId="180" fontId="23" fillId="0" borderId="1" xfId="1898" applyNumberFormat="1" applyFont="1" applyFill="1" applyBorder="1" applyAlignment="1">
      <alignment horizontal="center" vertical="center" wrapText="1"/>
    </xf>
    <xf numFmtId="0" fontId="23" fillId="0" borderId="1" xfId="1898" applyFont="1" applyFill="1" applyBorder="1" applyAlignment="1">
      <alignment horizontal="right" vertical="center" wrapText="1"/>
    </xf>
    <xf numFmtId="0" fontId="23" fillId="0" borderId="1" xfId="1898" applyFont="1" applyFill="1" applyBorder="1" applyAlignment="1">
      <alignment horizontal="left" vertical="center" wrapText="1"/>
    </xf>
    <xf numFmtId="176" fontId="25" fillId="0" borderId="1" xfId="1898" applyNumberFormat="1" applyFont="1" applyFill="1" applyBorder="1" applyAlignment="1">
      <alignment horizontal="justify" vertical="top" wrapText="1"/>
    </xf>
    <xf numFmtId="176" fontId="23" fillId="0" borderId="1" xfId="1898" applyNumberFormat="1" applyFont="1" applyFill="1" applyBorder="1" applyAlignment="1">
      <alignment horizontal="left" vertical="top" wrapText="1"/>
    </xf>
    <xf numFmtId="0" fontId="24" fillId="0" borderId="1" xfId="1898" applyFont="1" applyFill="1" applyBorder="1" applyAlignment="1">
      <alignment horizontal="center" vertical="center"/>
    </xf>
    <xf numFmtId="0" fontId="15" fillId="2" borderId="0" xfId="1858" applyFill="1">
      <alignment vertical="center"/>
    </xf>
    <xf numFmtId="0" fontId="2" fillId="2" borderId="0" xfId="1858" applyFont="1" applyFill="1">
      <alignment vertical="center"/>
    </xf>
    <xf numFmtId="0" fontId="9" fillId="2" borderId="0" xfId="1858" applyFont="1" applyFill="1" applyAlignment="1">
      <alignment horizontal="center" vertical="center" wrapText="1"/>
    </xf>
    <xf numFmtId="0" fontId="9" fillId="2" borderId="0" xfId="1858" applyFont="1" applyFill="1" applyAlignment="1">
      <alignment horizontal="center" vertical="center"/>
    </xf>
    <xf numFmtId="0" fontId="26" fillId="2" borderId="0" xfId="1858" applyFont="1" applyFill="1" applyAlignment="1">
      <alignment horizontal="right" vertical="center"/>
    </xf>
    <xf numFmtId="0" fontId="27" fillId="2" borderId="1" xfId="1858" applyFont="1" applyFill="1" applyBorder="1" applyAlignment="1">
      <alignment horizontal="center" vertical="center"/>
    </xf>
    <xf numFmtId="0" fontId="26" fillId="2" borderId="1" xfId="1858" applyFont="1" applyFill="1" applyBorder="1" applyAlignment="1">
      <alignment horizontal="center" vertical="center" wrapText="1"/>
    </xf>
    <xf numFmtId="0" fontId="26" fillId="2" borderId="1" xfId="1858" applyFont="1" applyFill="1" applyBorder="1" applyAlignment="1">
      <alignment horizontal="center" vertical="center"/>
    </xf>
    <xf numFmtId="0" fontId="26" fillId="2" borderId="0" xfId="1858" applyFont="1" applyFill="1" applyAlignment="1">
      <alignment horizontal="left" vertical="center" wrapText="1"/>
    </xf>
    <xf numFmtId="0" fontId="28" fillId="0" borderId="0" xfId="1503" applyFont="1" applyFill="1" applyAlignment="1">
      <alignment vertical="center"/>
    </xf>
    <xf numFmtId="0" fontId="0" fillId="0" borderId="0" xfId="1503" applyFont="1" applyFill="1" applyAlignment="1">
      <alignment vertical="center"/>
    </xf>
    <xf numFmtId="0" fontId="3" fillId="0" borderId="0" xfId="1503" applyFont="1" applyFill="1" applyAlignment="1">
      <alignment horizontal="center" vertical="center" wrapText="1"/>
    </xf>
    <xf numFmtId="0" fontId="3" fillId="0" borderId="0" xfId="1503" applyFont="1" applyFill="1" applyAlignment="1">
      <alignment horizontal="center" vertical="center"/>
    </xf>
    <xf numFmtId="0" fontId="29" fillId="0" borderId="0" xfId="1503" applyFont="1" applyFill="1" applyAlignment="1">
      <alignment horizontal="center" vertical="center"/>
    </xf>
    <xf numFmtId="0" fontId="30" fillId="0" borderId="0" xfId="1853" applyFont="1" applyFill="1" applyAlignment="1">
      <alignment horizontal="right" vertical="center"/>
    </xf>
    <xf numFmtId="0" fontId="31" fillId="0" borderId="1" xfId="1503" applyFont="1" applyFill="1" applyBorder="1" applyAlignment="1">
      <alignment horizontal="center" vertical="center"/>
    </xf>
    <xf numFmtId="0" fontId="32" fillId="0" borderId="1" xfId="1503" applyFont="1" applyFill="1" applyBorder="1" applyAlignment="1">
      <alignment horizontal="center" vertical="center"/>
    </xf>
    <xf numFmtId="0" fontId="26" fillId="2" borderId="0" xfId="1898" applyFont="1" applyFill="1" applyBorder="1" applyAlignment="1"/>
    <xf numFmtId="0" fontId="15" fillId="2" borderId="0" xfId="1855" applyFill="1"/>
    <xf numFmtId="0" fontId="33" fillId="2" borderId="0" xfId="1855" applyNumberFormat="1" applyFont="1" applyFill="1" applyAlignment="1" applyProtection="1">
      <alignment horizontal="center" vertical="center"/>
    </xf>
    <xf numFmtId="0" fontId="26" fillId="2" borderId="0" xfId="1855" applyNumberFormat="1" applyFont="1" applyFill="1" applyAlignment="1" applyProtection="1">
      <alignment horizontal="right" vertical="center"/>
    </xf>
    <xf numFmtId="0" fontId="34" fillId="2" borderId="1" xfId="1855" applyNumberFormat="1" applyFont="1" applyFill="1" applyBorder="1" applyAlignment="1" applyProtection="1">
      <alignment horizontal="center" vertical="center"/>
    </xf>
    <xf numFmtId="0" fontId="26" fillId="2" borderId="1" xfId="1855" applyNumberFormat="1" applyFont="1" applyFill="1" applyBorder="1" applyAlignment="1" applyProtection="1">
      <alignment horizontal="left" vertical="center"/>
    </xf>
    <xf numFmtId="3" fontId="26" fillId="2" borderId="1" xfId="1855" applyNumberFormat="1" applyFont="1" applyFill="1" applyBorder="1" applyAlignment="1" applyProtection="1">
      <alignment horizontal="right" vertical="center"/>
    </xf>
    <xf numFmtId="0" fontId="34" fillId="2" borderId="1" xfId="1855" applyNumberFormat="1" applyFont="1" applyFill="1" applyBorder="1" applyAlignment="1" applyProtection="1">
      <alignment vertical="center"/>
    </xf>
    <xf numFmtId="0" fontId="26" fillId="2" borderId="1" xfId="1855" applyNumberFormat="1" applyFont="1" applyFill="1" applyBorder="1" applyAlignment="1" applyProtection="1">
      <alignment vertical="center"/>
    </xf>
    <xf numFmtId="0" fontId="26" fillId="2" borderId="2" xfId="1855" applyNumberFormat="1" applyFont="1" applyFill="1" applyBorder="1" applyAlignment="1" applyProtection="1">
      <alignment vertical="center"/>
    </xf>
    <xf numFmtId="0" fontId="26" fillId="2" borderId="7" xfId="1855" applyFont="1" applyFill="1" applyBorder="1" applyAlignment="1">
      <alignment horizontal="left"/>
    </xf>
    <xf numFmtId="0" fontId="26" fillId="2" borderId="8" xfId="1855" applyNumberFormat="1" applyFont="1" applyFill="1" applyBorder="1" applyAlignment="1" applyProtection="1">
      <alignment horizontal="right" vertical="center"/>
    </xf>
    <xf numFmtId="0" fontId="35" fillId="0" borderId="0" xfId="1503" applyFont="1" applyFill="1" applyAlignment="1">
      <alignment horizontal="center" vertical="center"/>
    </xf>
    <xf numFmtId="0" fontId="2" fillId="2" borderId="0" xfId="1853" applyFont="1" applyFill="1" applyBorder="1" applyAlignment="1"/>
    <xf numFmtId="3" fontId="26" fillId="3" borderId="1" xfId="1855" applyNumberFormat="1" applyFont="1" applyFill="1" applyBorder="1" applyAlignment="1" applyProtection="1">
      <alignment horizontal="right" vertical="center"/>
    </xf>
    <xf numFmtId="0" fontId="26" fillId="2" borderId="1" xfId="1855" applyNumberFormat="1" applyFont="1" applyFill="1" applyBorder="1" applyAlignment="1" applyProtection="1">
      <alignment horizontal="right" vertical="center"/>
    </xf>
    <xf numFmtId="0" fontId="15" fillId="2" borderId="1" xfId="1855" applyNumberFormat="1" applyFont="1" applyFill="1" applyBorder="1" applyAlignment="1" applyProtection="1"/>
    <xf numFmtId="0" fontId="26" fillId="2" borderId="7" xfId="1855" applyFont="1" applyFill="1" applyBorder="1" applyAlignment="1">
      <alignment vertical="center"/>
    </xf>
    <xf numFmtId="0" fontId="15" fillId="2" borderId="0" xfId="1766" applyFill="1"/>
    <xf numFmtId="0" fontId="33" fillId="2" borderId="0" xfId="1766" applyNumberFormat="1" applyFont="1" applyFill="1" applyAlignment="1" applyProtection="1">
      <alignment horizontal="center" vertical="center"/>
    </xf>
    <xf numFmtId="0" fontId="26" fillId="2" borderId="0" xfId="1766" applyFont="1" applyFill="1" applyAlignment="1">
      <alignment vertical="center"/>
    </xf>
    <xf numFmtId="0" fontId="26" fillId="2" borderId="0" xfId="1766" applyFont="1" applyFill="1" applyAlignment="1">
      <alignment horizontal="right" vertical="center"/>
    </xf>
    <xf numFmtId="0" fontId="34" fillId="2" borderId="1" xfId="1766" applyNumberFormat="1" applyFont="1" applyFill="1" applyBorder="1" applyAlignment="1" applyProtection="1">
      <alignment horizontal="center" vertical="center"/>
    </xf>
    <xf numFmtId="0" fontId="34" fillId="2" borderId="1" xfId="1766" applyNumberFormat="1" applyFont="1" applyFill="1" applyBorder="1" applyAlignment="1" applyProtection="1">
      <alignment horizontal="left" vertical="center"/>
    </xf>
    <xf numFmtId="3" fontId="26" fillId="2" borderId="1" xfId="1766" applyNumberFormat="1" applyFont="1" applyFill="1" applyBorder="1" applyAlignment="1" applyProtection="1">
      <alignment horizontal="right" vertical="center"/>
    </xf>
    <xf numFmtId="0" fontId="26" fillId="2" borderId="1" xfId="1766" applyNumberFormat="1" applyFont="1" applyFill="1" applyBorder="1" applyAlignment="1" applyProtection="1">
      <alignment horizontal="left" vertical="center"/>
    </xf>
    <xf numFmtId="0" fontId="34" fillId="2" borderId="1" xfId="1766" applyNumberFormat="1" applyFont="1" applyFill="1" applyBorder="1" applyAlignment="1" applyProtection="1">
      <alignment vertical="center"/>
    </xf>
    <xf numFmtId="0" fontId="26" fillId="2" borderId="1" xfId="1766" applyNumberFormat="1" applyFont="1" applyFill="1" applyBorder="1" applyAlignment="1" applyProtection="1">
      <alignment vertical="center"/>
    </xf>
    <xf numFmtId="3" fontId="26" fillId="2" borderId="5" xfId="1766" applyNumberFormat="1" applyFont="1" applyFill="1" applyBorder="1" applyAlignment="1" applyProtection="1">
      <alignment horizontal="right" vertical="center"/>
    </xf>
    <xf numFmtId="0" fontId="34" fillId="2" borderId="2" xfId="1766" applyNumberFormat="1" applyFont="1" applyFill="1" applyBorder="1" applyAlignment="1" applyProtection="1">
      <alignment vertical="center"/>
    </xf>
    <xf numFmtId="3" fontId="26" fillId="2" borderId="6" xfId="1766" applyNumberFormat="1" applyFont="1" applyFill="1" applyBorder="1" applyAlignment="1" applyProtection="1">
      <alignment horizontal="right" vertical="center"/>
    </xf>
    <xf numFmtId="0" fontId="15" fillId="0" borderId="0" xfId="1853" applyFont="1" applyFill="1" applyBorder="1" applyAlignment="1">
      <alignment horizontal="center"/>
    </xf>
    <xf numFmtId="0" fontId="2" fillId="0" borderId="0" xfId="1853" applyFont="1" applyFill="1" applyBorder="1" applyAlignment="1">
      <alignment horizontal="left"/>
    </xf>
    <xf numFmtId="0" fontId="9" fillId="0" borderId="0" xfId="1853" applyNumberFormat="1" applyFont="1" applyFill="1" applyBorder="1" applyAlignment="1" applyProtection="1">
      <alignment horizontal="center" vertical="center"/>
    </xf>
    <xf numFmtId="0" fontId="26" fillId="0" borderId="0" xfId="1853" applyNumberFormat="1" applyFont="1" applyFill="1" applyBorder="1" applyAlignment="1" applyProtection="1">
      <alignment horizontal="right" vertical="center"/>
    </xf>
    <xf numFmtId="0" fontId="34" fillId="0" borderId="1" xfId="1853" applyNumberFormat="1" applyFont="1" applyFill="1" applyBorder="1" applyAlignment="1" applyProtection="1">
      <alignment horizontal="center" vertical="center"/>
    </xf>
    <xf numFmtId="0" fontId="36" fillId="0" borderId="9" xfId="1853" applyFont="1" applyFill="1" applyBorder="1" applyAlignment="1">
      <alignment horizontal="center" vertical="center" wrapText="1" shrinkToFit="1"/>
    </xf>
    <xf numFmtId="0" fontId="36" fillId="0" borderId="10" xfId="1853" applyFont="1" applyFill="1" applyBorder="1" applyAlignment="1">
      <alignment horizontal="center" vertical="center" wrapText="1" shrinkToFit="1"/>
    </xf>
    <xf numFmtId="176" fontId="36" fillId="0" borderId="10" xfId="1853" applyNumberFormat="1" applyFont="1" applyFill="1" applyBorder="1" applyAlignment="1">
      <alignment horizontal="center" vertical="center" shrinkToFit="1"/>
    </xf>
    <xf numFmtId="0" fontId="36" fillId="0" borderId="11" xfId="1853" applyFont="1" applyFill="1" applyBorder="1" applyAlignment="1">
      <alignment horizontal="center" vertical="center"/>
    </xf>
    <xf numFmtId="0" fontId="36" fillId="0" borderId="1" xfId="1853" applyFont="1" applyFill="1" applyBorder="1" applyAlignment="1">
      <alignment horizontal="left" vertical="center"/>
    </xf>
    <xf numFmtId="176" fontId="1" fillId="0" borderId="1" xfId="1853" applyNumberFormat="1" applyFill="1" applyBorder="1" applyAlignment="1">
      <alignment horizontal="center" vertical="center"/>
    </xf>
    <xf numFmtId="0" fontId="19" fillId="0" borderId="11" xfId="1853" applyFont="1" applyFill="1" applyBorder="1" applyAlignment="1">
      <alignment horizontal="center" vertical="center"/>
    </xf>
    <xf numFmtId="0" fontId="19" fillId="0" borderId="1" xfId="1853" applyFont="1" applyFill="1" applyBorder="1" applyAlignment="1">
      <alignment horizontal="left" vertical="center"/>
    </xf>
    <xf numFmtId="176" fontId="37" fillId="0" borderId="1" xfId="1853" applyNumberFormat="1" applyFont="1" applyFill="1" applyBorder="1" applyAlignment="1">
      <alignment horizontal="center" vertical="center"/>
    </xf>
    <xf numFmtId="0" fontId="1" fillId="0" borderId="1" xfId="1853" applyFill="1" applyBorder="1" applyAlignment="1">
      <alignment vertical="center"/>
    </xf>
    <xf numFmtId="0" fontId="36" fillId="0" borderId="11" xfId="1853" applyFont="1" applyFill="1" applyBorder="1" applyAlignment="1">
      <alignment horizontal="center" vertical="center" shrinkToFit="1"/>
    </xf>
    <xf numFmtId="0" fontId="36" fillId="0" borderId="1" xfId="1853" applyFont="1" applyFill="1" applyBorder="1" applyAlignment="1">
      <alignment horizontal="left" vertical="center" shrinkToFit="1"/>
    </xf>
    <xf numFmtId="0" fontId="19" fillId="0" borderId="12" xfId="1853" applyFont="1" applyFill="1" applyBorder="1" applyAlignment="1">
      <alignment horizontal="center" vertical="center"/>
    </xf>
    <xf numFmtId="0" fontId="1" fillId="0" borderId="5" xfId="1853" applyFill="1" applyBorder="1" applyAlignment="1">
      <alignment vertical="center"/>
    </xf>
    <xf numFmtId="0" fontId="19" fillId="0" borderId="1" xfId="1853" applyFont="1" applyFill="1" applyBorder="1" applyAlignment="1">
      <alignment horizontal="center" vertical="center"/>
    </xf>
    <xf numFmtId="0" fontId="38" fillId="0" borderId="0" xfId="1853" applyFont="1" applyFill="1" applyBorder="1" applyAlignment="1">
      <alignment horizontal="center"/>
    </xf>
    <xf numFmtId="0" fontId="38" fillId="0" borderId="0" xfId="1853" applyFont="1" applyFill="1" applyBorder="1" applyAlignment="1"/>
    <xf numFmtId="0" fontId="18" fillId="0" borderId="0" xfId="1853" applyFont="1" applyFill="1" applyBorder="1" applyAlignment="1">
      <alignment horizontal="center"/>
    </xf>
    <xf numFmtId="0" fontId="26" fillId="2" borderId="0" xfId="1766" applyNumberFormat="1" applyFont="1" applyFill="1" applyAlignment="1" applyProtection="1">
      <alignment horizontal="right" vertical="center"/>
    </xf>
    <xf numFmtId="0" fontId="26" fillId="2" borderId="2" xfId="1766" applyNumberFormat="1" applyFont="1" applyFill="1" applyBorder="1" applyAlignment="1" applyProtection="1">
      <alignment horizontal="left" vertical="center"/>
    </xf>
    <xf numFmtId="0" fontId="34" fillId="2" borderId="5" xfId="1766" applyNumberFormat="1" applyFont="1" applyFill="1" applyBorder="1" applyAlignment="1" applyProtection="1">
      <alignment horizontal="center" vertical="center"/>
    </xf>
    <xf numFmtId="0" fontId="34" fillId="2" borderId="2" xfId="1766" applyNumberFormat="1" applyFont="1" applyFill="1" applyBorder="1" applyAlignment="1" applyProtection="1">
      <alignment horizontal="center" vertical="center"/>
    </xf>
    <xf numFmtId="0" fontId="34" fillId="2" borderId="2" xfId="1766" applyNumberFormat="1" applyFont="1" applyFill="1" applyBorder="1" applyAlignment="1" applyProtection="1">
      <alignment horizontal="left" vertical="center"/>
    </xf>
    <xf numFmtId="0" fontId="26" fillId="2" borderId="13" xfId="1766" applyNumberFormat="1" applyFont="1" applyFill="1" applyBorder="1" applyAlignment="1" applyProtection="1">
      <alignment horizontal="left" vertical="center"/>
    </xf>
    <xf numFmtId="0" fontId="34" fillId="2" borderId="14" xfId="1766" applyNumberFormat="1" applyFont="1" applyFill="1" applyBorder="1" applyAlignment="1" applyProtection="1">
      <alignment horizontal="left" vertical="center"/>
    </xf>
    <xf numFmtId="0" fontId="15" fillId="2" borderId="0" xfId="1905" applyFill="1" applyAlignment="1">
      <alignment wrapText="1"/>
    </xf>
    <xf numFmtId="0" fontId="15" fillId="2" borderId="0" xfId="1905" applyFill="1"/>
    <xf numFmtId="0" fontId="2" fillId="2" borderId="0" xfId="1874" applyFont="1" applyFill="1" applyAlignment="1">
      <alignment vertical="center" wrapText="1"/>
    </xf>
    <xf numFmtId="0" fontId="39" fillId="2" borderId="0" xfId="1905" applyFont="1" applyFill="1" applyAlignment="1">
      <alignment horizontal="right"/>
    </xf>
    <xf numFmtId="0" fontId="40" fillId="2" borderId="0" xfId="1905" applyFont="1" applyFill="1" applyAlignment="1"/>
    <xf numFmtId="0" fontId="41" fillId="2" borderId="0" xfId="1905" applyFont="1" applyFill="1" applyAlignment="1">
      <alignment horizontal="center" wrapText="1"/>
    </xf>
    <xf numFmtId="0" fontId="41" fillId="2" borderId="0" xfId="1905" applyFont="1" applyFill="1" applyAlignment="1">
      <alignment horizontal="center"/>
    </xf>
    <xf numFmtId="0" fontId="15" fillId="2" borderId="0" xfId="1905" applyFill="1" applyAlignment="1"/>
    <xf numFmtId="0" fontId="42" fillId="2" borderId="0" xfId="1874" applyFont="1" applyFill="1" applyAlignment="1">
      <alignment horizontal="center" vertical="center" wrapText="1"/>
    </xf>
    <xf numFmtId="0" fontId="42" fillId="2" borderId="0" xfId="1874" applyFont="1" applyFill="1" applyAlignment="1">
      <alignment horizontal="center" vertical="center"/>
    </xf>
    <xf numFmtId="0" fontId="23" fillId="2" borderId="8" xfId="1898" applyFont="1" applyFill="1" applyBorder="1" applyAlignment="1">
      <alignment horizontal="right" vertical="center" wrapText="1"/>
    </xf>
    <xf numFmtId="0" fontId="23" fillId="2" borderId="8" xfId="1898" applyFont="1" applyFill="1" applyBorder="1" applyAlignment="1">
      <alignment horizontal="right" vertical="center"/>
    </xf>
    <xf numFmtId="0" fontId="11" fillId="2" borderId="1" xfId="1905" applyFont="1" applyFill="1" applyBorder="1" applyAlignment="1">
      <alignment horizontal="center" vertical="center" wrapText="1" shrinkToFit="1"/>
    </xf>
    <xf numFmtId="0" fontId="11" fillId="2" borderId="1" xfId="1905" applyFont="1" applyFill="1" applyBorder="1" applyAlignment="1">
      <alignment horizontal="center" vertical="center" shrinkToFit="1"/>
    </xf>
    <xf numFmtId="0" fontId="43" fillId="2" borderId="1" xfId="1898" applyFont="1" applyFill="1" applyBorder="1" applyAlignment="1">
      <alignment horizontal="center" vertical="center" wrapText="1"/>
    </xf>
    <xf numFmtId="181" fontId="12" fillId="2" borderId="1" xfId="1874" applyNumberFormat="1" applyFont="1" applyFill="1" applyBorder="1" applyAlignment="1" applyProtection="1">
      <alignment horizontal="left" vertical="center" wrapText="1" shrinkToFit="1"/>
    </xf>
    <xf numFmtId="176" fontId="44" fillId="2" borderId="1" xfId="1898" applyNumberFormat="1" applyFont="1" applyFill="1" applyBorder="1" applyAlignment="1">
      <alignment horizontal="center" vertical="center" wrapText="1"/>
    </xf>
    <xf numFmtId="3" fontId="12" fillId="2" borderId="1" xfId="1905" applyNumberFormat="1" applyFont="1" applyFill="1" applyBorder="1" applyAlignment="1" applyProtection="1">
      <alignment vertical="center" wrapText="1" shrinkToFit="1"/>
    </xf>
    <xf numFmtId="181" fontId="12" fillId="2" borderId="1" xfId="1874" applyNumberFormat="1" applyFont="1" applyFill="1" applyBorder="1" applyAlignment="1" applyProtection="1">
      <alignment horizontal="center" vertical="center" wrapText="1" shrinkToFit="1"/>
    </xf>
    <xf numFmtId="0" fontId="26" fillId="2" borderId="1" xfId="1880" applyNumberFormat="1" applyFont="1" applyFill="1" applyBorder="1" applyAlignment="1" applyProtection="1">
      <alignment horizontal="center" vertical="center"/>
    </xf>
    <xf numFmtId="0" fontId="26" fillId="2" borderId="0" xfId="1905" applyFont="1" applyFill="1" applyAlignment="1">
      <alignment horizontal="left" vertical="center" wrapText="1"/>
    </xf>
    <xf numFmtId="0" fontId="1" fillId="0" borderId="0" xfId="1898">
      <alignment vertical="center"/>
    </xf>
    <xf numFmtId="0" fontId="21" fillId="0" borderId="0" xfId="1898" applyFont="1" applyAlignment="1">
      <alignment horizontal="left" vertical="center"/>
    </xf>
    <xf numFmtId="0" fontId="45" fillId="0" borderId="0" xfId="1898" applyFont="1" applyAlignment="1">
      <alignment horizontal="center" vertical="center"/>
    </xf>
    <xf numFmtId="0" fontId="23" fillId="0" borderId="0" xfId="1898" applyFont="1" applyBorder="1" applyAlignment="1">
      <alignment horizontal="right" vertical="center"/>
    </xf>
    <xf numFmtId="0" fontId="43" fillId="0" borderId="1" xfId="1898" applyFont="1" applyBorder="1" applyAlignment="1">
      <alignment horizontal="center" vertical="center" wrapText="1"/>
    </xf>
    <xf numFmtId="0" fontId="44" fillId="0" borderId="1" xfId="1898" applyFont="1" applyBorder="1" applyAlignment="1">
      <alignment horizontal="left" vertical="center" wrapText="1"/>
    </xf>
    <xf numFmtId="176" fontId="44" fillId="0" borderId="1" xfId="1898" applyNumberFormat="1" applyFont="1" applyBorder="1" applyAlignment="1">
      <alignment horizontal="center" vertical="center" wrapText="1"/>
    </xf>
    <xf numFmtId="0" fontId="44" fillId="0" borderId="1" xfId="1898" applyFont="1" applyBorder="1" applyAlignment="1">
      <alignment horizontal="right" vertical="center" wrapText="1"/>
    </xf>
    <xf numFmtId="176" fontId="26" fillId="0" borderId="1" xfId="1898" applyNumberFormat="1" applyFont="1" applyFill="1" applyBorder="1" applyAlignment="1">
      <alignment horizontal="center" vertical="center"/>
    </xf>
    <xf numFmtId="0" fontId="2" fillId="2" borderId="0" xfId="1874" applyFont="1" applyFill="1">
      <alignment vertical="center"/>
    </xf>
    <xf numFmtId="0" fontId="46" fillId="2" borderId="0" xfId="1874" applyFont="1" applyFill="1" applyAlignment="1">
      <alignment horizontal="center" vertical="center"/>
    </xf>
    <xf numFmtId="0" fontId="47" fillId="2" borderId="8" xfId="1874" applyFont="1" applyFill="1" applyBorder="1" applyAlignment="1">
      <alignment horizontal="right" vertical="center"/>
    </xf>
    <xf numFmtId="0" fontId="27" fillId="2" borderId="1" xfId="1905" applyFont="1" applyFill="1" applyBorder="1" applyAlignment="1">
      <alignment horizontal="center" vertical="center"/>
    </xf>
    <xf numFmtId="181" fontId="26" fillId="2" borderId="1" xfId="1874" applyNumberFormat="1" applyFont="1" applyFill="1" applyBorder="1" applyAlignment="1" applyProtection="1">
      <alignment horizontal="left" vertical="center"/>
    </xf>
    <xf numFmtId="176" fontId="26" fillId="2" borderId="1" xfId="1905" applyNumberFormat="1" applyFont="1" applyFill="1" applyBorder="1" applyAlignment="1">
      <alignment vertical="center"/>
    </xf>
    <xf numFmtId="3" fontId="26" fillId="2" borderId="1" xfId="1905" applyNumberFormat="1" applyFont="1" applyFill="1" applyBorder="1" applyAlignment="1" applyProtection="1">
      <alignment vertical="center"/>
    </xf>
    <xf numFmtId="181" fontId="26" fillId="2" borderId="1" xfId="1874" applyNumberFormat="1" applyFont="1" applyFill="1" applyBorder="1" applyAlignment="1" applyProtection="1">
      <alignment horizontal="center" vertical="center"/>
    </xf>
    <xf numFmtId="0" fontId="1" fillId="2" borderId="0" xfId="1898" applyFill="1">
      <alignment vertical="center"/>
    </xf>
    <xf numFmtId="0" fontId="2" fillId="2" borderId="0" xfId="1898" applyFont="1" applyFill="1" applyAlignment="1">
      <alignment horizontal="justify" vertical="center"/>
    </xf>
    <xf numFmtId="0" fontId="45" fillId="2" borderId="0" xfId="1898" applyFont="1" applyFill="1" applyAlignment="1">
      <alignment horizontal="center" vertical="center"/>
    </xf>
    <xf numFmtId="0" fontId="23" fillId="2" borderId="0" xfId="1898" applyFont="1" applyFill="1" applyAlignment="1">
      <alignment horizontal="right" vertical="center"/>
    </xf>
    <xf numFmtId="0" fontId="44" fillId="2" borderId="1" xfId="1898" applyFont="1" applyFill="1" applyBorder="1" applyAlignment="1">
      <alignment horizontal="center" vertical="center" wrapText="1"/>
    </xf>
    <xf numFmtId="176" fontId="44" fillId="2" borderId="1" xfId="1898" applyNumberFormat="1" applyFont="1" applyFill="1" applyBorder="1" applyAlignment="1">
      <alignment horizontal="center" vertical="center"/>
    </xf>
    <xf numFmtId="0" fontId="21" fillId="2" borderId="0" xfId="1898" applyFont="1" applyFill="1" applyAlignment="1">
      <alignment horizontal="justify" vertical="center"/>
    </xf>
    <xf numFmtId="0" fontId="45" fillId="2" borderId="0" xfId="1898" applyFont="1" applyFill="1" applyAlignment="1">
      <alignment vertical="center"/>
    </xf>
    <xf numFmtId="0" fontId="43" fillId="2" borderId="4" xfId="1898" applyFont="1" applyFill="1" applyBorder="1" applyAlignment="1">
      <alignment horizontal="center" vertical="center" wrapText="1"/>
    </xf>
    <xf numFmtId="0" fontId="26" fillId="2" borderId="1" xfId="1898" applyFont="1" applyFill="1" applyBorder="1" applyAlignment="1">
      <alignment vertical="center" shrinkToFit="1"/>
    </xf>
    <xf numFmtId="3" fontId="26" fillId="2" borderId="1" xfId="1898" applyNumberFormat="1" applyFont="1" applyFill="1" applyBorder="1" applyAlignment="1">
      <alignment horizontal="center" vertical="center"/>
    </xf>
    <xf numFmtId="0" fontId="26" fillId="2" borderId="1" xfId="0" applyFont="1" applyFill="1" applyBorder="1" applyAlignment="1">
      <alignment vertical="center" shrinkToFit="1"/>
    </xf>
    <xf numFmtId="0" fontId="26" fillId="2" borderId="1" xfId="1898" applyFont="1" applyFill="1" applyBorder="1" applyAlignment="1">
      <alignment horizontal="center" vertical="center" shrinkToFit="1"/>
    </xf>
    <xf numFmtId="0" fontId="15" fillId="2" borderId="0" xfId="1905" applyFill="1" applyBorder="1" applyAlignment="1"/>
    <xf numFmtId="0" fontId="15" fillId="2" borderId="0" xfId="1905" applyFill="1" applyBorder="1" applyAlignment="1">
      <alignment horizontal="center"/>
    </xf>
    <xf numFmtId="0" fontId="15" fillId="2" borderId="0" xfId="1905" applyFill="1" applyBorder="1" applyAlignment="1">
      <alignment wrapText="1"/>
    </xf>
    <xf numFmtId="0" fontId="2" fillId="2" borderId="0" xfId="1898" applyFont="1" applyFill="1" applyBorder="1" applyAlignment="1">
      <alignment vertical="center"/>
    </xf>
    <xf numFmtId="0" fontId="39" fillId="2" borderId="0" xfId="1905" applyFont="1" applyFill="1" applyBorder="1" applyAlignment="1">
      <alignment horizontal="center"/>
    </xf>
    <xf numFmtId="0" fontId="41" fillId="2" borderId="0" xfId="1905" applyFont="1" applyFill="1" applyBorder="1" applyAlignment="1">
      <alignment horizontal="center"/>
    </xf>
    <xf numFmtId="0" fontId="9" fillId="2" borderId="0" xfId="1898" applyFont="1" applyFill="1" applyBorder="1" applyAlignment="1">
      <alignment horizontal="center" vertical="center"/>
    </xf>
    <xf numFmtId="0" fontId="48" fillId="2" borderId="0" xfId="1905" applyFont="1" applyFill="1" applyBorder="1" applyAlignment="1"/>
    <xf numFmtId="0" fontId="26" fillId="2" borderId="0" xfId="1905" applyFont="1" applyFill="1" applyBorder="1" applyAlignment="1">
      <alignment horizontal="right"/>
    </xf>
    <xf numFmtId="0" fontId="11" fillId="2" borderId="1" xfId="1905" applyFont="1" applyFill="1" applyBorder="1" applyAlignment="1">
      <alignment horizontal="center" vertical="center"/>
    </xf>
    <xf numFmtId="0" fontId="11" fillId="2" borderId="1" xfId="1905" applyFont="1" applyFill="1" applyBorder="1" applyAlignment="1">
      <alignment horizontal="center" vertical="center" wrapText="1"/>
    </xf>
    <xf numFmtId="181" fontId="26" fillId="2" borderId="1" xfId="1898" applyNumberFormat="1" applyFont="1" applyFill="1" applyBorder="1" applyAlignment="1" applyProtection="1">
      <alignment horizontal="left" vertical="center"/>
    </xf>
    <xf numFmtId="182" fontId="26" fillId="2" borderId="1" xfId="1905" applyNumberFormat="1" applyFont="1" applyFill="1" applyBorder="1" applyAlignment="1">
      <alignment horizontal="center" vertical="center"/>
    </xf>
    <xf numFmtId="177" fontId="26" fillId="2" borderId="1" xfId="1905" applyNumberFormat="1" applyFont="1" applyFill="1" applyBorder="1" applyAlignment="1">
      <alignment horizontal="center" wrapText="1"/>
    </xf>
    <xf numFmtId="177" fontId="26" fillId="2" borderId="1" xfId="1905" applyNumberFormat="1" applyFont="1" applyFill="1" applyBorder="1" applyAlignment="1">
      <alignment horizontal="center" vertical="center"/>
    </xf>
    <xf numFmtId="181" fontId="26" fillId="2" borderId="1" xfId="1898" applyNumberFormat="1" applyFont="1" applyFill="1" applyBorder="1" applyAlignment="1" applyProtection="1">
      <alignment horizontal="left" vertical="center" shrinkToFit="1"/>
    </xf>
    <xf numFmtId="0" fontId="26" fillId="2" borderId="1" xfId="1905" applyFont="1" applyFill="1" applyBorder="1" applyAlignment="1">
      <alignment horizontal="center"/>
    </xf>
    <xf numFmtId="181" fontId="26" fillId="2" borderId="1" xfId="1898" applyNumberFormat="1" applyFont="1" applyFill="1" applyBorder="1" applyAlignment="1" applyProtection="1">
      <alignment horizontal="center" vertical="center"/>
    </xf>
    <xf numFmtId="0" fontId="15" fillId="2" borderId="0" xfId="1898" applyFont="1" applyFill="1" applyBorder="1" applyAlignment="1"/>
    <xf numFmtId="0" fontId="22" fillId="2" borderId="0" xfId="1898" applyFont="1" applyFill="1" applyAlignment="1">
      <alignment horizontal="center" vertical="center"/>
    </xf>
    <xf numFmtId="0" fontId="26" fillId="2" borderId="8" xfId="1898" applyNumberFormat="1" applyFont="1" applyFill="1" applyBorder="1" applyAlignment="1" applyProtection="1">
      <alignment horizontal="right" vertical="center"/>
    </xf>
    <xf numFmtId="0" fontId="34" fillId="2" borderId="1" xfId="1898" applyNumberFormat="1" applyFont="1" applyFill="1" applyBorder="1" applyAlignment="1" applyProtection="1">
      <alignment horizontal="center" vertical="center"/>
    </xf>
    <xf numFmtId="0" fontId="26" fillId="2" borderId="1" xfId="1898" applyNumberFormat="1" applyFont="1" applyFill="1" applyBorder="1" applyAlignment="1" applyProtection="1">
      <alignment vertical="center"/>
    </xf>
    <xf numFmtId="3" fontId="26" fillId="2" borderId="1" xfId="1898" applyNumberFormat="1" applyFont="1" applyFill="1" applyBorder="1" applyAlignment="1" applyProtection="1">
      <alignment horizontal="center" vertical="center"/>
    </xf>
    <xf numFmtId="3" fontId="23" fillId="2" borderId="1" xfId="1898" applyNumberFormat="1" applyFont="1" applyFill="1" applyBorder="1" applyAlignment="1">
      <alignment horizontal="center" vertical="center" wrapText="1"/>
    </xf>
    <xf numFmtId="0" fontId="49" fillId="2" borderId="1" xfId="1898" applyFont="1" applyFill="1" applyBorder="1" applyAlignment="1">
      <alignment horizontal="center" vertical="center" wrapText="1"/>
    </xf>
    <xf numFmtId="0" fontId="50" fillId="0" borderId="0" xfId="1503" applyFont="1" applyFill="1" applyAlignment="1">
      <alignment vertical="center"/>
    </xf>
    <xf numFmtId="0" fontId="0" fillId="0" borderId="0" xfId="1503" applyFont="1" applyFill="1" applyAlignment="1">
      <alignment horizontal="center" vertical="center"/>
    </xf>
    <xf numFmtId="0" fontId="21" fillId="2" borderId="0" xfId="1853" applyFont="1" applyFill="1" applyAlignment="1">
      <alignment horizontal="justify" vertical="center"/>
    </xf>
    <xf numFmtId="0" fontId="15" fillId="2" borderId="0" xfId="1853" applyFont="1" applyFill="1" applyBorder="1" applyAlignment="1"/>
    <xf numFmtId="0" fontId="45" fillId="2" borderId="0" xfId="1853" applyFont="1" applyFill="1" applyAlignment="1">
      <alignment horizontal="center" vertical="center"/>
    </xf>
    <xf numFmtId="0" fontId="32" fillId="0" borderId="0" xfId="1503" applyFont="1" applyFill="1" applyAlignment="1">
      <alignment horizontal="right" vertical="center"/>
    </xf>
    <xf numFmtId="0" fontId="30" fillId="0" borderId="1" xfId="1503" applyFont="1" applyFill="1" applyBorder="1" applyAlignment="1">
      <alignment horizontal="center" vertical="center"/>
    </xf>
    <xf numFmtId="0" fontId="51" fillId="4" borderId="1" xfId="1503" applyNumberFormat="1" applyFont="1" applyFill="1" applyBorder="1" applyAlignment="1" applyProtection="1">
      <alignment horizontal="center" vertical="center"/>
    </xf>
    <xf numFmtId="0" fontId="31" fillId="0" borderId="2" xfId="1503" applyFont="1" applyFill="1" applyBorder="1" applyAlignment="1">
      <alignment horizontal="center" vertical="center"/>
    </xf>
    <xf numFmtId="0" fontId="31" fillId="0" borderId="4" xfId="1503" applyFont="1" applyFill="1" applyBorder="1" applyAlignment="1">
      <alignment horizontal="center" vertical="center"/>
    </xf>
    <xf numFmtId="0" fontId="15" fillId="2" borderId="0" xfId="1853" applyFont="1" applyFill="1" applyBorder="1" applyAlignment="1">
      <alignment horizontal="center"/>
    </xf>
    <xf numFmtId="0" fontId="1" fillId="2" borderId="0" xfId="1853" applyFill="1">
      <alignment vertical="center"/>
    </xf>
    <xf numFmtId="0" fontId="15" fillId="2" borderId="0" xfId="1853" applyFont="1" applyFill="1" applyBorder="1" applyAlignment="1">
      <alignment horizontal="left" wrapText="1"/>
    </xf>
    <xf numFmtId="0" fontId="15" fillId="2" borderId="0" xfId="1853" applyFont="1" applyFill="1" applyBorder="1" applyAlignment="1">
      <alignment horizontal="center" wrapText="1"/>
    </xf>
    <xf numFmtId="0" fontId="33" fillId="2" borderId="0" xfId="1853" applyNumberFormat="1" applyFont="1" applyFill="1" applyBorder="1" applyAlignment="1" applyProtection="1">
      <alignment horizontal="center" vertical="center"/>
    </xf>
    <xf numFmtId="0" fontId="26" fillId="2" borderId="0" xfId="1853" applyNumberFormat="1" applyFont="1" applyFill="1" applyBorder="1" applyAlignment="1" applyProtection="1">
      <alignment horizontal="right" vertical="center"/>
    </xf>
    <xf numFmtId="0" fontId="52" fillId="2" borderId="1" xfId="1853" applyFont="1" applyFill="1" applyBorder="1" applyAlignment="1">
      <alignment horizontal="center" vertical="center" wrapText="1"/>
    </xf>
    <xf numFmtId="0" fontId="34" fillId="2" borderId="1" xfId="1853" applyNumberFormat="1" applyFont="1" applyFill="1" applyBorder="1" applyAlignment="1" applyProtection="1">
      <alignment horizontal="center" vertical="center"/>
    </xf>
    <xf numFmtId="0" fontId="34" fillId="2" borderId="1" xfId="1853" applyNumberFormat="1" applyFont="1" applyFill="1" applyBorder="1" applyAlignment="1" applyProtection="1">
      <alignment vertical="center"/>
    </xf>
    <xf numFmtId="3" fontId="26" fillId="2" borderId="1" xfId="1853" applyNumberFormat="1" applyFont="1" applyFill="1" applyBorder="1" applyAlignment="1" applyProtection="1">
      <alignment horizontal="center" vertical="center"/>
    </xf>
    <xf numFmtId="0" fontId="26" fillId="2" borderId="1" xfId="1853" applyNumberFormat="1" applyFont="1" applyFill="1" applyBorder="1" applyAlignment="1" applyProtection="1">
      <alignment vertical="center"/>
    </xf>
    <xf numFmtId="0" fontId="53" fillId="2" borderId="0" xfId="1898" applyFont="1" applyFill="1" applyBorder="1" applyAlignment="1">
      <alignment horizontal="left" wrapText="1"/>
    </xf>
    <xf numFmtId="0" fontId="54" fillId="2" borderId="0" xfId="1898" applyFont="1" applyFill="1" applyBorder="1" applyAlignment="1">
      <alignment horizontal="left" wrapText="1"/>
    </xf>
    <xf numFmtId="0" fontId="33" fillId="2" borderId="0" xfId="1898" applyNumberFormat="1" applyFont="1" applyFill="1" applyBorder="1" applyAlignment="1" applyProtection="1">
      <alignment horizontal="center" vertical="center"/>
    </xf>
    <xf numFmtId="0" fontId="26" fillId="2" borderId="0" xfId="1898" applyNumberFormat="1" applyFont="1" applyFill="1" applyBorder="1" applyAlignment="1" applyProtection="1">
      <alignment horizontal="right" vertical="center"/>
    </xf>
    <xf numFmtId="0" fontId="52" fillId="2" borderId="1" xfId="1898" applyFont="1" applyFill="1" applyBorder="1" applyAlignment="1">
      <alignment horizontal="center" vertical="center" wrapText="1"/>
    </xf>
    <xf numFmtId="0" fontId="34" fillId="2" borderId="1" xfId="1898" applyNumberFormat="1" applyFont="1" applyFill="1" applyBorder="1" applyAlignment="1" applyProtection="1">
      <alignment vertical="center"/>
    </xf>
    <xf numFmtId="3" fontId="26" fillId="2" borderId="1" xfId="1898" applyNumberFormat="1" applyFont="1" applyFill="1" applyBorder="1" applyAlignment="1" applyProtection="1">
      <alignment horizontal="right" vertical="center"/>
    </xf>
    <xf numFmtId="0" fontId="1" fillId="2" borderId="0" xfId="1861" applyFont="1" applyFill="1" applyAlignment="1">
      <alignment vertical="center"/>
    </xf>
    <xf numFmtId="0" fontId="47" fillId="2" borderId="0" xfId="1898" applyFont="1" applyFill="1" applyBorder="1" applyAlignment="1">
      <alignment horizontal="left" wrapText="1"/>
    </xf>
    <xf numFmtId="0" fontId="26" fillId="2" borderId="0" xfId="1898" applyFont="1" applyFill="1" applyBorder="1" applyAlignment="1">
      <alignment horizontal="left" wrapText="1"/>
    </xf>
    <xf numFmtId="0" fontId="45" fillId="2" borderId="0" xfId="1861" applyFont="1" applyFill="1" applyAlignment="1">
      <alignment horizontal="center" vertical="center"/>
    </xf>
    <xf numFmtId="0" fontId="23" fillId="2" borderId="0" xfId="1861" applyFont="1" applyFill="1" applyBorder="1" applyAlignment="1">
      <alignment horizontal="right" vertical="center"/>
    </xf>
    <xf numFmtId="0" fontId="55" fillId="2" borderId="1" xfId="1861" applyFont="1" applyFill="1" applyBorder="1" applyAlignment="1">
      <alignment horizontal="center" vertical="center" wrapText="1"/>
    </xf>
    <xf numFmtId="0" fontId="55" fillId="2" borderId="1" xfId="1861" applyFont="1" applyFill="1" applyBorder="1" applyAlignment="1">
      <alignment horizontal="center" vertical="top" wrapText="1"/>
    </xf>
    <xf numFmtId="0" fontId="55" fillId="2" borderId="5" xfId="1861" applyFont="1" applyFill="1" applyBorder="1" applyAlignment="1">
      <alignment horizontal="center" vertical="center"/>
    </xf>
    <xf numFmtId="0" fontId="55" fillId="2" borderId="6" xfId="1861" applyFont="1" applyFill="1" applyBorder="1" applyAlignment="1">
      <alignment horizontal="center" vertical="center"/>
    </xf>
    <xf numFmtId="0" fontId="56" fillId="2" borderId="1" xfId="1861" applyFont="1" applyFill="1" applyBorder="1" applyAlignment="1">
      <alignment horizontal="center" vertical="center"/>
    </xf>
    <xf numFmtId="3" fontId="56" fillId="2" borderId="1" xfId="1861" applyNumberFormat="1" applyFont="1" applyFill="1" applyBorder="1" applyAlignment="1">
      <alignment horizontal="center" vertical="center"/>
    </xf>
    <xf numFmtId="180" fontId="56" fillId="2" borderId="1" xfId="1861" applyNumberFormat="1" applyFont="1" applyFill="1" applyBorder="1" applyAlignment="1">
      <alignment horizontal="center" vertical="center"/>
    </xf>
    <xf numFmtId="0" fontId="2" fillId="2" borderId="0" xfId="1861" applyFont="1" applyFill="1">
      <alignment vertical="center"/>
    </xf>
    <xf numFmtId="0" fontId="57" fillId="2" borderId="0" xfId="1861" applyNumberFormat="1" applyFont="1" applyFill="1" applyAlignment="1" applyProtection="1">
      <alignment horizontal="center" vertical="center"/>
    </xf>
    <xf numFmtId="0" fontId="26" fillId="2" borderId="0" xfId="1861" applyNumberFormat="1" applyFont="1" applyFill="1" applyAlignment="1" applyProtection="1">
      <alignment horizontal="right" vertical="center"/>
    </xf>
    <xf numFmtId="0" fontId="34" fillId="2" borderId="1" xfId="1861" applyNumberFormat="1" applyFont="1" applyFill="1" applyBorder="1" applyAlignment="1" applyProtection="1">
      <alignment horizontal="center" vertical="center" wrapText="1"/>
    </xf>
    <xf numFmtId="3" fontId="34" fillId="2" borderId="1" xfId="1861" applyNumberFormat="1" applyFont="1" applyFill="1" applyBorder="1" applyAlignment="1" applyProtection="1">
      <alignment horizontal="center" vertical="center" wrapText="1"/>
    </xf>
    <xf numFmtId="3" fontId="26" fillId="2" borderId="1" xfId="1861" applyNumberFormat="1" applyFont="1" applyFill="1" applyBorder="1" applyAlignment="1" applyProtection="1">
      <alignment horizontal="left" vertical="center"/>
    </xf>
    <xf numFmtId="176" fontId="12" fillId="2" borderId="1" xfId="1861" applyNumberFormat="1" applyFont="1" applyFill="1" applyBorder="1" applyAlignment="1">
      <alignment horizontal="center" vertical="center" shrinkToFit="1"/>
    </xf>
    <xf numFmtId="176" fontId="12" fillId="2" borderId="1" xfId="1861" applyNumberFormat="1" applyFont="1" applyFill="1" applyBorder="1" applyAlignment="1">
      <alignment horizontal="center" vertical="center"/>
    </xf>
    <xf numFmtId="180" fontId="12" fillId="2" borderId="1" xfId="1861" applyNumberFormat="1" applyFont="1" applyFill="1" applyBorder="1" applyAlignment="1" applyProtection="1">
      <alignment horizontal="center" vertical="center"/>
    </xf>
    <xf numFmtId="180" fontId="44" fillId="2" borderId="1" xfId="1861" applyNumberFormat="1" applyFont="1" applyFill="1" applyBorder="1" applyAlignment="1" applyProtection="1">
      <alignment horizontal="center" vertical="center" wrapText="1"/>
    </xf>
    <xf numFmtId="0" fontId="44" fillId="2" borderId="1" xfId="1861" applyFont="1" applyFill="1" applyBorder="1" applyAlignment="1">
      <alignment horizontal="center" vertical="center"/>
    </xf>
    <xf numFmtId="0" fontId="1" fillId="2" borderId="7" xfId="1861" applyFill="1" applyBorder="1" applyAlignment="1">
      <alignment horizontal="left" vertical="center"/>
    </xf>
    <xf numFmtId="0" fontId="1" fillId="0" borderId="0" xfId="1861" applyFill="1" applyAlignment="1">
      <alignment horizontal="center" vertical="center"/>
    </xf>
    <xf numFmtId="0" fontId="1" fillId="0" borderId="0" xfId="1861" applyFill="1">
      <alignment vertical="center"/>
    </xf>
    <xf numFmtId="0" fontId="58" fillId="0" borderId="1" xfId="1861" applyFont="1" applyFill="1" applyBorder="1" applyAlignment="1">
      <alignment horizontal="center" vertical="center"/>
    </xf>
    <xf numFmtId="0" fontId="58" fillId="0" borderId="1" xfId="1861" applyFont="1" applyFill="1" applyBorder="1" applyAlignment="1">
      <alignment horizontal="left" vertical="center"/>
    </xf>
    <xf numFmtId="0" fontId="59" fillId="0" borderId="1" xfId="1861" applyFont="1" applyFill="1" applyBorder="1" applyAlignment="1">
      <alignment horizontal="center" vertical="center"/>
    </xf>
    <xf numFmtId="0" fontId="59" fillId="0" borderId="1" xfId="1861" applyFont="1" applyFill="1" applyBorder="1">
      <alignment vertical="center"/>
    </xf>
  </cellXfs>
  <cellStyles count="2392">
    <cellStyle name="常规" xfId="0" builtinId="0"/>
    <cellStyle name="强调文字颜色 5 6 2 2" xfId="1"/>
    <cellStyle name="货币[0]" xfId="2" builtinId="7"/>
    <cellStyle name="60% - 强调文字颜色 6 6 3" xfId="3"/>
    <cellStyle name="20% - 强调文字颜色 1 2" xfId="4"/>
    <cellStyle name="20% - 强调文字颜色 6 8 3 2" xfId="5"/>
    <cellStyle name="20% - 强调文字颜色 3" xfId="6" builtinId="38"/>
    <cellStyle name="输入" xfId="7" builtinId="20"/>
    <cellStyle name="检查单元格 8 3" xfId="8"/>
    <cellStyle name="强调文字颜色 2 3 2" xfId="9"/>
    <cellStyle name="货币" xfId="10" builtinId="4"/>
    <cellStyle name="60%-个性色2 3" xfId="11"/>
    <cellStyle name="20% - 强调文字颜色 1 6 2 2" xfId="12"/>
    <cellStyle name="千位分隔[0]" xfId="13" builtinId="6"/>
    <cellStyle name="40% - 强调文字颜色 3" xfId="14" builtinId="39"/>
    <cellStyle name="40% - 强调文字颜色 3 5 3" xfId="15"/>
    <cellStyle name="差" xfId="16" builtinId="27"/>
    <cellStyle name="好_（方案三）附件1-3：2017年调整预算分科目表 6 3" xfId="17"/>
    <cellStyle name="40% - 强调文字颜色 2 5 2 2" xfId="18"/>
    <cellStyle name="标题 4 2 3 2" xfId="19"/>
    <cellStyle name="强调文字颜色 1 4 4" xfId="20"/>
    <cellStyle name="60% - 强调文字颜色 1 4 2 2" xfId="21"/>
    <cellStyle name="20% - 强调文字颜色 4 6 3" xfId="22"/>
    <cellStyle name="输入 8 2" xfId="23"/>
    <cellStyle name="60% - 强调文字颜色 2 4 3" xfId="24"/>
    <cellStyle name="20% - 强调文字颜色 3 6 2 2" xfId="25"/>
    <cellStyle name="千位分隔" xfId="26" builtinId="3"/>
    <cellStyle name="标题 5" xfId="27"/>
    <cellStyle name="40%-个性色3" xfId="28"/>
    <cellStyle name="20% - 强调文字颜色 1 2 2 2" xfId="29"/>
    <cellStyle name="40% - 着色 3 5" xfId="30"/>
    <cellStyle name="强调文字颜色 2 5 2 2" xfId="31"/>
    <cellStyle name="40% - 强调文字颜色 1 8 4" xfId="32"/>
    <cellStyle name="60% - 强调文字颜色 3" xfId="33" builtinId="40"/>
    <cellStyle name="超链接" xfId="34" builtinId="8"/>
    <cellStyle name="强调文字颜色 5 3 3" xfId="35"/>
    <cellStyle name="40% - 强调文字颜色 5 4 2 2" xfId="36"/>
    <cellStyle name="百分比" xfId="37" builtinId="5"/>
    <cellStyle name="已访问的超链接" xfId="38" builtinId="9"/>
    <cellStyle name="20% - 强调文字颜色 6 4 2 2" xfId="39"/>
    <cellStyle name="60%-个性色5 3" xfId="40"/>
    <cellStyle name="差_（方案三）附件1-3：2017年调整预算分科目表 3 2" xfId="41"/>
    <cellStyle name="20% - 着色 3 4 2" xfId="42"/>
    <cellStyle name="差_P020170310428866449584 (2) 2 2" xfId="43"/>
    <cellStyle name="20% - 强调文字颜色 4 5" xfId="44"/>
    <cellStyle name="60% - 强调文字颜色 2 3" xfId="45"/>
    <cellStyle name="注释" xfId="46" builtinId="10"/>
    <cellStyle name="40% - 强调文字颜色 1 8 3" xfId="47"/>
    <cellStyle name="40% - 着色 3 4" xfId="48"/>
    <cellStyle name="40% - 强调文字颜色 3 9" xfId="49"/>
    <cellStyle name="好_预算科用汇总表（基本支出1123） 2" xfId="50"/>
    <cellStyle name="60% - 强调文字颜色 2" xfId="51" builtinId="36"/>
    <cellStyle name="40%-个性色2" xfId="52"/>
    <cellStyle name="60%-个性色4 2 2" xfId="53"/>
    <cellStyle name="标题 4" xfId="54" builtinId="19"/>
    <cellStyle name="警告文本" xfId="55" builtinId="11"/>
    <cellStyle name="_ET_STYLE_NoName_00_" xfId="56"/>
    <cellStyle name="标题" xfId="57" builtinId="15"/>
    <cellStyle name="20% - 强调文字颜色 4 4 2" xfId="58"/>
    <cellStyle name="解释性文本" xfId="59" builtinId="53"/>
    <cellStyle name="标题 1 5 2" xfId="60"/>
    <cellStyle name="标题 1" xfId="61" builtinId="16"/>
    <cellStyle name="差_2018资本经营预算表(天心区）_2018预算附表1" xfId="62"/>
    <cellStyle name="强调文字颜色 5 8 2" xfId="63"/>
    <cellStyle name="20% - 强调文字颜色 5 3 3" xfId="64"/>
    <cellStyle name="标题 2" xfId="65" builtinId="17"/>
    <cellStyle name="强调文字颜色 5 8 3" xfId="66"/>
    <cellStyle name="20% - 强调文字颜色 4 4 2 2" xfId="67"/>
    <cellStyle name="40% - 强调文字颜色 1 8 2" xfId="68"/>
    <cellStyle name="40% - 着色 3 3" xfId="69"/>
    <cellStyle name="40% - 强调文字颜色 1 6 2 2" xfId="70"/>
    <cellStyle name="40% - 着色 1 3 2" xfId="71"/>
    <cellStyle name="40% - 强调文字颜色 3 8" xfId="72"/>
    <cellStyle name="60% - 强调文字颜色 1" xfId="73" builtinId="32"/>
    <cellStyle name="标题 3" xfId="74" builtinId="18"/>
    <cellStyle name="好_2018预算附表" xfId="75"/>
    <cellStyle name="60% - 强调文字颜色 6 6 3 2" xfId="76"/>
    <cellStyle name="40%-个性色1" xfId="77"/>
    <cellStyle name="60% - 强调文字颜色 4" xfId="78" builtinId="44"/>
    <cellStyle name="40% - 强调文字颜色 3 7 2 2" xfId="79"/>
    <cellStyle name="输出" xfId="80" builtinId="21"/>
    <cellStyle name="20% - 强调文字颜色 2 4 2" xfId="81"/>
    <cellStyle name="20%-个性色4 3 2" xfId="82"/>
    <cellStyle name="40% - 强调文字颜色 3 3 3" xfId="83"/>
    <cellStyle name="好_（方案三）附件1-3：2017年调整预算分科目表 4 3" xfId="84"/>
    <cellStyle name="计算" xfId="85" builtinId="22"/>
    <cellStyle name="20% - 强调文字颜色 1 4 3" xfId="86"/>
    <cellStyle name="强调文字颜色 1 9 2" xfId="87"/>
    <cellStyle name="20% - 着色 1 2" xfId="88"/>
    <cellStyle name="计算 3 2" xfId="89"/>
    <cellStyle name="检查单元格" xfId="90" builtinId="23"/>
    <cellStyle name="输出 6" xfId="91"/>
    <cellStyle name="强调文字颜色 1 5 4" xfId="92"/>
    <cellStyle name="60% - 强调文字颜色 1 4 3 2" xfId="93"/>
    <cellStyle name="20% - 强调文字颜色 4 7 3" xfId="94"/>
    <cellStyle name="20% - 强调文字颜色 6" xfId="95" builtinId="50"/>
    <cellStyle name="输入 9 2" xfId="96"/>
    <cellStyle name="60% - 强调文字颜色 2 5 3" xfId="97"/>
    <cellStyle name="20% - 强调文字颜色 3 6 3 2" xfId="98"/>
    <cellStyle name="链接单元格 8" xfId="99"/>
    <cellStyle name="好_2018资本经营预算表(天心区）_2018预算附表1" xfId="100"/>
    <cellStyle name="检查单元格 3 3" xfId="101"/>
    <cellStyle name="20% - 强调文字颜色 2 8 2 2" xfId="102"/>
    <cellStyle name="20% - 强调文字颜色 3 9 2" xfId="103"/>
    <cellStyle name="标题 4 5 3" xfId="104"/>
    <cellStyle name="60% - 强调文字颜色 1 7 2" xfId="105"/>
    <cellStyle name="强调文字颜色 2" xfId="106" builtinId="33"/>
    <cellStyle name="60% - 强调文字颜色 6 7 3 2" xfId="107"/>
    <cellStyle name="差_2018预算附表 4" xfId="108"/>
    <cellStyle name="强调文字颜色 6 8 4" xfId="109"/>
    <cellStyle name="链接单元格" xfId="110" builtinId="24"/>
    <cellStyle name="汇总" xfId="111" builtinId="25"/>
    <cellStyle name="差_（方案三）附件1-3：2017年调整预算分科目表 4" xfId="112"/>
    <cellStyle name="20% - 着色 3 5" xfId="113"/>
    <cellStyle name="强调文字颜色 6 9 2" xfId="114"/>
    <cellStyle name="20% - 强调文字颜色 6 4 3" xfId="115"/>
    <cellStyle name="好" xfId="116" builtinId="26"/>
    <cellStyle name="差 2 3 2" xfId="117"/>
    <cellStyle name="差_部门经济分类 4 2" xfId="118"/>
    <cellStyle name="40% - 强调文字颜色 2 5 3" xfId="119"/>
    <cellStyle name="好_表5：天心区2017年建设资金预算 6" xfId="120"/>
    <cellStyle name="40% - 强调文字颜色 2 4 2 2" xfId="121"/>
    <cellStyle name="40% - 强调文字颜色 2 2" xfId="122"/>
    <cellStyle name="20% - 强调文字颜色 1 2 3" xfId="123"/>
    <cellStyle name="强调文字颜色 1 7 2" xfId="124"/>
    <cellStyle name="适中 8" xfId="125"/>
    <cellStyle name="20% - 强调文字颜色 5 4 3 2" xfId="126"/>
    <cellStyle name="差_（方案三）附件1-3：2017年调整预算分科目表 10" xfId="127"/>
    <cellStyle name="20% - 强调文字颜色 3 3" xfId="128"/>
    <cellStyle name="适中" xfId="129" builtinId="28"/>
    <cellStyle name="20% - 强调文字颜色 1 4" xfId="130"/>
    <cellStyle name="40% - 强调文字颜色 3 6 2" xfId="131"/>
    <cellStyle name="输出 5" xfId="132"/>
    <cellStyle name="强调文字颜色 1 5 3" xfId="133"/>
    <cellStyle name="20% - 强调文字颜色 4 7 2" xfId="134"/>
    <cellStyle name="20% - 强调文字颜色 5" xfId="135" builtinId="46"/>
    <cellStyle name="标题 5 3 3" xfId="136"/>
    <cellStyle name="60% - 强调文字颜色 2 5 2" xfId="137"/>
    <cellStyle name="强调文字颜色 1" xfId="138" builtinId="29"/>
    <cellStyle name="20%-个性色5 2 2 2" xfId="139"/>
    <cellStyle name="20% - 强调文字颜色 1" xfId="140" builtinId="30"/>
    <cellStyle name="20% - 着色 1 3 2" xfId="141"/>
    <cellStyle name="强调文字颜色 1 6" xfId="142"/>
    <cellStyle name="60%-个性色6 4 3" xfId="143"/>
    <cellStyle name="标题 5 4" xfId="144"/>
    <cellStyle name="40%-个性色3 4" xfId="145"/>
    <cellStyle name="40% - 强调文字颜色 1" xfId="146" builtinId="31"/>
    <cellStyle name="40% - 强调文字颜色 4 3 2" xfId="147"/>
    <cellStyle name="输出 2" xfId="148"/>
    <cellStyle name="20% - 强调文字颜色 2 4 2 2" xfId="149"/>
    <cellStyle name="40% - 强调文字颜色 5 7 4" xfId="150"/>
    <cellStyle name="20% - 强调文字颜色 2" xfId="151" builtinId="34"/>
    <cellStyle name="40% - 强调文字颜色 4 3 3" xfId="152"/>
    <cellStyle name="20%-个性色5 3 2" xfId="153"/>
    <cellStyle name="40% - 强调文字颜色 2" xfId="154" builtinId="35"/>
    <cellStyle name="60% - 强调文字颜色 1 7 3" xfId="155"/>
    <cellStyle name="强调文字颜色 3" xfId="156" builtinId="37"/>
    <cellStyle name="20% - 强调文字颜色 1 3 2 2" xfId="157"/>
    <cellStyle name="好_（方案三）附件1-3：2017年调整预算分科目表 2 2" xfId="158"/>
    <cellStyle name="60% - 强调文字颜色 1 7 4" xfId="159"/>
    <cellStyle name="强调文字颜色 4" xfId="160" builtinId="41"/>
    <cellStyle name="20% - 强调文字颜色 1 3" xfId="161"/>
    <cellStyle name="好_（方案三）附件1-3：2017年调整预算分科目表" xfId="162"/>
    <cellStyle name="检查单元格 7 3 2" xfId="163"/>
    <cellStyle name="20% - 强调文字颜色 4" xfId="164" builtinId="42"/>
    <cellStyle name="标题 5 3 2" xfId="165"/>
    <cellStyle name="40%-个性色3 3 2" xfId="166"/>
    <cellStyle name="强调文字颜色 1 9" xfId="167"/>
    <cellStyle name="20% - 着色 1" xfId="168"/>
    <cellStyle name="计算 3" xfId="169"/>
    <cellStyle name="好_2018资本经营预算表(天心区） 2" xfId="170"/>
    <cellStyle name="40% - 强调文字颜色 4" xfId="171" builtinId="43"/>
    <cellStyle name="60% - 强调文字颜色 6 5 2" xfId="172"/>
    <cellStyle name="强调文字颜色 5" xfId="173" builtinId="45"/>
    <cellStyle name="20% - 着色 2" xfId="174"/>
    <cellStyle name="好 9 2" xfId="175"/>
    <cellStyle name="计算 4" xfId="176"/>
    <cellStyle name="好_2018资本经营预算表(天心区） 3" xfId="177"/>
    <cellStyle name="40% - 强调文字颜色 5" xfId="178" builtinId="47"/>
    <cellStyle name="40% - 强调文字颜色 2 8 3 2" xfId="179"/>
    <cellStyle name="标题 1 4 2" xfId="180"/>
    <cellStyle name="60% - 强调文字颜色 5" xfId="181" builtinId="48"/>
    <cellStyle name="60% - 着色 6 2" xfId="182"/>
    <cellStyle name="60% - 强调文字颜色 6 5 3" xfId="183"/>
    <cellStyle name="强调文字颜色 6" xfId="184" builtinId="49"/>
    <cellStyle name="20% - 着色 3" xfId="185"/>
    <cellStyle name="计算 5" xfId="186"/>
    <cellStyle name="20% - 强调文字颜色 3 3 2" xfId="187"/>
    <cellStyle name="好_2018资本经营预算表(天心区） 4" xfId="188"/>
    <cellStyle name="适中 8 2" xfId="189"/>
    <cellStyle name="40% - 强调文字颜色 6" xfId="190" builtinId="51"/>
    <cellStyle name="标题 1 4 3" xfId="191"/>
    <cellStyle name="60% - 强调文字颜色 6" xfId="192" builtinId="52"/>
    <cellStyle name="60% - 着色 6 3" xfId="193"/>
    <cellStyle name="20% - 强调文字颜色 1 2 2" xfId="194"/>
    <cellStyle name="20% - 强调文字颜色 1 3 2" xfId="195"/>
    <cellStyle name="好_（方案三）附件1-3：2017年调整预算分科目表 2" xfId="196"/>
    <cellStyle name="40% - 强调文字颜色 3 2" xfId="197"/>
    <cellStyle name="20% - 强调文字颜色 1 3 3" xfId="198"/>
    <cellStyle name="好_（方案三）附件1-3：2017年调整预算分科目表 3" xfId="199"/>
    <cellStyle name="强调文字颜色 1 8 2" xfId="200"/>
    <cellStyle name="计算 2 2" xfId="201"/>
    <cellStyle name="40% - 强调文字颜色 3 6 2 2" xfId="202"/>
    <cellStyle name="20% - 强调文字颜色 1 4 2" xfId="203"/>
    <cellStyle name="差 8 4" xfId="204"/>
    <cellStyle name="20% - 强调文字颜色 1 4 2 2" xfId="205"/>
    <cellStyle name="20% - 着色 1 2 2" xfId="206"/>
    <cellStyle name="计算 3 2 2" xfId="207"/>
    <cellStyle name="20% - 强调文字颜色 1 4 3 2" xfId="208"/>
    <cellStyle name="20% - 着色 1 3" xfId="209"/>
    <cellStyle name="计算 3 3" xfId="210"/>
    <cellStyle name="强调文字颜色 4 5 2 2" xfId="211"/>
    <cellStyle name="20% - 强调文字颜色 1 4 4" xfId="212"/>
    <cellStyle name="40% - 强调文字颜色 2 5 3 2" xfId="213"/>
    <cellStyle name="40% - 强调文字颜色 3 6 3" xfId="214"/>
    <cellStyle name="20% - 强调文字颜色 1 5" xfId="215"/>
    <cellStyle name="好_表5：天心区2017年建设资金预算 6 2" xfId="216"/>
    <cellStyle name="40% - 强调文字颜色 3 6 3 2" xfId="217"/>
    <cellStyle name="20% - 强调文字颜色 1 5 2" xfId="218"/>
    <cellStyle name="差_P020170310428866449584 (2) 3 2" xfId="219"/>
    <cellStyle name="20% - 强调文字颜色 5 5" xfId="220"/>
    <cellStyle name="60% - 强调文字颜色 3 3" xfId="221"/>
    <cellStyle name="20% - 强调文字颜色 1 5 2 2" xfId="222"/>
    <cellStyle name="20% - 着色 2 2" xfId="223"/>
    <cellStyle name="计算 4 2" xfId="224"/>
    <cellStyle name="20% - 强调文字颜色 1 5 3" xfId="225"/>
    <cellStyle name="20% - 着色 2 2 2" xfId="226"/>
    <cellStyle name="计算 4 2 2" xfId="227"/>
    <cellStyle name="60% - 强调文字颜色 4 3" xfId="228"/>
    <cellStyle name="20% - 强调文字颜色 1 5 3 2" xfId="229"/>
    <cellStyle name="20% - 强调文字颜色 6 5" xfId="230"/>
    <cellStyle name="40% - 强调文字颜色 5 2 2" xfId="231"/>
    <cellStyle name="20% - 着色 2 3" xfId="232"/>
    <cellStyle name="计算 4 3" xfId="233"/>
    <cellStyle name="强调文字颜色 4 5 3 2" xfId="234"/>
    <cellStyle name="20% - 强调文字颜色 1 5 4" xfId="235"/>
    <cellStyle name="40% - 强调文字颜色 3 6 4" xfId="236"/>
    <cellStyle name="20% - 强调文字颜色 1 6" xfId="237"/>
    <cellStyle name="好_表5：天心区2017年建设资金预算 6 3" xfId="238"/>
    <cellStyle name="20% - 强调文字颜色 1 6 2" xfId="239"/>
    <cellStyle name="20% - 着色 3 2" xfId="240"/>
    <cellStyle name="计算 5 2" xfId="241"/>
    <cellStyle name="20% - 强调文字颜色 1 6 3" xfId="242"/>
    <cellStyle name="20% - 强调文字颜色 3 3 2 2" xfId="243"/>
    <cellStyle name="好_2018资本经营预算表(天心区） 4 2" xfId="244"/>
    <cellStyle name="适中 8 2 2" xfId="245"/>
    <cellStyle name="40% - 强调文字颜色 6 2" xfId="246"/>
    <cellStyle name="好 3 3" xfId="247"/>
    <cellStyle name="20% - 着色 3 2 2" xfId="248"/>
    <cellStyle name="计算 5 2 2" xfId="249"/>
    <cellStyle name="20% - 强调文字颜色 1 6 3 2" xfId="250"/>
    <cellStyle name="20% - 着色 3 3" xfId="251"/>
    <cellStyle name="计算 5 3" xfId="252"/>
    <cellStyle name="20% - 强调文字颜色 1 6 4" xfId="253"/>
    <cellStyle name="差_（方案三）附件1-3：2017年调整预算分科目表 2" xfId="254"/>
    <cellStyle name="强调文字颜色 3 4 3 2" xfId="255"/>
    <cellStyle name="好 4" xfId="256"/>
    <cellStyle name="20% - 强调文字颜色 6 6 2 2" xfId="257"/>
    <cellStyle name="20% - 着色 5 4 2" xfId="258"/>
    <cellStyle name="60% - 强调文字颜色 4 4 2 2" xfId="259"/>
    <cellStyle name="20% - 强调文字颜色 1 7" xfId="260"/>
    <cellStyle name="20% - 强调文字颜色 1 7 2" xfId="261"/>
    <cellStyle name="好_预算科用汇总表（基本支出1123）" xfId="262"/>
    <cellStyle name="20% - 强调文字颜色 1 7 2 2" xfId="263"/>
    <cellStyle name="20% - 着色 4 2" xfId="264"/>
    <cellStyle name="计算 6 2" xfId="265"/>
    <cellStyle name="20% - 强调文字颜色 1 7 3" xfId="266"/>
    <cellStyle name="20% - 着色 4 2 2" xfId="267"/>
    <cellStyle name="计算 6 2 2" xfId="268"/>
    <cellStyle name="20% - 强调文字颜色 1 7 3 2" xfId="269"/>
    <cellStyle name="20% - 着色 4 3" xfId="270"/>
    <cellStyle name="计算 6 3" xfId="271"/>
    <cellStyle name="20% - 强调文字颜色 1 7 4" xfId="272"/>
    <cellStyle name="20% - 强调文字颜色 1 8" xfId="273"/>
    <cellStyle name="20% - 强调文字颜色 1 8 2" xfId="274"/>
    <cellStyle name="标题 1 8" xfId="275"/>
    <cellStyle name="20% - 强调文字颜色 1 8 2 2" xfId="276"/>
    <cellStyle name="标题 1 8 2" xfId="277"/>
    <cellStyle name="60% - 强调文字颜色 4 8 2 2" xfId="278"/>
    <cellStyle name="20% - 着色 5 2" xfId="279"/>
    <cellStyle name="计算 7 2" xfId="280"/>
    <cellStyle name="着色 1 2" xfId="281"/>
    <cellStyle name="20% - 强调文字颜色 1 8 3" xfId="282"/>
    <cellStyle name="标题 1 9" xfId="283"/>
    <cellStyle name="20% - 着色 5 2 2" xfId="284"/>
    <cellStyle name="计算 7 2 2" xfId="285"/>
    <cellStyle name="着色 1 2 2" xfId="286"/>
    <cellStyle name="20% - 强调文字颜色 1 8 3 2" xfId="287"/>
    <cellStyle name="20% - 着色 5 3" xfId="288"/>
    <cellStyle name="计算 7 3" xfId="289"/>
    <cellStyle name="着色 1 3" xfId="290"/>
    <cellStyle name="20% - 强调文字颜色 1 8 4" xfId="291"/>
    <cellStyle name="20% - 强调文字颜色 1 9" xfId="292"/>
    <cellStyle name="20% - 强调文字颜色 2 6 2" xfId="293"/>
    <cellStyle name="差_预算科用汇总表（1123） 2 2" xfId="294"/>
    <cellStyle name="20% - 强调文字颜色 1 9 2" xfId="295"/>
    <cellStyle name="标题 2 8" xfId="296"/>
    <cellStyle name="20% - 强调文字颜色 2 6 2 2" xfId="297"/>
    <cellStyle name="20% - 强调文字颜色 2 2" xfId="298"/>
    <cellStyle name="20% - 强调文字颜色 2 2 2" xfId="299"/>
    <cellStyle name="20% - 强调文字颜色 2 2 2 2" xfId="300"/>
    <cellStyle name="40% - 强调文字颜色 3 7 4" xfId="301"/>
    <cellStyle name="20% - 强调文字颜色 2 6" xfId="302"/>
    <cellStyle name="差_预算科用汇总表（1123） 2" xfId="303"/>
    <cellStyle name="好_表5：天心区2017年建设资金预算 7 3" xfId="304"/>
    <cellStyle name="40% - 强调文字颜色 4 4 3 2" xfId="305"/>
    <cellStyle name="20%-个性色5 4 2 2" xfId="306"/>
    <cellStyle name="20% - 强调文字颜色 2 2 3" xfId="307"/>
    <cellStyle name="强调文字颜色 2 7 2" xfId="308"/>
    <cellStyle name="20% - 强调文字颜色 5 4 2 2" xfId="309"/>
    <cellStyle name="20% - 强调文字颜色 2 3" xfId="310"/>
    <cellStyle name="20% - 强调文字颜色 2 3 2" xfId="311"/>
    <cellStyle name="20% - 强调文字颜色 2 3 2 2" xfId="312"/>
    <cellStyle name="40% - 强调文字颜色 4 7 4" xfId="313"/>
    <cellStyle name="强调文字颜色 2 8 2" xfId="314"/>
    <cellStyle name="20% - 强调文字颜色 2 3 3" xfId="315"/>
    <cellStyle name="20% - 强调文字颜色 2 4" xfId="316"/>
    <cellStyle name="40% - 着色 3 2 2" xfId="317"/>
    <cellStyle name="40% - 强调文字颜色 3 7 2" xfId="318"/>
    <cellStyle name="差_（四舍五入）2017年调整预算分科目表 7" xfId="319"/>
    <cellStyle name="强调文字颜色 2 9 2" xfId="320"/>
    <cellStyle name="20% - 强调文字颜色 2 4 3" xfId="321"/>
    <cellStyle name="20% - 强调文字颜色 2 4 3 2" xfId="322"/>
    <cellStyle name="40% - 强调文字颜色 5 8 4" xfId="323"/>
    <cellStyle name="强调文字颜色 4 6 2 2" xfId="324"/>
    <cellStyle name="20% - 强调文字颜色 2 4 4" xfId="325"/>
    <cellStyle name="40% - 强调文字颜色 3 7 3" xfId="326"/>
    <cellStyle name="差_（四舍五入）2017年调整预算分科目表 8" xfId="327"/>
    <cellStyle name="20% - 强调文字颜色 2 5" xfId="328"/>
    <cellStyle name="好_表5：天心区2017年建设资金预算 7 2" xfId="329"/>
    <cellStyle name="40% - 强调文字颜色 3 7 3 2" xfId="330"/>
    <cellStyle name="好_预算科用汇总表（1123） 4" xfId="331"/>
    <cellStyle name="20% - 强调文字颜色 2 5 2" xfId="332"/>
    <cellStyle name="20% - 强调文字颜色 2 5 2 2" xfId="333"/>
    <cellStyle name="40% - 强调文字颜色 6 7 4" xfId="334"/>
    <cellStyle name="20% - 强调文字颜色 2 5 3" xfId="335"/>
    <cellStyle name="20% - 强调文字颜色 2 5 3 2" xfId="336"/>
    <cellStyle name="40% - 强调文字颜色 6 8 4" xfId="337"/>
    <cellStyle name="强调文字颜色 4 6 3 2" xfId="338"/>
    <cellStyle name="20% - 强调文字颜色 2 5 4" xfId="339"/>
    <cellStyle name="20% - 强调文字颜色 3 4 2 2" xfId="340"/>
    <cellStyle name="20% - 强调文字颜色 2 6 3" xfId="341"/>
    <cellStyle name="20% - 强调文字颜色 2 6 3 2" xfId="342"/>
    <cellStyle name="20% - 强调文字颜色 2 6 4" xfId="343"/>
    <cellStyle name="20% - 强调文字颜色 6 6 3 2" xfId="344"/>
    <cellStyle name="好_（3.17）2017年地方财政预算表 - 天心区 2" xfId="345"/>
    <cellStyle name="20% - 着色 5 5 2" xfId="346"/>
    <cellStyle name="60% - 强调文字颜色 4 4 3 2" xfId="347"/>
    <cellStyle name="20% - 强调文字颜色 2 7" xfId="348"/>
    <cellStyle name="差_预算科用汇总表（1123） 3" xfId="349"/>
    <cellStyle name="20% - 强调文字颜色 2 7 2" xfId="350"/>
    <cellStyle name="差_预算科用汇总表（1123） 3 2" xfId="351"/>
    <cellStyle name="20% - 强调文字颜色 2 9" xfId="352"/>
    <cellStyle name="差_预算科用汇总表（1123） 5" xfId="353"/>
    <cellStyle name="20% - 强调文字颜色 4 9" xfId="354"/>
    <cellStyle name="20% - 强调文字颜色 2 7 2 2" xfId="355"/>
    <cellStyle name="20% - 强调文字颜色 2 9 2" xfId="356"/>
    <cellStyle name="差_（3.17）2017年地方财政预算表 - 天心区" xfId="357"/>
    <cellStyle name="20% - 强调文字颜色 3 4 3 2" xfId="358"/>
    <cellStyle name="20% - 强调文字颜色 2 7 3" xfId="359"/>
    <cellStyle name="20% - 强调文字颜色 5 9" xfId="360"/>
    <cellStyle name="20% - 强调文字颜色 2 7 3 2" xfId="361"/>
    <cellStyle name="20% - 强调文字颜色 2 7 4" xfId="362"/>
    <cellStyle name="样式 1" xfId="363"/>
    <cellStyle name="20% - 强调文字颜色 2 8" xfId="364"/>
    <cellStyle name="差_预算科用汇总表（1123） 4" xfId="365"/>
    <cellStyle name="样式 1 2" xfId="366"/>
    <cellStyle name="20% - 强调文字颜色 2 8 2" xfId="367"/>
    <cellStyle name="差_预算科用汇总表（1123） 4 2" xfId="368"/>
    <cellStyle name="警告文本 2 4" xfId="369"/>
    <cellStyle name="20% - 强调文字颜色 3 9" xfId="370"/>
    <cellStyle name="20% - 强调文字颜色 2 8 3" xfId="371"/>
    <cellStyle name="检查单元格 4 3" xfId="372"/>
    <cellStyle name="20% - 强调文字颜色 2 8 3 2" xfId="373"/>
    <cellStyle name="20% - 强调文字颜色 2 8 4" xfId="374"/>
    <cellStyle name="常规 10 2 2 2" xfId="375"/>
    <cellStyle name="20% - 强调文字颜色 3 2" xfId="376"/>
    <cellStyle name="20% - 强调文字颜色 3 2 2" xfId="377"/>
    <cellStyle name="20% - 强调文字颜色 3 2 2 2" xfId="378"/>
    <cellStyle name="差_（方案三）附件1-3：2017年调整预算分科目表 3 5" xfId="379"/>
    <cellStyle name="强调文字颜色 3 7 2" xfId="380"/>
    <cellStyle name="20% - 强调文字颜色 3 2 3" xfId="381"/>
    <cellStyle name="20% - 着色 4" xfId="382"/>
    <cellStyle name="计算 6" xfId="383"/>
    <cellStyle name="强调文字颜色 3 8 2" xfId="384"/>
    <cellStyle name="20% - 强调文字颜色 3 3 3" xfId="385"/>
    <cellStyle name="20% - 强调文字颜色 3 4" xfId="386"/>
    <cellStyle name="40% - 强调文字颜色 1 8 2 2" xfId="387"/>
    <cellStyle name="适中 9" xfId="388"/>
    <cellStyle name="40% - 着色 3 3 2" xfId="389"/>
    <cellStyle name="40% - 强调文字颜色 3 8 2" xfId="390"/>
    <cellStyle name="40% - 强调文字颜色 3 8 2 2" xfId="391"/>
    <cellStyle name="20% - 强调文字颜色 3 4 2" xfId="392"/>
    <cellStyle name="强调文字颜色 3 9 2" xfId="393"/>
    <cellStyle name="20% - 强调文字颜色 3 4 3" xfId="394"/>
    <cellStyle name="强调文字颜色 4 7 2 2" xfId="395"/>
    <cellStyle name="20% - 强调文字颜色 3 4 4" xfId="396"/>
    <cellStyle name="40% - 强调文字颜色 3 8 3" xfId="397"/>
    <cellStyle name="20% - 强调文字颜色 3 5" xfId="398"/>
    <cellStyle name="40% - 强调文字颜色 3 8 3 2" xfId="399"/>
    <cellStyle name="20% - 强调文字颜色 3 5 2" xfId="400"/>
    <cellStyle name="60% - 强调文字颜色 1 3 2 2" xfId="401"/>
    <cellStyle name="20% - 强调文字颜色 3 6 3" xfId="402"/>
    <cellStyle name="标题 4 2 4" xfId="403"/>
    <cellStyle name="60% - 强调文字颜色 1 4 3" xfId="404"/>
    <cellStyle name="20% - 强调文字颜色 3 5 2 2" xfId="405"/>
    <cellStyle name="差_天心区2016年建设资金预算表" xfId="406"/>
    <cellStyle name="20% - 强调文字颜色 3 5 3" xfId="407"/>
    <cellStyle name="20% - 强调文字颜色 3 7 3" xfId="408"/>
    <cellStyle name="60% - 强调文字颜色 1 5 3" xfId="409"/>
    <cellStyle name="差_天心区2016年建设资金预算表 2" xfId="410"/>
    <cellStyle name="20% - 强调文字颜色 3 5 3 2" xfId="411"/>
    <cellStyle name="强调文字颜色 4 7 3 2" xfId="412"/>
    <cellStyle name="20% - 强调文字颜色 3 5 4" xfId="413"/>
    <cellStyle name="40% - 强调文字颜色 3 8 4" xfId="414"/>
    <cellStyle name="20% - 强调文字颜色 3 6" xfId="415"/>
    <cellStyle name="20% - 强调文字颜色 3 6 2" xfId="416"/>
    <cellStyle name="20% - 强调文字颜色 3 6 4" xfId="417"/>
    <cellStyle name="20% - 强调文字颜色 3 7" xfId="418"/>
    <cellStyle name="20% - 强调文字颜色 3 7 2" xfId="419"/>
    <cellStyle name="强调文字颜色 2 4 4" xfId="420"/>
    <cellStyle name="60% - 强调文字颜色 1 5 2 2" xfId="421"/>
    <cellStyle name="20% - 强调文字颜色 5 6 3" xfId="422"/>
    <cellStyle name="60% - 强调文字颜色 3 4 3" xfId="423"/>
    <cellStyle name="20% - 强调文字颜色 3 7 2 2" xfId="424"/>
    <cellStyle name="强调文字颜色 2 5 4" xfId="425"/>
    <cellStyle name="60% - 强调文字颜色 1 5 3 2" xfId="426"/>
    <cellStyle name="20% - 强调文字颜色 5 7 3" xfId="427"/>
    <cellStyle name="60% - 强调文字颜色 3 5 3" xfId="428"/>
    <cellStyle name="20% - 强调文字颜色 3 7 3 2" xfId="429"/>
    <cellStyle name="20% - 强调文字颜色 3 7 4" xfId="430"/>
    <cellStyle name="20% - 强调文字颜色 3 8" xfId="431"/>
    <cellStyle name="20% - 强调文字颜色 3 8 2" xfId="432"/>
    <cellStyle name="60% - 强调文字颜色 1 6 2 2" xfId="433"/>
    <cellStyle name="20% - 强调文字颜色 6 6 3" xfId="434"/>
    <cellStyle name="好_（3.17）2017年地方财政预算表 - 天心区" xfId="435"/>
    <cellStyle name="20% - 着色 5 5" xfId="436"/>
    <cellStyle name="60% - 强调文字颜色 4 4 3" xfId="437"/>
    <cellStyle name="检查单元格 2 3 2" xfId="438"/>
    <cellStyle name="20% - 强调文字颜色 3 8 2 2" xfId="439"/>
    <cellStyle name="20% - 强调文字颜色 3 8 3" xfId="440"/>
    <cellStyle name="60% - 强调文字颜色 1 6 3 2" xfId="441"/>
    <cellStyle name="20% - 强调文字颜色 6 7 3" xfId="442"/>
    <cellStyle name="20% - 着色 6 5" xfId="443"/>
    <cellStyle name="60% - 强调文字颜色 4 5 3" xfId="444"/>
    <cellStyle name="20% - 强调文字颜色 3 8 3 2" xfId="445"/>
    <cellStyle name="20% - 强调文字颜色 3 8 4" xfId="446"/>
    <cellStyle name="常规 10 3 2 2" xfId="447"/>
    <cellStyle name="20% - 强调文字颜色 4 2" xfId="448"/>
    <cellStyle name="标题 5 3 2 2" xfId="449"/>
    <cellStyle name="20% - 强调文字颜色 4 2 2" xfId="450"/>
    <cellStyle name="60% - 强调文字颜色 4 8 2" xfId="451"/>
    <cellStyle name="20% - 着色 5" xfId="452"/>
    <cellStyle name="计算 7" xfId="453"/>
    <cellStyle name="强调文字颜色 3 8 3" xfId="454"/>
    <cellStyle name="20% - 强调文字颜色 4 2 2 2" xfId="455"/>
    <cellStyle name="好_天心区2016年建设资金预算表" xfId="456"/>
    <cellStyle name="强调文字颜色 4 7 2" xfId="457"/>
    <cellStyle name="20% - 强调文字颜色 4 2 3" xfId="458"/>
    <cellStyle name="20% - 强调文字颜色 4 3" xfId="459"/>
    <cellStyle name="20%-个性色1 2 2" xfId="460"/>
    <cellStyle name="链接单元格 6 3" xfId="461"/>
    <cellStyle name="20% - 强调文字颜色 4 3 2" xfId="462"/>
    <cellStyle name="20%-个性色1 2 2 2" xfId="463"/>
    <cellStyle name="强调文字颜色 4 8 3" xfId="464"/>
    <cellStyle name="20% - 强调文字颜色 4 3 2 2" xfId="465"/>
    <cellStyle name="强调文字颜色 4 8 2" xfId="466"/>
    <cellStyle name="20% - 强调文字颜色 4 3 3" xfId="467"/>
    <cellStyle name="20% - 强调文字颜色 4 4" xfId="468"/>
    <cellStyle name="40% - 强调文字颜色 1 8 3 2" xfId="469"/>
    <cellStyle name="40% - 着色 3 4 2" xfId="470"/>
    <cellStyle name="40% - 强调文字颜色 3 9 2" xfId="471"/>
    <cellStyle name="好_预算科用汇总表（基本支出1123） 2 2" xfId="472"/>
    <cellStyle name="强调文字颜色 4 9 2" xfId="473"/>
    <cellStyle name="20% - 强调文字颜色 4 4 3" xfId="474"/>
    <cellStyle name="20%-个性色1" xfId="475"/>
    <cellStyle name="20% - 强调文字颜色 4 4 3 2" xfId="476"/>
    <cellStyle name="20% - 强调文字颜色 5 4 4" xfId="477"/>
    <cellStyle name="20%-个性色1 2" xfId="478"/>
    <cellStyle name="强调文字颜色 4 8 2 2" xfId="479"/>
    <cellStyle name="20% - 强调文字颜色 4 4 4" xfId="480"/>
    <cellStyle name="20%-个性色2" xfId="481"/>
    <cellStyle name="强调文字颜色 1 3 3" xfId="482"/>
    <cellStyle name="20% - 强调文字颜色 4 5 2" xfId="483"/>
    <cellStyle name="差_2018预算附表 3" xfId="484"/>
    <cellStyle name="强调文字颜色 6 8 3" xfId="485"/>
    <cellStyle name="20% - 强调文字颜色 4 5 2 2" xfId="486"/>
    <cellStyle name="20% - 着色 2 6" xfId="487"/>
    <cellStyle name="标题 4 2 2 2" xfId="488"/>
    <cellStyle name="40%-个性色2 2 2 2" xfId="489"/>
    <cellStyle name="20% - 强调文字颜色 4 5 3" xfId="490"/>
    <cellStyle name="20% - 强调文字颜色 4 5 3 2" xfId="491"/>
    <cellStyle name="20% - 强调文字颜色 6 4 4" xfId="492"/>
    <cellStyle name="差_（方案三）附件1-3：2017年调整预算分科目表 5" xfId="493"/>
    <cellStyle name="20% - 着色 3 6" xfId="494"/>
    <cellStyle name="强调文字颜色 4 8 3 2" xfId="495"/>
    <cellStyle name="20% - 强调文字颜色 4 5 4" xfId="496"/>
    <cellStyle name="20% - 强调文字颜色 4 6" xfId="497"/>
    <cellStyle name="强调文字颜色 1 4 3" xfId="498"/>
    <cellStyle name="20% - 强调文字颜色 4 6 2" xfId="499"/>
    <cellStyle name="60%-个性色1 4 3" xfId="500"/>
    <cellStyle name="强调文字颜色 1 4 3 2" xfId="501"/>
    <cellStyle name="20% - 强调文字颜色 4 6 2 2" xfId="502"/>
    <cellStyle name="20% - 强调文字颜色 4 6 3 2" xfId="503"/>
    <cellStyle name="20% - 强调文字颜色 4 6 4" xfId="504"/>
    <cellStyle name="20% - 强调文字颜色 4 7" xfId="505"/>
    <cellStyle name="20% - 强调文字颜色 5 2" xfId="506"/>
    <cellStyle name="60% - 强调文字颜色 2 5 2 2" xfId="507"/>
    <cellStyle name="输出 5 2" xfId="508"/>
    <cellStyle name="60%-个性色2 4 3" xfId="509"/>
    <cellStyle name="强调文字颜色 1 5 3 2" xfId="510"/>
    <cellStyle name="20% - 强调文字颜色 4 7 2 2" xfId="511"/>
    <cellStyle name="20% - 强调文字颜色 6 2" xfId="512"/>
    <cellStyle name="60% - 强调文字颜色 2 5 3 2" xfId="513"/>
    <cellStyle name="20% - 强调文字颜色 4 7 3 2" xfId="514"/>
    <cellStyle name="20% - 强调文字颜色 4 7 4" xfId="515"/>
    <cellStyle name="20% - 强调文字颜色 4 8" xfId="516"/>
    <cellStyle name="60% - 强调文字颜色 2 6 2" xfId="517"/>
    <cellStyle name="40%-个性色3 4 3" xfId="518"/>
    <cellStyle name="40% - 强调文字颜色 1 3" xfId="519"/>
    <cellStyle name="常规 9 2" xfId="520"/>
    <cellStyle name="差_表5：天心区2017年建设资金预算 7" xfId="521"/>
    <cellStyle name="强调文字颜色 1 6 3" xfId="522"/>
    <cellStyle name="20% - 强调文字颜色 4 8 2" xfId="523"/>
    <cellStyle name="60% - 强调文字颜色 2 6 2 2" xfId="524"/>
    <cellStyle name="差_表5：天心区2017年建设资金预算 7 2" xfId="525"/>
    <cellStyle name="40% - 强调文字颜色 1 3 2" xfId="526"/>
    <cellStyle name="60%-个性色3 4 3" xfId="527"/>
    <cellStyle name="强调文字颜色 1 6 3 2" xfId="528"/>
    <cellStyle name="20% - 强调文字颜色 4 8 2 2" xfId="529"/>
    <cellStyle name="60% - 强调文字颜色 2 6 3" xfId="530"/>
    <cellStyle name="差_表5：天心区2017年建设资金预算 8" xfId="531"/>
    <cellStyle name="40% - 强调文字颜色 1 4" xfId="532"/>
    <cellStyle name="强调文字颜色 1 6 4" xfId="533"/>
    <cellStyle name="20% - 强调文字颜色 4 8 3" xfId="534"/>
    <cellStyle name="60% - 强调文字颜色 2 6 3 2" xfId="535"/>
    <cellStyle name="40% - 强调文字颜色 1 4 2" xfId="536"/>
    <cellStyle name="20% - 强调文字颜色 4 8 3 2" xfId="537"/>
    <cellStyle name="60% - 强调文字颜色 2 6 4" xfId="538"/>
    <cellStyle name="差_表5：天心区2017年建设资金预算 9" xfId="539"/>
    <cellStyle name="40% - 强调文字颜色 1 5" xfId="540"/>
    <cellStyle name="20% - 强调文字颜色 4 8 4" xfId="541"/>
    <cellStyle name="60% - 强调文字颜色 2 7 2" xfId="542"/>
    <cellStyle name="40% - 强调文字颜色 2 3" xfId="543"/>
    <cellStyle name="强调文字颜色 1 7 3" xfId="544"/>
    <cellStyle name="20% - 强调文字颜色 4 9 2" xfId="545"/>
    <cellStyle name="40% - 着色 2" xfId="546"/>
    <cellStyle name="差_预算科用汇总表（基本支出1123） 4" xfId="547"/>
    <cellStyle name="检查单元格 5 4" xfId="548"/>
    <cellStyle name="20% - 强调文字颜色 5 2 2" xfId="549"/>
    <cellStyle name="40% - 着色 2 2" xfId="550"/>
    <cellStyle name="差_预算科用汇总表（基本支出1123） 4 2" xfId="551"/>
    <cellStyle name="20% - 强调文字颜色 5 2 2 2" xfId="552"/>
    <cellStyle name="40% - 强调文字颜色 2 7" xfId="553"/>
    <cellStyle name="40% - 着色 3" xfId="554"/>
    <cellStyle name="差_预算科用汇总表（基本支出1123） 5" xfId="555"/>
    <cellStyle name="强调文字颜色 5 7 2" xfId="556"/>
    <cellStyle name="20% - 强调文字颜色 5 2 3" xfId="557"/>
    <cellStyle name="20% - 强调文字颜色 5 3" xfId="558"/>
    <cellStyle name="20%-个性色1 3 2" xfId="559"/>
    <cellStyle name="链接单元格 7 3" xfId="560"/>
    <cellStyle name="检查单元格 6 4" xfId="561"/>
    <cellStyle name="20% - 强调文字颜色 5 3 2" xfId="562"/>
    <cellStyle name="20%-个性色6 4" xfId="563"/>
    <cellStyle name="20% - 强调文字颜色 5 3 2 2" xfId="564"/>
    <cellStyle name="20% - 强调文字颜色 5 4" xfId="565"/>
    <cellStyle name="40% - 着色 3 5 2" xfId="566"/>
    <cellStyle name="检查单元格 7 4" xfId="567"/>
    <cellStyle name="20% - 强调文字颜色 5 4 2" xfId="568"/>
    <cellStyle name="强调文字颜色 5 9 2" xfId="569"/>
    <cellStyle name="20% - 强调文字颜色 5 4 3" xfId="570"/>
    <cellStyle name="检查单元格 8 4" xfId="571"/>
    <cellStyle name="强调文字颜色 2 3 3" xfId="572"/>
    <cellStyle name="20% - 强调文字颜色 5 5 2" xfId="573"/>
    <cellStyle name="20% - 强调文字颜色 5 5 2 2" xfId="574"/>
    <cellStyle name="20% - 强调文字颜色 5 5 3" xfId="575"/>
    <cellStyle name="20% - 强调文字颜色 5 5 3 2" xfId="576"/>
    <cellStyle name="20% - 强调文字颜色 5 5 4" xfId="577"/>
    <cellStyle name="20%-个性色2 2" xfId="578"/>
    <cellStyle name="20% - 强调文字颜色 5 6" xfId="579"/>
    <cellStyle name="强调文字颜色 2 4 3" xfId="580"/>
    <cellStyle name="20% - 强调文字颜色 5 6 2" xfId="581"/>
    <cellStyle name="强调文字颜色 2 4 3 2" xfId="582"/>
    <cellStyle name="20% - 强调文字颜色 5 6 2 2" xfId="583"/>
    <cellStyle name="20% - 强调文字颜色 5 6 3 2" xfId="584"/>
    <cellStyle name="20% - 强调文字颜色 5 6 4" xfId="585"/>
    <cellStyle name="20%-个性色3 2" xfId="586"/>
    <cellStyle name="20% - 强调文字颜色 5 7" xfId="587"/>
    <cellStyle name="强调文字颜色 2 5 3" xfId="588"/>
    <cellStyle name="20% - 强调文字颜色 5 7 2" xfId="589"/>
    <cellStyle name="40% - 着色 4 5" xfId="590"/>
    <cellStyle name="强调文字颜色 2 5 3 2" xfId="591"/>
    <cellStyle name="20% - 强调文字颜色 5 7 2 2" xfId="592"/>
    <cellStyle name="20% - 强调文字颜色 5 7 3 2" xfId="593"/>
    <cellStyle name="40% - 着色 5 5" xfId="594"/>
    <cellStyle name="20% - 强调文字颜色 5 7 4" xfId="595"/>
    <cellStyle name="好_表5：天心区2017年建设资金预算 2" xfId="596"/>
    <cellStyle name="20%-个性色4 2" xfId="597"/>
    <cellStyle name="20% - 强调文字颜色 5 8" xfId="598"/>
    <cellStyle name="强调文字颜色 2 6 3" xfId="599"/>
    <cellStyle name="20% - 强调文字颜色 5 8 2" xfId="600"/>
    <cellStyle name="强调文字颜色 2 6 3 2" xfId="601"/>
    <cellStyle name="20% - 强调文字颜色 5 8 2 2" xfId="602"/>
    <cellStyle name="标题 2 5" xfId="603"/>
    <cellStyle name="强调文字颜色 2 6 4" xfId="604"/>
    <cellStyle name="20% - 强调文字颜色 5 8 3" xfId="605"/>
    <cellStyle name="20% - 强调文字颜色 5 8 3 2" xfId="606"/>
    <cellStyle name="标题 3 5" xfId="607"/>
    <cellStyle name="60% - 强调文字颜色 3 6 4" xfId="608"/>
    <cellStyle name="40% - 强调文字颜色 1 2 2 2" xfId="609"/>
    <cellStyle name="个性色5 2" xfId="610"/>
    <cellStyle name="20% - 强调文字颜色 5 8 4" xfId="611"/>
    <cellStyle name="20%-个性色5 2" xfId="612"/>
    <cellStyle name="20% - 强调文字颜色 5 9 2" xfId="613"/>
    <cellStyle name="20% - 强调文字颜色 6 2 2" xfId="614"/>
    <cellStyle name="20% - 着色 1 4" xfId="615"/>
    <cellStyle name="汇总 4 3" xfId="616"/>
    <cellStyle name="20% - 强调文字颜色 6 2 2 2" xfId="617"/>
    <cellStyle name="20% - 着色 1 4 2" xfId="618"/>
    <cellStyle name="强调文字颜色 2 6" xfId="619"/>
    <cellStyle name="强调文字颜色 6 7 2" xfId="620"/>
    <cellStyle name="20% - 强调文字颜色 6 2 3" xfId="621"/>
    <cellStyle name="20% - 着色 1 5" xfId="622"/>
    <cellStyle name="20% - 强调文字颜色 6 3" xfId="623"/>
    <cellStyle name="差_（方案三）附件1-3：2017年调整预算分科目表 2 2 2 2" xfId="624"/>
    <cellStyle name="20%-个性色1 4 2" xfId="625"/>
    <cellStyle name="链接单元格 8 3" xfId="626"/>
    <cellStyle name="20% - 强调文字颜色 6 3 2" xfId="627"/>
    <cellStyle name="20% - 着色 2 4" xfId="628"/>
    <cellStyle name="20%-个性色1 4 2 2" xfId="629"/>
    <cellStyle name="计算 4 4" xfId="630"/>
    <cellStyle name="60% - 强调文字颜色 6 3" xfId="631"/>
    <cellStyle name="好_（方案三）附件1-3：2017年调整预算分科目表 10" xfId="632"/>
    <cellStyle name="20% - 着色 2 4 2" xfId="633"/>
    <cellStyle name="20% - 强调文字颜色 6 3 2 2" xfId="634"/>
    <cellStyle name="差_2018预算附表 2" xfId="635"/>
    <cellStyle name="强调文字颜色 6 8 2" xfId="636"/>
    <cellStyle name="20% - 强调文字颜色 6 3 3" xfId="637"/>
    <cellStyle name="20% - 着色 2 5" xfId="638"/>
    <cellStyle name="40% - 强调文字颜色 6 6 2 2" xfId="639"/>
    <cellStyle name="20%-个性色1 4 3" xfId="640"/>
    <cellStyle name="好_2017年市本级一般公共预算支出表（刘、李、叶）(1) 2" xfId="641"/>
    <cellStyle name="好_2018预算附表1 2 2" xfId="642"/>
    <cellStyle name="20% - 强调文字颜色 6 4" xfId="643"/>
    <cellStyle name="差_（方案三）附件1-3：2017年调整预算分科目表 2 2 2 3" xfId="644"/>
    <cellStyle name="适中 2 4" xfId="645"/>
    <cellStyle name="20% - 强调文字颜色 6 4 2" xfId="646"/>
    <cellStyle name="20% - 着色 3 4" xfId="647"/>
    <cellStyle name="计算 5 4" xfId="648"/>
    <cellStyle name="差_（方案三）附件1-3：2017年调整预算分科目表 3" xfId="649"/>
    <cellStyle name="20% - 强调文字颜色 6 4 3 2" xfId="650"/>
    <cellStyle name="60%-个性色6 3" xfId="651"/>
    <cellStyle name="差_（方案三）附件1-3：2017年调整预算分科目表 4 2" xfId="652"/>
    <cellStyle name="汇总 2" xfId="653"/>
    <cellStyle name="20% - 着色 3 5 2" xfId="654"/>
    <cellStyle name="20% - 强调文字颜色 6 5 2" xfId="655"/>
    <cellStyle name="强调文字颜色 3 3 3" xfId="656"/>
    <cellStyle name="40% - 强调文字颜色 5 2 2 2" xfId="657"/>
    <cellStyle name="20% - 着色 4 4" xfId="658"/>
    <cellStyle name="计算 6 4" xfId="659"/>
    <cellStyle name="20% - 强调文字颜色 6 5 2 2" xfId="660"/>
    <cellStyle name="好_（方案三）附件1-3：2017年调整预算分科目表 2 6 3" xfId="661"/>
    <cellStyle name="20% - 着色 4 4 2" xfId="662"/>
    <cellStyle name="40%-个性色2 4 2 2" xfId="663"/>
    <cellStyle name="20% - 强调文字颜色 6 5 3" xfId="664"/>
    <cellStyle name="20% - 着色 4 5" xfId="665"/>
    <cellStyle name="20% - 强调文字颜色 6 5 3 2" xfId="666"/>
    <cellStyle name="20% - 着色 4 5 2" xfId="667"/>
    <cellStyle name="常规 10" xfId="668"/>
    <cellStyle name="20% - 强调文字颜色 6 5 4" xfId="669"/>
    <cellStyle name="20% - 着色 4 6" xfId="670"/>
    <cellStyle name="40% - 强调文字颜色 5 2 3" xfId="671"/>
    <cellStyle name="20%-个性色6 2 2" xfId="672"/>
    <cellStyle name="20% - 强调文字颜色 6 6" xfId="673"/>
    <cellStyle name="强调文字颜色 3 4 3" xfId="674"/>
    <cellStyle name="20%-个性色6 2 2 2" xfId="675"/>
    <cellStyle name="适中 4 4" xfId="676"/>
    <cellStyle name="20% - 强调文字颜色 6 6 2" xfId="677"/>
    <cellStyle name="20% - 着色 5 4" xfId="678"/>
    <cellStyle name="计算 7 4" xfId="679"/>
    <cellStyle name="20% - 强调文字颜色 6 6 4" xfId="680"/>
    <cellStyle name="20% - 着色 5 6" xfId="681"/>
    <cellStyle name="20% - 强调文字颜色 6 7" xfId="682"/>
    <cellStyle name="40% - 强调文字颜色 3 4 2 2" xfId="683"/>
    <cellStyle name="适中 5 4" xfId="684"/>
    <cellStyle name="20% - 强调文字颜色 6 7 2" xfId="685"/>
    <cellStyle name="20% - 着色 6 4" xfId="686"/>
    <cellStyle name="计算 8 4" xfId="687"/>
    <cellStyle name="强调文字颜色 4 9" xfId="688"/>
    <cellStyle name="20% - 强调文字颜色 6 7 2 2" xfId="689"/>
    <cellStyle name="20% - 着色 6 4 2" xfId="690"/>
    <cellStyle name="强调文字颜色 5 9" xfId="691"/>
    <cellStyle name="20% - 强调文字颜色 6 7 3 2" xfId="692"/>
    <cellStyle name="20% - 着色 6 5 2" xfId="693"/>
    <cellStyle name="20% - 强调文字颜色 6 7 4" xfId="694"/>
    <cellStyle name="60%-个性色3 4 2 2" xfId="695"/>
    <cellStyle name="20% - 着色 6 6" xfId="696"/>
    <cellStyle name="20% - 强调文字颜色 6 8" xfId="697"/>
    <cellStyle name="适中 6 4" xfId="698"/>
    <cellStyle name="20% - 强调文字颜色 6 8 2" xfId="699"/>
    <cellStyle name="20% - 强调文字颜色 6 8 2 2" xfId="700"/>
    <cellStyle name="20% - 强调文字颜色 6 8 3" xfId="701"/>
    <cellStyle name="60% - 强调文字颜色 4 6 4" xfId="702"/>
    <cellStyle name="40% - 强调文字颜色 1 3 2 2" xfId="703"/>
    <cellStyle name="20% - 强调文字颜色 6 8 4" xfId="704"/>
    <cellStyle name="20% - 强调文字颜色 6 9" xfId="705"/>
    <cellStyle name="适中 7 4" xfId="706"/>
    <cellStyle name="20% - 强调文字颜色 6 9 2" xfId="707"/>
    <cellStyle name="强调文字颜色 3 6" xfId="708"/>
    <cellStyle name="20% - 着色 1 5 2" xfId="709"/>
    <cellStyle name="20% - 着色 1 6" xfId="710"/>
    <cellStyle name="20% - 着色 2 3 2" xfId="711"/>
    <cellStyle name="计算 4 3 2" xfId="712"/>
    <cellStyle name="60% - 强调文字颜色 5 3" xfId="713"/>
    <cellStyle name="20% - 着色 2 5 2" xfId="714"/>
    <cellStyle name="20% - 着色 3 3 2" xfId="715"/>
    <cellStyle name="计算 5 3 2" xfId="716"/>
    <cellStyle name="解释性文本 3" xfId="717"/>
    <cellStyle name="差_（方案三）附件1-3：2017年调整预算分科目表 2 2" xfId="718"/>
    <cellStyle name="20% - 着色 4 3 2" xfId="719"/>
    <cellStyle name="计算 6 3 2" xfId="720"/>
    <cellStyle name="好_表5：天心区2017年建设资金预算 8" xfId="721"/>
    <cellStyle name="20% - 着色 5 3 2" xfId="722"/>
    <cellStyle name="计算 7 3 2" xfId="723"/>
    <cellStyle name="60% - 强调文字颜色 4 8 3" xfId="724"/>
    <cellStyle name="20% - 着色 6" xfId="725"/>
    <cellStyle name="计算 8" xfId="726"/>
    <cellStyle name="60% - 强调文字颜色 4 8 3 2" xfId="727"/>
    <cellStyle name="20% - 着色 6 2" xfId="728"/>
    <cellStyle name="计算 8 2" xfId="729"/>
    <cellStyle name="着色 2 2" xfId="730"/>
    <cellStyle name="标题 2 9" xfId="731"/>
    <cellStyle name="20% - 着色 6 2 2" xfId="732"/>
    <cellStyle name="计算 8 2 2" xfId="733"/>
    <cellStyle name="20% - 着色 6 3" xfId="734"/>
    <cellStyle name="计算 8 3" xfId="735"/>
    <cellStyle name="20% - 着色 6 3 2" xfId="736"/>
    <cellStyle name="计算 8 3 2" xfId="737"/>
    <cellStyle name="20%-个性色1 3" xfId="738"/>
    <cellStyle name="20%-个性色1 4" xfId="739"/>
    <cellStyle name="60%-个性色4 3 2" xfId="740"/>
    <cellStyle name="20%-个性色2 2 2" xfId="741"/>
    <cellStyle name="40% - 强调文字颜色 1 2 3" xfId="742"/>
    <cellStyle name="个性色6" xfId="743"/>
    <cellStyle name="差_表5：天心区2017年建设资金预算 6 3" xfId="744"/>
    <cellStyle name="20%-个性色6" xfId="745"/>
    <cellStyle name="20%-个性色6 2" xfId="746"/>
    <cellStyle name="60% - 强调文字颜色 3 7 4" xfId="747"/>
    <cellStyle name="20%-个性色2 2 2 2" xfId="748"/>
    <cellStyle name="个性色6 2" xfId="749"/>
    <cellStyle name="20%-个性色2 3" xfId="750"/>
    <cellStyle name="差_表5：天心区2017年建设资金预算 7 3" xfId="751"/>
    <cellStyle name="20%-个性色2 3 2" xfId="752"/>
    <cellStyle name="40% - 强调文字颜色 1 3 3" xfId="753"/>
    <cellStyle name="60% - 着色 3 2 2" xfId="754"/>
    <cellStyle name="20%-个性色2 4" xfId="755"/>
    <cellStyle name="60%-个性色4 4 2" xfId="756"/>
    <cellStyle name="20%-个性色2 4 2" xfId="757"/>
    <cellStyle name="40% - 强调文字颜色 1 4 3" xfId="758"/>
    <cellStyle name="60%-个性色4 4 2 2" xfId="759"/>
    <cellStyle name="60% - 强调文字颜色 5 7 4" xfId="760"/>
    <cellStyle name="20%-个性色2 4 2 2" xfId="761"/>
    <cellStyle name="40% - 强调文字颜色 1 4 3 2" xfId="762"/>
    <cellStyle name="40% - 强调文字颜色 6 7 2 2" xfId="763"/>
    <cellStyle name="20%-个性色2 4 3" xfId="764"/>
    <cellStyle name="40% - 强调文字颜色 1 4 4" xfId="765"/>
    <cellStyle name="20%-个性色3" xfId="766"/>
    <cellStyle name="20%-个性色3 2 2" xfId="767"/>
    <cellStyle name="40% - 强调文字颜色 2 2 3" xfId="768"/>
    <cellStyle name="20%-个性色3 2 2 2" xfId="769"/>
    <cellStyle name="20%-个性色3 3" xfId="770"/>
    <cellStyle name="20%-个性色3 3 2" xfId="771"/>
    <cellStyle name="40% - 强调文字颜色 2 3 3" xfId="772"/>
    <cellStyle name="60% - 着色 3 3 2" xfId="773"/>
    <cellStyle name="20%-个性色3 4" xfId="774"/>
    <cellStyle name="20%-个性色3 4 2" xfId="775"/>
    <cellStyle name="40% - 强调文字颜色 2 4 3" xfId="776"/>
    <cellStyle name="40% - 强调文字颜色 2 6 3" xfId="777"/>
    <cellStyle name="差 4 4" xfId="778"/>
    <cellStyle name="20%-个性色3 4 2 2" xfId="779"/>
    <cellStyle name="40% - 强调文字颜色 2 4 3 2" xfId="780"/>
    <cellStyle name="40% - 强调文字颜色 6 8 2 2" xfId="781"/>
    <cellStyle name="20%-个性色3 4 3" xfId="782"/>
    <cellStyle name="40% - 强调文字颜色 2 4 4" xfId="783"/>
    <cellStyle name="20%-个性色4" xfId="784"/>
    <cellStyle name="60%-个性色3 3 2" xfId="785"/>
    <cellStyle name="好_表5：天心区2017年建设资金预算 2 2" xfId="786"/>
    <cellStyle name="40% - 着色 6 5" xfId="787"/>
    <cellStyle name="20%-个性色4 2 2" xfId="788"/>
    <cellStyle name="40% - 强调文字颜色 3 2 3" xfId="789"/>
    <cellStyle name="40% - 着色 6 5 2" xfId="790"/>
    <cellStyle name="好_表5：天心区2017年建设资金预算 3 3" xfId="791"/>
    <cellStyle name="20%-个性色4 2 2 2" xfId="792"/>
    <cellStyle name="40% - 强调文字颜色 5 6 2 2" xfId="793"/>
    <cellStyle name="20%-个性色4 3" xfId="794"/>
    <cellStyle name="60% - 着色 3 4 2" xfId="795"/>
    <cellStyle name="20%-个性色4 4" xfId="796"/>
    <cellStyle name="20%-个性色4 4 2" xfId="797"/>
    <cellStyle name="40% - 强调文字颜色 3 4 3" xfId="798"/>
    <cellStyle name="20%-个性色4 4 2 2" xfId="799"/>
    <cellStyle name="40% - 强调文字颜色 3 4 3 2" xfId="800"/>
    <cellStyle name="20%-个性色4 4 3" xfId="801"/>
    <cellStyle name="40% - 强调文字颜色 3 4 4" xfId="802"/>
    <cellStyle name="40%-个性色3 4 2 2" xfId="803"/>
    <cellStyle name="40% - 强调文字颜色 1 2 2" xfId="804"/>
    <cellStyle name="个性色5" xfId="805"/>
    <cellStyle name="差_表5：天心区2017年建设资金预算 6 2" xfId="806"/>
    <cellStyle name="20%-个性色5" xfId="807"/>
    <cellStyle name="强调文字颜色 1 6 2 2" xfId="808"/>
    <cellStyle name="40% - 强调文字颜色 4 2 3" xfId="809"/>
    <cellStyle name="20%-个性色5 2 2" xfId="810"/>
    <cellStyle name="40% - 强调文字颜色 5 6 3 2" xfId="811"/>
    <cellStyle name="20%-个性色5 3" xfId="812"/>
    <cellStyle name="20%-个性色5 4" xfId="813"/>
    <cellStyle name="40% - 强调文字颜色 4 4 3" xfId="814"/>
    <cellStyle name="20%-个性色5 4 2" xfId="815"/>
    <cellStyle name="40% - 强调文字颜色 4 4 4" xfId="816"/>
    <cellStyle name="20%-个性色5 4 3" xfId="817"/>
    <cellStyle name="20%-个性色6 3" xfId="818"/>
    <cellStyle name="40% - 强调文字颜色 5 3 3" xfId="819"/>
    <cellStyle name="20%-个性色6 3 2" xfId="820"/>
    <cellStyle name="40% - 强调文字颜色 5 4 3" xfId="821"/>
    <cellStyle name="20%-个性色6 4 2" xfId="822"/>
    <cellStyle name="强调文字颜色 5 4 3" xfId="823"/>
    <cellStyle name="40% - 强调文字颜色 5 4 3 2" xfId="824"/>
    <cellStyle name="20%-个性色6 4 2 2" xfId="825"/>
    <cellStyle name="40% - 强调文字颜色 5 4 4" xfId="826"/>
    <cellStyle name="20%-个性色6 4 3" xfId="827"/>
    <cellStyle name="40%-个性色3 4 2" xfId="828"/>
    <cellStyle name="40% - 强调文字颜色 4 3 2 2" xfId="829"/>
    <cellStyle name="差_表5：天心区2017年建设资金预算 6" xfId="830"/>
    <cellStyle name="40% - 强调文字颜色 1 2" xfId="831"/>
    <cellStyle name="60% - 强调文字颜色 5 6 4" xfId="832"/>
    <cellStyle name="40% - 强调文字颜色 1 4 2 2" xfId="833"/>
    <cellStyle name="40% - 强调文字颜色 1 5 2" xfId="834"/>
    <cellStyle name="60% - 强调文字颜色 6 6 4" xfId="835"/>
    <cellStyle name="40% - 强调文字颜色 1 5 2 2" xfId="836"/>
    <cellStyle name="40% - 强调文字颜色 2 3 2 2" xfId="837"/>
    <cellStyle name="40% - 强调文字颜色 1 5 3" xfId="838"/>
    <cellStyle name="60% - 强调文字颜色 6 7 4" xfId="839"/>
    <cellStyle name="40% - 强调文字颜色 1 5 3 2" xfId="840"/>
    <cellStyle name="40% - 强调文字颜色 6 7 3 2" xfId="841"/>
    <cellStyle name="40% - 强调文字颜色 1 5 4" xfId="842"/>
    <cellStyle name="40% - 强调文字颜色 1 6" xfId="843"/>
    <cellStyle name="40% - 强调文字颜色 1 6 2" xfId="844"/>
    <cellStyle name="40% - 着色 1 3" xfId="845"/>
    <cellStyle name="40% - 强调文字颜色 1 8" xfId="846"/>
    <cellStyle name="40% - 强调文字颜色 1 6 3" xfId="847"/>
    <cellStyle name="好_（四舍五入）2017年调整预算分科目表 2 2 2" xfId="848"/>
    <cellStyle name="40% - 着色 1 4" xfId="849"/>
    <cellStyle name="40% - 强调文字颜色 1 9" xfId="850"/>
    <cellStyle name="40% - 强调文字颜色 1 9 2" xfId="851"/>
    <cellStyle name="40% - 着色 4 3" xfId="852"/>
    <cellStyle name="40% - 强调文字颜色 1 6 3 2" xfId="853"/>
    <cellStyle name="40% - 着色 1 4 2" xfId="854"/>
    <cellStyle name="40% - 强调文字颜色 4 8" xfId="855"/>
    <cellStyle name="40% - 强调文字颜色 1 6 4" xfId="856"/>
    <cellStyle name="好_（四舍五入）2017年调整预算分科目表 2 2 3" xfId="857"/>
    <cellStyle name="40% - 着色 1 5" xfId="858"/>
    <cellStyle name="40% - 着色 1 2" xfId="859"/>
    <cellStyle name="差_预算科用汇总表（基本支出1123） 3 2" xfId="860"/>
    <cellStyle name="检查单元格 5 3 2" xfId="861"/>
    <cellStyle name="40% - 强调文字颜色 1 7" xfId="862"/>
    <cellStyle name="40% - 强调文字颜色 1 7 2" xfId="863"/>
    <cellStyle name="40% - 着色 2 3" xfId="864"/>
    <cellStyle name="40% - 着色 1 2 2" xfId="865"/>
    <cellStyle name="40% - 强调文字颜色 2 8" xfId="866"/>
    <cellStyle name="40% - 强调文字颜色 1 7 2 2" xfId="867"/>
    <cellStyle name="差_2018资本经营预算表(天心区）_2018预算附表1 3" xfId="868"/>
    <cellStyle name="40% - 着色 2 3 2" xfId="869"/>
    <cellStyle name="40% - 强调文字颜色 2 8 2" xfId="870"/>
    <cellStyle name="标题 1 3" xfId="871"/>
    <cellStyle name="60% - 着色 5" xfId="872"/>
    <cellStyle name="40% - 强调文字颜色 1 7 3" xfId="873"/>
    <cellStyle name="好_（四舍五入）2017年调整预算分科目表 2 3 2" xfId="874"/>
    <cellStyle name="40% - 着色 2 4" xfId="875"/>
    <cellStyle name="40% - 强调文字颜色 2 9" xfId="876"/>
    <cellStyle name="40% - 强调文字颜色 1 7 3 2" xfId="877"/>
    <cellStyle name="40% - 着色 2 4 2" xfId="878"/>
    <cellStyle name="40% - 强调文字颜色 2 9 2" xfId="879"/>
    <cellStyle name="标题 2 3" xfId="880"/>
    <cellStyle name="40% - 强调文字颜色 1 7 4" xfId="881"/>
    <cellStyle name="40% - 着色 2 5" xfId="882"/>
    <cellStyle name="40% - 强调文字颜色 2 2 2" xfId="883"/>
    <cellStyle name="40% - 强调文字颜色 2 2 2 2" xfId="884"/>
    <cellStyle name="60% - 强调文字颜色 2 7 2 2" xfId="885"/>
    <cellStyle name="40% - 强调文字颜色 2 3 2" xfId="886"/>
    <cellStyle name="60% - 强调文字颜色 2 7 3" xfId="887"/>
    <cellStyle name="40% - 强调文字颜色 2 4" xfId="888"/>
    <cellStyle name="60% - 强调文字颜色 2 7 3 2" xfId="889"/>
    <cellStyle name="好_（四舍五入）2017年调整预算分科目表 4" xfId="890"/>
    <cellStyle name="40% - 强调文字颜色 2 4 2" xfId="891"/>
    <cellStyle name="60% - 强调文字颜色 2 7 4" xfId="892"/>
    <cellStyle name="40% - 强调文字颜色 2 5" xfId="893"/>
    <cellStyle name="40% - 强调文字颜色 2 5 2" xfId="894"/>
    <cellStyle name="40% - 强调文字颜色 6 8 3 2" xfId="895"/>
    <cellStyle name="40% - 强调文字颜色 2 5 4" xfId="896"/>
    <cellStyle name="40% - 强调文字颜色 2 6" xfId="897"/>
    <cellStyle name="40% - 强调文字颜色 2 6 2" xfId="898"/>
    <cellStyle name="40% - 强调文字颜色 2 6 2 2" xfId="899"/>
    <cellStyle name="40% - 强调文字颜色 2 6 3 2" xfId="900"/>
    <cellStyle name="40% - 强调文字颜色 2 6 4" xfId="901"/>
    <cellStyle name="40% - 着色 2 2 2" xfId="902"/>
    <cellStyle name="40% - 强调文字颜色 2 7 2" xfId="903"/>
    <cellStyle name="40% - 强调文字颜色 2 7 2 2" xfId="904"/>
    <cellStyle name="40% - 强调文字颜色 2 7 3" xfId="905"/>
    <cellStyle name="40% - 强调文字颜色 2 7 3 2" xfId="906"/>
    <cellStyle name="40% - 强调文字颜色 2 7 4" xfId="907"/>
    <cellStyle name="40% - 强调文字颜色 2 8 2 2" xfId="908"/>
    <cellStyle name="标题 1 3 2" xfId="909"/>
    <cellStyle name="60% - 着色 5 2" xfId="910"/>
    <cellStyle name="60%-个性色6 4" xfId="911"/>
    <cellStyle name="60% - 着色 6" xfId="912"/>
    <cellStyle name="好_（张夙）预算科用汇总表 2 2" xfId="913"/>
    <cellStyle name="40% - 强调文字颜色 2 8 3" xfId="914"/>
    <cellStyle name="标题 1 4" xfId="915"/>
    <cellStyle name="强调文字颜色 2 6 2 2" xfId="916"/>
    <cellStyle name="40% - 强调文字颜色 2 8 4" xfId="917"/>
    <cellStyle name="标题 1 5" xfId="918"/>
    <cellStyle name="40% - 着色 6 4" xfId="919"/>
    <cellStyle name="40% - 强调文字颜色 6 9" xfId="920"/>
    <cellStyle name="40% - 强调文字颜色 3 2 2" xfId="921"/>
    <cellStyle name="40% - 着色 6 4 2" xfId="922"/>
    <cellStyle name="好_表5：天心区2017年建设资金预算 2 3" xfId="923"/>
    <cellStyle name="40% - 着色 6 6" xfId="924"/>
    <cellStyle name="40% - 强调文字颜色 6 9 2" xfId="925"/>
    <cellStyle name="40% - 强调文字颜色 3 2 2 2" xfId="926"/>
    <cellStyle name="60% - 强调文字颜色 2 8 2" xfId="927"/>
    <cellStyle name="40% - 强调文字颜色 3 3" xfId="928"/>
    <cellStyle name="60% - 强调文字颜色 2 8 2 2" xfId="929"/>
    <cellStyle name="40% - 强调文字颜色 3 3 2" xfId="930"/>
    <cellStyle name="40% - 强调文字颜色 3 3 2 2" xfId="931"/>
    <cellStyle name="60% - 强调文字颜色 2 8 3" xfId="932"/>
    <cellStyle name="40% - 强调文字颜色 3 4" xfId="933"/>
    <cellStyle name="警告文本 5" xfId="934"/>
    <cellStyle name="60% - 强调文字颜色 2 8 3 2" xfId="935"/>
    <cellStyle name="40% - 强调文字颜色 3 4 2" xfId="936"/>
    <cellStyle name="常规_P020170310428866449584 (2)" xfId="937"/>
    <cellStyle name="40% - 强调文字颜色 4 8 2 2" xfId="938"/>
    <cellStyle name="60% - 强调文字颜色 2 8 4" xfId="939"/>
    <cellStyle name="40% - 强调文字颜色 3 5" xfId="940"/>
    <cellStyle name="链接单元格 2 4" xfId="941"/>
    <cellStyle name="40% - 强调文字颜色 3 5 2" xfId="942"/>
    <cellStyle name="40% - 强调文字颜色 3 5 2 2" xfId="943"/>
    <cellStyle name="40% - 强调文字颜色 3 5 3 2" xfId="944"/>
    <cellStyle name="40% - 强调文字颜色 3 5 4" xfId="945"/>
    <cellStyle name="40% - 强调文字颜色 3 6" xfId="946"/>
    <cellStyle name="40% - 着色 3 2" xfId="947"/>
    <cellStyle name="强调文字颜色 5 7 2 2" xfId="948"/>
    <cellStyle name="40% - 强调文字颜色 3 7" xfId="949"/>
    <cellStyle name="好_2018资本经营预算表(天心区） 2 2" xfId="950"/>
    <cellStyle name="40% - 强调文字颜色 4 2" xfId="951"/>
    <cellStyle name="标题 4 4" xfId="952"/>
    <cellStyle name="40%-个性色2 4" xfId="953"/>
    <cellStyle name="好_2018资本经营预算表(天心区） 2 2 2" xfId="954"/>
    <cellStyle name="40% - 强调文字颜色 4 2 2" xfId="955"/>
    <cellStyle name="标题 4 4 2" xfId="956"/>
    <cellStyle name="40%-个性色2 4 2" xfId="957"/>
    <cellStyle name="40% - 强调文字颜色 4 2 2 2" xfId="958"/>
    <cellStyle name="60% - 强调文字颜色 2 9 2" xfId="959"/>
    <cellStyle name="40% - 强调文字颜色 4 3" xfId="960"/>
    <cellStyle name="40% - 强调文字颜色 4 4" xfId="961"/>
    <cellStyle name="40%-个性色4 4" xfId="962"/>
    <cellStyle name="40% - 强调文字颜色 4 4 2" xfId="963"/>
    <cellStyle name="40%-个性色4 4 2" xfId="964"/>
    <cellStyle name="好_（方案三）附件1-3：2017年调整预算分科目表 2 8" xfId="965"/>
    <cellStyle name="40% - 强调文字颜色 4 4 2 2" xfId="966"/>
    <cellStyle name="40% - 强调文字颜色 4 8 3 2" xfId="967"/>
    <cellStyle name="40% - 强调文字颜色 4 5" xfId="968"/>
    <cellStyle name="40%-个性色5 4" xfId="969"/>
    <cellStyle name="40% - 强调文字颜色 4 5 2" xfId="970"/>
    <cellStyle name="40%-个性色5 4 2" xfId="971"/>
    <cellStyle name="好 7 4" xfId="972"/>
    <cellStyle name="40% - 强调文字颜色 4 5 2 2" xfId="973"/>
    <cellStyle name="40% - 强调文字颜色 4 5 3" xfId="974"/>
    <cellStyle name="40% - 强调文字颜色 4 5 3 2" xfId="975"/>
    <cellStyle name="检查单元格 8" xfId="976"/>
    <cellStyle name="40% - 强调文字颜色 4 5 4" xfId="977"/>
    <cellStyle name="40% - 强调文字颜色 4 6" xfId="978"/>
    <cellStyle name="40%-个性色6 4" xfId="979"/>
    <cellStyle name="常规 4_（张夙）预算科用汇总表" xfId="980"/>
    <cellStyle name="40% - 强调文字颜色 4 6 2" xfId="981"/>
    <cellStyle name="60% - 强调文字颜色 3 9" xfId="982"/>
    <cellStyle name="40%-个性色6 4 2" xfId="983"/>
    <cellStyle name="40% - 强调文字颜色 4 6 2 2" xfId="984"/>
    <cellStyle name="常规 2 3" xfId="985"/>
    <cellStyle name="差_（3.17）2017年地方财政预算表 - 天心区 4" xfId="986"/>
    <cellStyle name="40% - 强调文字颜色 4 6 3" xfId="987"/>
    <cellStyle name="60% - 强调文字颜色 4 9" xfId="988"/>
    <cellStyle name="40% - 强调文字颜色 4 6 3 2" xfId="989"/>
    <cellStyle name="常规 3 3" xfId="990"/>
    <cellStyle name="40% - 强调文字颜色 4 6 4" xfId="991"/>
    <cellStyle name="40% - 着色 4 2" xfId="992"/>
    <cellStyle name="强调文字颜色 5 7 3 2" xfId="993"/>
    <cellStyle name="40% - 强调文字颜色 4 7" xfId="994"/>
    <cellStyle name="40% - 着色 4 2 2" xfId="995"/>
    <cellStyle name="40% - 强调文字颜色 4 7 2" xfId="996"/>
    <cellStyle name="40% - 强调文字颜色 4 7 2 2" xfId="997"/>
    <cellStyle name="60% - 强调文字颜色 1 8 4" xfId="998"/>
    <cellStyle name="40% - 强调文字颜色 4 7 3" xfId="999"/>
    <cellStyle name="40% - 强调文字颜色 4 7 3 2" xfId="1000"/>
    <cellStyle name="40% - 着色 4 3 2" xfId="1001"/>
    <cellStyle name="40% - 强调文字颜色 4 8 2" xfId="1002"/>
    <cellStyle name="40% - 强调文字颜色 4 8 3" xfId="1003"/>
    <cellStyle name="40% - 强调文字颜色 4 8 4" xfId="1004"/>
    <cellStyle name="40% - 着色 4 4" xfId="1005"/>
    <cellStyle name="40% - 强调文字颜色 4 9" xfId="1006"/>
    <cellStyle name="40% - 着色 4 4 2" xfId="1007"/>
    <cellStyle name="40% - 强调文字颜色 4 9 2" xfId="1008"/>
    <cellStyle name="好_2018资本经营预算表(天心区） 3 2" xfId="1009"/>
    <cellStyle name="40% - 强调文字颜色 5 2" xfId="1010"/>
    <cellStyle name="差_P020170310428866449584 (2) 4" xfId="1011"/>
    <cellStyle name="60% - 强调文字颜色 5 5 2 2" xfId="1012"/>
    <cellStyle name="40% - 强调文字颜色 5 3" xfId="1013"/>
    <cellStyle name="40% - 强调文字颜色 5 3 2" xfId="1014"/>
    <cellStyle name="强调文字颜色 4 3 3" xfId="1015"/>
    <cellStyle name="40% - 强调文字颜色 5 3 2 2" xfId="1016"/>
    <cellStyle name="个性色1 4 2 2" xfId="1017"/>
    <cellStyle name="40% - 强调文字颜色 5 4" xfId="1018"/>
    <cellStyle name="40% - 强调文字颜色 5 4 2" xfId="1019"/>
    <cellStyle name="40% - 强调文字颜色 5 5" xfId="1020"/>
    <cellStyle name="40% - 强调文字颜色 5 5 2" xfId="1021"/>
    <cellStyle name="差_（四舍五入）2017年调整预算分科目表 2 2 3" xfId="1022"/>
    <cellStyle name="强调文字颜色 6 3 3" xfId="1023"/>
    <cellStyle name="40% - 强调文字颜色 5 5 2 2" xfId="1024"/>
    <cellStyle name="40% - 强调文字颜色 5 5 3" xfId="1025"/>
    <cellStyle name="强调文字颜色 6 4 3" xfId="1026"/>
    <cellStyle name="40% - 强调文字颜色 5 5 3 2" xfId="1027"/>
    <cellStyle name="40% - 强调文字颜色 5 5 4" xfId="1028"/>
    <cellStyle name="注释 2 2" xfId="1029"/>
    <cellStyle name="60% - 强调文字颜色 2 3 2 2" xfId="1030"/>
    <cellStyle name="40% - 强调文字颜色 5 6" xfId="1031"/>
    <cellStyle name="40% - 强调文字颜色 5 6 2" xfId="1032"/>
    <cellStyle name="40% - 强调文字颜色 5 6 3" xfId="1033"/>
    <cellStyle name="40% - 强调文字颜色 5 6 4" xfId="1034"/>
    <cellStyle name="40% - 着色 5 2" xfId="1035"/>
    <cellStyle name="40% - 强调文字颜色 5 7" xfId="1036"/>
    <cellStyle name="40% - 着色 5 2 2" xfId="1037"/>
    <cellStyle name="40% - 强调文字颜色 5 7 2" xfId="1038"/>
    <cellStyle name="40% - 强调文字颜色 5 7 2 2" xfId="1039"/>
    <cellStyle name="40% - 强调文字颜色 5 7 3" xfId="1040"/>
    <cellStyle name="40% - 强调文字颜色 5 7 3 2" xfId="1041"/>
    <cellStyle name="40% - 着色 5 3" xfId="1042"/>
    <cellStyle name="差_2018预算附表1" xfId="1043"/>
    <cellStyle name="40% - 着色 1 5 2" xfId="1044"/>
    <cellStyle name="40% - 强调文字颜色 5 8" xfId="1045"/>
    <cellStyle name="40% - 着色 5 3 2" xfId="1046"/>
    <cellStyle name="差_2018预算附表1 2" xfId="1047"/>
    <cellStyle name="40% - 强调文字颜色 5 8 2" xfId="1048"/>
    <cellStyle name="40% - 强调文字颜色 5 8 2 2" xfId="1049"/>
    <cellStyle name="40% - 强调文字颜色 5 8 3" xfId="1050"/>
    <cellStyle name="40% - 强调文字颜色 5 8 3 2" xfId="1051"/>
    <cellStyle name="40% - 着色 5 4" xfId="1052"/>
    <cellStyle name="40% - 强调文字颜色 5 9" xfId="1053"/>
    <cellStyle name="40% - 着色 5 4 2" xfId="1054"/>
    <cellStyle name="40% - 强调文字颜色 5 9 2" xfId="1055"/>
    <cellStyle name="好_2018资本经营预算表(天心区） 4 2 2" xfId="1056"/>
    <cellStyle name="40% - 强调文字颜色 6 2 2" xfId="1057"/>
    <cellStyle name="好 3 3 2" xfId="1058"/>
    <cellStyle name="40% - 强调文字颜色 6 2 2 2" xfId="1059"/>
    <cellStyle name="60%-个性色1 2 2 2" xfId="1060"/>
    <cellStyle name="40% - 强调文字颜色 6 2 3" xfId="1061"/>
    <cellStyle name="60% - 强调文字颜色 5 5 3 2" xfId="1062"/>
    <cellStyle name="好_2018资本经营预算表(天心区） 4 3" xfId="1063"/>
    <cellStyle name="40% - 强调文字颜色 6 3" xfId="1064"/>
    <cellStyle name="好 3 4" xfId="1065"/>
    <cellStyle name="40% - 强调文字颜色 6 3 2" xfId="1066"/>
    <cellStyle name="40% - 强调文字颜色 6 3 2 2" xfId="1067"/>
    <cellStyle name="40% - 强调文字颜色 6 3 3" xfId="1068"/>
    <cellStyle name="60% - 强调文字颜色 4 2 2" xfId="1069"/>
    <cellStyle name="40% - 强调文字颜色 6 4" xfId="1070"/>
    <cellStyle name="40% - 着色 1 6" xfId="1071"/>
    <cellStyle name="40% - 强调文字颜色 6 4 2" xfId="1072"/>
    <cellStyle name="40% - 着色 6 3" xfId="1073"/>
    <cellStyle name="40% - 强调文字颜色 6 4 2 2" xfId="1074"/>
    <cellStyle name="40% - 强调文字颜色 6 8" xfId="1075"/>
    <cellStyle name="40% - 强调文字颜色 6 4 3" xfId="1076"/>
    <cellStyle name="40% - 强调文字颜色 6 4 3 2" xfId="1077"/>
    <cellStyle name="40% - 强调文字颜色 6 4 4" xfId="1078"/>
    <cellStyle name="40% - 强调文字颜色 6 5" xfId="1079"/>
    <cellStyle name="40% - 着色 2 6" xfId="1080"/>
    <cellStyle name="差_（张夙）预算科用汇总表 3" xfId="1081"/>
    <cellStyle name="40% - 强调文字颜色 6 5 2" xfId="1082"/>
    <cellStyle name="标题 4 3" xfId="1083"/>
    <cellStyle name="差_（张夙）预算科用汇总表 3 2" xfId="1084"/>
    <cellStyle name="40%-个性色2 3" xfId="1085"/>
    <cellStyle name="40% - 强调文字颜色 6 5 2 2" xfId="1086"/>
    <cellStyle name="差_（张夙）预算科用汇总表 4" xfId="1087"/>
    <cellStyle name="40% - 强调文字颜色 6 5 3" xfId="1088"/>
    <cellStyle name="标题 5 3" xfId="1089"/>
    <cellStyle name="差_（张夙）预算科用汇总表 4 2" xfId="1090"/>
    <cellStyle name="40%-个性色3 3" xfId="1091"/>
    <cellStyle name="40% - 强调文字颜色 6 5 3 2" xfId="1092"/>
    <cellStyle name="差_（张夙）预算科用汇总表 5" xfId="1093"/>
    <cellStyle name="40% - 强调文字颜色 6 5 4" xfId="1094"/>
    <cellStyle name="注释 3 2" xfId="1095"/>
    <cellStyle name="输入 7 2 2" xfId="1096"/>
    <cellStyle name="40% - 强调文字颜色 6 6" xfId="1097"/>
    <cellStyle name="好_2018预算附表1" xfId="1098"/>
    <cellStyle name="40% - 着色 3 6" xfId="1099"/>
    <cellStyle name="好_预算科用汇总表（基本支出1123） 4" xfId="1100"/>
    <cellStyle name="40% - 强调文字颜色 6 6 2" xfId="1101"/>
    <cellStyle name="好_2017年市本级一般公共预算支出表（刘、李、叶）(1)" xfId="1102"/>
    <cellStyle name="好_2018预算附表1 2" xfId="1103"/>
    <cellStyle name="40% - 强调文字颜色 6 6 3" xfId="1104"/>
    <cellStyle name="好_2018预算附表1 3" xfId="1105"/>
    <cellStyle name="40% - 强调文字颜色 6 6 3 2" xfId="1106"/>
    <cellStyle name="好_2018预算附表1 3 2" xfId="1107"/>
    <cellStyle name="40% - 强调文字颜色 6 6 4" xfId="1108"/>
    <cellStyle name="好_2018预算附表1 4" xfId="1109"/>
    <cellStyle name="40% - 着色 6 2" xfId="1110"/>
    <cellStyle name="40% - 强调文字颜色 6 7" xfId="1111"/>
    <cellStyle name="40% - 着色 4 6" xfId="1112"/>
    <cellStyle name="40% - 着色 6 2 2" xfId="1113"/>
    <cellStyle name="40% - 强调文字颜色 6 7 2" xfId="1114"/>
    <cellStyle name="40% - 强调文字颜色 6 7 3" xfId="1115"/>
    <cellStyle name="40% - 着色 5 6" xfId="1116"/>
    <cellStyle name="40% - 着色 6 3 2" xfId="1117"/>
    <cellStyle name="40% - 强调文字颜色 6 8 2" xfId="1118"/>
    <cellStyle name="40% - 强调文字颜色 6 8 3" xfId="1119"/>
    <cellStyle name="强调文字颜色 4 4 2 2" xfId="1120"/>
    <cellStyle name="40% - 着色 1" xfId="1121"/>
    <cellStyle name="标题 3 3" xfId="1122"/>
    <cellStyle name="差_（张夙）预算科用汇总表 2 2" xfId="1123"/>
    <cellStyle name="好_2018预算附表 3" xfId="1124"/>
    <cellStyle name="40%-个性色1 3" xfId="1125"/>
    <cellStyle name="40% - 着色 2 5 2" xfId="1126"/>
    <cellStyle name="40% - 着色 4" xfId="1127"/>
    <cellStyle name="40% - 着色 4 5 2" xfId="1128"/>
    <cellStyle name="60% - 强调文字颜色 6 6 2 2" xfId="1129"/>
    <cellStyle name="40% - 着色 5" xfId="1130"/>
    <cellStyle name="40% - 着色 5 5 2" xfId="1131"/>
    <cellStyle name="40% - 着色 6" xfId="1132"/>
    <cellStyle name="标题 3 2" xfId="1133"/>
    <cellStyle name="好_2018预算附表 2" xfId="1134"/>
    <cellStyle name="40%-个性色1 2" xfId="1135"/>
    <cellStyle name="标题 3 2 2" xfId="1136"/>
    <cellStyle name="好 5" xfId="1137"/>
    <cellStyle name="好_2018预算附表 2 2" xfId="1138"/>
    <cellStyle name="40%-个性色1 2 2" xfId="1139"/>
    <cellStyle name="标题 3 2 2 2" xfId="1140"/>
    <cellStyle name="好 5 2" xfId="1141"/>
    <cellStyle name="40%-个性色1 2 2 2" xfId="1142"/>
    <cellStyle name="标题 3 3 2" xfId="1143"/>
    <cellStyle name="好_2018预算附表 3 2" xfId="1144"/>
    <cellStyle name="40%-个性色1 3 2" xfId="1145"/>
    <cellStyle name="标题 3 4" xfId="1146"/>
    <cellStyle name="好_2018预算附表 4" xfId="1147"/>
    <cellStyle name="40%-个性色1 4" xfId="1148"/>
    <cellStyle name="60% - 强调文字颜色 1 6" xfId="1149"/>
    <cellStyle name="标题 3 4 2" xfId="1150"/>
    <cellStyle name="40%-个性色1 4 2" xfId="1151"/>
    <cellStyle name="标题 4 4 3" xfId="1152"/>
    <cellStyle name="60% - 强调文字颜色 1 6 2" xfId="1153"/>
    <cellStyle name="40%-个性色2 4 3" xfId="1154"/>
    <cellStyle name="40%-个性色1 4 2 2" xfId="1155"/>
    <cellStyle name="60% - 强调文字颜色 1 7" xfId="1156"/>
    <cellStyle name="标题 3 4 3" xfId="1157"/>
    <cellStyle name="40%-个性色1 4 3" xfId="1158"/>
    <cellStyle name="标题 4 2" xfId="1159"/>
    <cellStyle name="40%-个性色2 2" xfId="1160"/>
    <cellStyle name="60%-个性色4 2 2 2" xfId="1161"/>
    <cellStyle name="标题 4 2 2" xfId="1162"/>
    <cellStyle name="40%-个性色2 2 2" xfId="1163"/>
    <cellStyle name="标题 4 3 2" xfId="1164"/>
    <cellStyle name="40%-个性色2 3 2" xfId="1165"/>
    <cellStyle name="标题 5 2" xfId="1166"/>
    <cellStyle name="40%-个性色3 2" xfId="1167"/>
    <cellStyle name="标题 5 2 2" xfId="1168"/>
    <cellStyle name="40%-个性色3 2 2" xfId="1169"/>
    <cellStyle name="40%-个性色3 2 2 2" xfId="1170"/>
    <cellStyle name="差_P020170310428866449584 (2)" xfId="1171"/>
    <cellStyle name="标题 5 2 2 2" xfId="1172"/>
    <cellStyle name="解释性文本 2 4" xfId="1173"/>
    <cellStyle name="60% - 强调文字颜色 3 4 3 2" xfId="1174"/>
    <cellStyle name="40%-个性色4" xfId="1175"/>
    <cellStyle name="40%-个性色4 2" xfId="1176"/>
    <cellStyle name="40%-个性色4 2 2" xfId="1177"/>
    <cellStyle name="40%-个性色4 2 2 2" xfId="1178"/>
    <cellStyle name="40%-个性色4 3" xfId="1179"/>
    <cellStyle name="40%-个性色4 3 2" xfId="1180"/>
    <cellStyle name="40%-个性色4 4 2 2" xfId="1181"/>
    <cellStyle name="60% - 强调文字颜色 3 6 2" xfId="1182"/>
    <cellStyle name="40%-个性色4 4 3" xfId="1183"/>
    <cellStyle name="60%-个性色5 2 2 2" xfId="1184"/>
    <cellStyle name="40%-个性色5" xfId="1185"/>
    <cellStyle name="40%-个性色5 2" xfId="1186"/>
    <cellStyle name="好_预算科用汇总表（1123）" xfId="1187"/>
    <cellStyle name="40%-个性色5 2 2" xfId="1188"/>
    <cellStyle name="好 5 4" xfId="1189"/>
    <cellStyle name="好_预算科用汇总表（1123） 2" xfId="1190"/>
    <cellStyle name="40%-个性色5 2 2 2" xfId="1191"/>
    <cellStyle name="检查单元格 8 2 2" xfId="1192"/>
    <cellStyle name="40%-个性色5 3" xfId="1193"/>
    <cellStyle name="40%-个性色5 3 2" xfId="1194"/>
    <cellStyle name="好 6 4" xfId="1195"/>
    <cellStyle name="40%-个性色5 4 2 2" xfId="1196"/>
    <cellStyle name="警告文本 8 3" xfId="1197"/>
    <cellStyle name="60% - 强调文字颜色 4 6 2" xfId="1198"/>
    <cellStyle name="40%-个性色5 4 3" xfId="1199"/>
    <cellStyle name="40%-个性色6" xfId="1200"/>
    <cellStyle name="40%-个性色6 2" xfId="1201"/>
    <cellStyle name="60% - 强调文字颜色 1 9" xfId="1202"/>
    <cellStyle name="40%-个性色6 2 2" xfId="1203"/>
    <cellStyle name="60% - 着色 2 5" xfId="1204"/>
    <cellStyle name="标题 4 7 3" xfId="1205"/>
    <cellStyle name="60% - 强调文字颜色 1 9 2" xfId="1206"/>
    <cellStyle name="40%-个性色6 2 2 2" xfId="1207"/>
    <cellStyle name="输入 2" xfId="1208"/>
    <cellStyle name="检查单元格 8 3 2" xfId="1209"/>
    <cellStyle name="强调文字颜色 2 3 2 2" xfId="1210"/>
    <cellStyle name="40%-个性色6 3" xfId="1211"/>
    <cellStyle name="60% - 强调文字颜色 2 9" xfId="1212"/>
    <cellStyle name="40%-个性色6 3 2" xfId="1213"/>
    <cellStyle name="60% - 强调文字颜色 3 9 2" xfId="1214"/>
    <cellStyle name="40%-个性色6 4 2 2" xfId="1215"/>
    <cellStyle name="60% - 强调文字颜色 5 6 2" xfId="1216"/>
    <cellStyle name="40%-个性色6 4 3" xfId="1217"/>
    <cellStyle name="60% - 强调文字颜色 1 2" xfId="1218"/>
    <cellStyle name="60% - 强调文字颜色 1 2 2" xfId="1219"/>
    <cellStyle name="60% - 强调文字颜色 1 3" xfId="1220"/>
    <cellStyle name="60% - 强调文字颜色 1 3 2" xfId="1221"/>
    <cellStyle name="60% - 强调文字颜色 1 3 3" xfId="1222"/>
    <cellStyle name="60% - 强调文字颜色 1 4" xfId="1223"/>
    <cellStyle name="标题 4 2 3" xfId="1224"/>
    <cellStyle name="60% - 强调文字颜色 1 4 2" xfId="1225"/>
    <cellStyle name="60% - 强调文字颜色 1 4 4" xfId="1226"/>
    <cellStyle name="60% - 强调文字颜色 5 7 3 2" xfId="1227"/>
    <cellStyle name="60% - 强调文字颜色 1 5" xfId="1228"/>
    <cellStyle name="60% - 强调文字颜色 1 5 2" xfId="1229"/>
    <cellStyle name="60% - 强调文字颜色 1 5 4" xfId="1230"/>
    <cellStyle name="60% - 强调文字颜色 1 6 3" xfId="1231"/>
    <cellStyle name="60% - 强调文字颜色 1 6 4" xfId="1232"/>
    <cellStyle name="60% - 强调文字颜色 1 7 2 2" xfId="1233"/>
    <cellStyle name="强调文字颜色 4 5 4" xfId="1234"/>
    <cellStyle name="差_（方案三）附件1-3：2017年调整预算分科目表" xfId="1235"/>
    <cellStyle name="60% - 强调文字颜色 1 7 3 2" xfId="1236"/>
    <cellStyle name="60% - 强调文字颜色 1 8" xfId="1237"/>
    <cellStyle name="60% - 着色 1 5" xfId="1238"/>
    <cellStyle name="标题 4 6 3" xfId="1239"/>
    <cellStyle name="60% - 强调文字颜色 1 8 2" xfId="1240"/>
    <cellStyle name="60% - 强调文字颜色 1 8 2 2" xfId="1241"/>
    <cellStyle name="60%-个性色2 4 2 2" xfId="1242"/>
    <cellStyle name="60% - 强调文字颜色 1 8 3" xfId="1243"/>
    <cellStyle name="60% - 强调文字颜色 1 8 3 2" xfId="1244"/>
    <cellStyle name="60% - 强调文字颜色 2 2" xfId="1245"/>
    <cellStyle name="60% - 强调文字颜色 2 2 2" xfId="1246"/>
    <cellStyle name="60% - 强调文字颜色 6 8" xfId="1247"/>
    <cellStyle name="注释 2" xfId="1248"/>
    <cellStyle name="60% - 强调文字颜色 2 3 2" xfId="1249"/>
    <cellStyle name="注释 3" xfId="1250"/>
    <cellStyle name="输入 7 2" xfId="1251"/>
    <cellStyle name="60% - 强调文字颜色 2 3 3" xfId="1252"/>
    <cellStyle name="60% - 强调文字颜色 3 7 2 2" xfId="1253"/>
    <cellStyle name="常规 7" xfId="1254"/>
    <cellStyle name="60% - 强调文字颜色 2 4" xfId="1255"/>
    <cellStyle name="标题 5 2 3" xfId="1256"/>
    <cellStyle name="60% - 强调文字颜色 2 4 2" xfId="1257"/>
    <cellStyle name="60% - 强调文字颜色 2 4 2 2" xfId="1258"/>
    <cellStyle name="输入 8 2 2" xfId="1259"/>
    <cellStyle name="60% - 强调文字颜色 2 4 3 2" xfId="1260"/>
    <cellStyle name="输入 8 3" xfId="1261"/>
    <cellStyle name="60% - 强调文字颜色 2 4 4" xfId="1262"/>
    <cellStyle name="60% - 强调文字颜色 5 8 3 2" xfId="1263"/>
    <cellStyle name="60% - 强调文字颜色 2 5" xfId="1264"/>
    <cellStyle name="60% - 强调文字颜色 2 5 4" xfId="1265"/>
    <cellStyle name="60% - 强调文字颜色 2 6" xfId="1266"/>
    <cellStyle name="60% - 强调文字颜色 2 7" xfId="1267"/>
    <cellStyle name="60% - 强调文字颜色 2 8" xfId="1268"/>
    <cellStyle name="60% - 强调文字颜色 3 2" xfId="1269"/>
    <cellStyle name="60% - 强调文字颜色 3 2 2" xfId="1270"/>
    <cellStyle name="汇总 7" xfId="1271"/>
    <cellStyle name="60% - 强调文字颜色 3 3 2" xfId="1272"/>
    <cellStyle name="常规 10 3 3" xfId="1273"/>
    <cellStyle name="汇总 7 2" xfId="1274"/>
    <cellStyle name="60% - 强调文字颜色 3 3 2 2" xfId="1275"/>
    <cellStyle name="汇总 8" xfId="1276"/>
    <cellStyle name="60% - 强调文字颜色 3 3 3" xfId="1277"/>
    <cellStyle name="60% - 强调文字颜色 3 7 3 2" xfId="1278"/>
    <cellStyle name="60% - 强调文字颜色 3 4" xfId="1279"/>
    <cellStyle name="60% - 强调文字颜色 3 4 2" xfId="1280"/>
    <cellStyle name="60% - 强调文字颜色 3 4 2 2" xfId="1281"/>
    <cellStyle name="60% - 强调文字颜色 3 4 4" xfId="1282"/>
    <cellStyle name="个性色3 2" xfId="1283"/>
    <cellStyle name="60% - 强调文字颜色 3 5" xfId="1284"/>
    <cellStyle name="60% - 强调文字颜色 3 5 2" xfId="1285"/>
    <cellStyle name="60% - 强调文字颜色 3 5 2 2" xfId="1286"/>
    <cellStyle name="60% - 强调文字颜色 3 5 3 2" xfId="1287"/>
    <cellStyle name="60% - 强调文字颜色 3 5 4" xfId="1288"/>
    <cellStyle name="个性色4 2" xfId="1289"/>
    <cellStyle name="60% - 强调文字颜色 3 6" xfId="1290"/>
    <cellStyle name="60% - 强调文字颜色 3 6 2 2" xfId="1291"/>
    <cellStyle name="60% - 强调文字颜色 3 6 3" xfId="1292"/>
    <cellStyle name="60% - 强调文字颜色 3 6 3 2" xfId="1293"/>
    <cellStyle name="60% - 强调文字颜色 3 7" xfId="1294"/>
    <cellStyle name="60% - 强调文字颜色 3 7 2" xfId="1295"/>
    <cellStyle name="60% - 强调文字颜色 3 7 3" xfId="1296"/>
    <cellStyle name="60% - 强调文字颜色 3 8" xfId="1297"/>
    <cellStyle name="60% - 强调文字颜色 3 8 2" xfId="1298"/>
    <cellStyle name="60%-个性色1 4" xfId="1299"/>
    <cellStyle name="60% - 强调文字颜色 3 8 2 2" xfId="1300"/>
    <cellStyle name="60% - 强调文字颜色 3 8 3" xfId="1301"/>
    <cellStyle name="60% - 着色 1" xfId="1302"/>
    <cellStyle name="60% - 着色 1 2" xfId="1303"/>
    <cellStyle name="60%-个性色2 4" xfId="1304"/>
    <cellStyle name="60% - 强调文字颜色 3 8 3 2" xfId="1305"/>
    <cellStyle name="60% - 强调文字颜色 3 8 4" xfId="1306"/>
    <cellStyle name="60% - 着色 2" xfId="1307"/>
    <cellStyle name="个性色1 4 3" xfId="1308"/>
    <cellStyle name="60% - 强调文字颜色 4 2" xfId="1309"/>
    <cellStyle name="60% - 强调文字颜色 4 3 2" xfId="1310"/>
    <cellStyle name="常规 15" xfId="1311"/>
    <cellStyle name="60% - 强调文字颜色 4 3 2 2" xfId="1312"/>
    <cellStyle name="常规 15 2" xfId="1313"/>
    <cellStyle name="60% - 强调文字颜色 4 3 3" xfId="1314"/>
    <cellStyle name="常规 16" xfId="1315"/>
    <cellStyle name="检查单元格 2 2 2" xfId="1316"/>
    <cellStyle name="60% - 强调文字颜色 4 4" xfId="1317"/>
    <cellStyle name="60% - 强调文字颜色 4 4 2" xfId="1318"/>
    <cellStyle name="60% - 强调文字颜色 4 4 4" xfId="1319"/>
    <cellStyle name="好_（方案三）附件1-3：2017年调整预算分科目表 5 2 2" xfId="1320"/>
    <cellStyle name="60% - 强调文字颜色 4 5" xfId="1321"/>
    <cellStyle name="60% - 强调文字颜色 4 5 2" xfId="1322"/>
    <cellStyle name="输入 6" xfId="1323"/>
    <cellStyle name="60% - 强调文字颜色 4 5 2 2" xfId="1324"/>
    <cellStyle name="60% - 强调文字颜色 4 5 3 2" xfId="1325"/>
    <cellStyle name="60% - 强调文字颜色 4 5 4" xfId="1326"/>
    <cellStyle name="60% - 强调文字颜色 4 6" xfId="1327"/>
    <cellStyle name="60% - 强调文字颜色 4 6 2 2" xfId="1328"/>
    <cellStyle name="60% - 强调文字颜色 4 6 3" xfId="1329"/>
    <cellStyle name="60% - 强调文字颜色 4 6 3 2" xfId="1330"/>
    <cellStyle name="60% - 强调文字颜色 4 7" xfId="1331"/>
    <cellStyle name="差_（四舍五入）2017年调整预算分科目表" xfId="1332"/>
    <cellStyle name="60% - 强调文字颜色 4 7 2" xfId="1333"/>
    <cellStyle name="差_（四舍五入）2017年调整预算分科目表 2" xfId="1334"/>
    <cellStyle name="60% - 强调文字颜色 4 7 2 2" xfId="1335"/>
    <cellStyle name="差_（四舍五入）2017年调整预算分科目表 2 2" xfId="1336"/>
    <cellStyle name="60% - 强调文字颜色 4 7 3" xfId="1337"/>
    <cellStyle name="差_（四舍五入）2017年调整预算分科目表 3" xfId="1338"/>
    <cellStyle name="差_（张夙）预算科用汇总表" xfId="1339"/>
    <cellStyle name="60% - 强调文字颜色 4 7 3 2" xfId="1340"/>
    <cellStyle name="差_（四舍五入）2017年调整预算分科目表 3 2" xfId="1341"/>
    <cellStyle name="60% - 强调文字颜色 4 7 4" xfId="1342"/>
    <cellStyle name="差_（四舍五入）2017年调整预算分科目表 4" xfId="1343"/>
    <cellStyle name="60% - 强调文字颜色 4 8" xfId="1344"/>
    <cellStyle name="60% - 强调文字颜色 4 8 4" xfId="1345"/>
    <cellStyle name="计算 9" xfId="1346"/>
    <cellStyle name="60% - 强调文字颜色 4 9 2" xfId="1347"/>
    <cellStyle name="60% - 强调文字颜色 5 2" xfId="1348"/>
    <cellStyle name="60% - 着色 6 2 2" xfId="1349"/>
    <cellStyle name="60% - 强调文字颜色 5 2 2" xfId="1350"/>
    <cellStyle name="60% - 强调文字颜色 5 3 2" xfId="1351"/>
    <cellStyle name="60% - 强调文字颜色 5 7" xfId="1352"/>
    <cellStyle name="标题 3 8 3" xfId="1353"/>
    <cellStyle name="60% - 强调文字颜色 5 3 2 2" xfId="1354"/>
    <cellStyle name="60% - 强调文字颜色 5 3 3" xfId="1355"/>
    <cellStyle name="检查单元格 3 2 2" xfId="1356"/>
    <cellStyle name="60% - 强调文字颜色 5 4" xfId="1357"/>
    <cellStyle name="60% - 强调文字颜色 5 4 2" xfId="1358"/>
    <cellStyle name="60% - 着色 3 5" xfId="1359"/>
    <cellStyle name="标题 4 8 3" xfId="1360"/>
    <cellStyle name="60% - 强调文字颜色 5 4 2 2" xfId="1361"/>
    <cellStyle name="60% - 强调文字颜色 5 4 3" xfId="1362"/>
    <cellStyle name="好_2018资本经营预算表(天心区）_2018预算附表1 2" xfId="1363"/>
    <cellStyle name="60% - 强调文字颜色 5 4 3 2" xfId="1364"/>
    <cellStyle name="好_2018资本经营预算表(天心区）_2018预算附表1 2 2" xfId="1365"/>
    <cellStyle name="60% - 着色 4 5" xfId="1366"/>
    <cellStyle name="60% - 强调文字颜色 5 4 4" xfId="1367"/>
    <cellStyle name="好_2018资本经营预算表(天心区）_2018预算附表1 3" xfId="1368"/>
    <cellStyle name="好_（方案三）附件1-3：2017年调整预算分科目表 5 3 2" xfId="1369"/>
    <cellStyle name="60% - 强调文字颜色 5 5" xfId="1370"/>
    <cellStyle name="60% - 强调文字颜色 5 5 2" xfId="1371"/>
    <cellStyle name="60% - 强调文字颜色 5 5 3" xfId="1372"/>
    <cellStyle name="60% - 强调文字颜色 5 5 4" xfId="1373"/>
    <cellStyle name="60% - 强调文字颜色 5 6" xfId="1374"/>
    <cellStyle name="60% - 强调文字颜色 5 6 2 2" xfId="1375"/>
    <cellStyle name="60% - 强调文字颜色 5 6 3" xfId="1376"/>
    <cellStyle name="60% - 强调文字颜色 5 6 3 2" xfId="1377"/>
    <cellStyle name="好 8" xfId="1378"/>
    <cellStyle name="60% - 强调文字颜色 5 7 2" xfId="1379"/>
    <cellStyle name="60% - 强调文字颜色 5 7 2 2" xfId="1380"/>
    <cellStyle name="60% - 强调文字颜色 5 7 3" xfId="1381"/>
    <cellStyle name="60% - 强调文字颜色 5 8" xfId="1382"/>
    <cellStyle name="个性色1 2 2 2" xfId="1383"/>
    <cellStyle name="60% - 强调文字颜色 5 8 2" xfId="1384"/>
    <cellStyle name="60% - 强调文字颜色 5 8 2 2" xfId="1385"/>
    <cellStyle name="60% - 强调文字颜色 5 8 3" xfId="1386"/>
    <cellStyle name="60% - 强调文字颜色 5 8 4" xfId="1387"/>
    <cellStyle name="60% - 强调文字颜色 5 9" xfId="1388"/>
    <cellStyle name="输入 6 3" xfId="1389"/>
    <cellStyle name="输入 5 2 2" xfId="1390"/>
    <cellStyle name="个性色2" xfId="1391"/>
    <cellStyle name="60% - 强调文字颜色 5 9 2" xfId="1392"/>
    <cellStyle name="60% - 强调文字颜色 6 2" xfId="1393"/>
    <cellStyle name="60% - 着色 6 3 2" xfId="1394"/>
    <cellStyle name="60% - 强调文字颜色 6 2 2" xfId="1395"/>
    <cellStyle name="60% - 强调文字颜色 6 3 2" xfId="1396"/>
    <cellStyle name="差_天心区2016年建设资金预算表 4" xfId="1397"/>
    <cellStyle name="60% - 强调文字颜色 6 3 2 2" xfId="1398"/>
    <cellStyle name="60% - 强调文字颜色 6 3 3" xfId="1399"/>
    <cellStyle name="检查单元格 4 2 2" xfId="1400"/>
    <cellStyle name="60% - 强调文字颜色 6 4" xfId="1401"/>
    <cellStyle name="60% - 强调文字颜色 6 4 2" xfId="1402"/>
    <cellStyle name="60% - 强调文字颜色 6 4 2 2" xfId="1403"/>
    <cellStyle name="60% - 强调文字颜色 6 4 3" xfId="1404"/>
    <cellStyle name="检查单元格 4 3 2" xfId="1405"/>
    <cellStyle name="60% - 强调文字颜色 6 4 3 2" xfId="1406"/>
    <cellStyle name="60% - 强调文字颜色 6 4 4" xfId="1407"/>
    <cellStyle name="60% - 强调文字颜色 6 5" xfId="1408"/>
    <cellStyle name="强调文字颜色 5 2" xfId="1409"/>
    <cellStyle name="60% - 强调文字颜色 6 5 2 2" xfId="1410"/>
    <cellStyle name="强调文字颜色 6 2" xfId="1411"/>
    <cellStyle name="60% - 强调文字颜色 6 5 3 2" xfId="1412"/>
    <cellStyle name="60% - 强调文字颜色 6 5 4" xfId="1413"/>
    <cellStyle name="60% - 强调文字颜色 6 6" xfId="1414"/>
    <cellStyle name="60% - 强调文字颜色 6 6 2" xfId="1415"/>
    <cellStyle name="60% - 强调文字颜色 6 7" xfId="1416"/>
    <cellStyle name="60% - 强调文字颜色 6 7 2" xfId="1417"/>
    <cellStyle name="60% - 强调文字颜色 6 7 2 2" xfId="1418"/>
    <cellStyle name="60% - 强调文字颜色 6 7 3" xfId="1419"/>
    <cellStyle name="差 7" xfId="1420"/>
    <cellStyle name="60% - 强调文字颜色 6 8 2" xfId="1421"/>
    <cellStyle name="差 7 2" xfId="1422"/>
    <cellStyle name="60% - 强调文字颜色 6 8 2 2" xfId="1423"/>
    <cellStyle name="差 8" xfId="1424"/>
    <cellStyle name="60% - 强调文字颜色 6 8 3" xfId="1425"/>
    <cellStyle name="差 8 2" xfId="1426"/>
    <cellStyle name="60% - 强调文字颜色 6 8 3 2" xfId="1427"/>
    <cellStyle name="差 9" xfId="1428"/>
    <cellStyle name="60% - 强调文字颜色 6 8 4" xfId="1429"/>
    <cellStyle name="输入 6 2" xfId="1430"/>
    <cellStyle name="个性色1" xfId="1431"/>
    <cellStyle name="60% - 强调文字颜色 6 9" xfId="1432"/>
    <cellStyle name="输入 6 2 2" xfId="1433"/>
    <cellStyle name="个性色1 2" xfId="1434"/>
    <cellStyle name="60% - 强调文字颜色 6 9 2" xfId="1435"/>
    <cellStyle name="60% - 着色 1 2 2" xfId="1436"/>
    <cellStyle name="60%-个性色2 4 2" xfId="1437"/>
    <cellStyle name="60% - 着色 1 3" xfId="1438"/>
    <cellStyle name="60% - 着色 1 3 2" xfId="1439"/>
    <cellStyle name="60% - 着色 1 4" xfId="1440"/>
    <cellStyle name="标题 4 6 2" xfId="1441"/>
    <cellStyle name="60% - 着色 1 4 2" xfId="1442"/>
    <cellStyle name="60% - 着色 2 2" xfId="1443"/>
    <cellStyle name="60%-个性色3 4" xfId="1444"/>
    <cellStyle name="60% - 着色 2 2 2" xfId="1445"/>
    <cellStyle name="60%-个性色3 4 2" xfId="1446"/>
    <cellStyle name="60% - 着色 2 3" xfId="1447"/>
    <cellStyle name="60% - 着色 2 3 2" xfId="1448"/>
    <cellStyle name="60% - 着色 2 4" xfId="1449"/>
    <cellStyle name="标题 4 7 2" xfId="1450"/>
    <cellStyle name="60% - 着色 2 4 2" xfId="1451"/>
    <cellStyle name="60% - 着色 3" xfId="1452"/>
    <cellStyle name="60% - 着色 3 2" xfId="1453"/>
    <cellStyle name="60%-个性色4 4" xfId="1454"/>
    <cellStyle name="60% - 着色 3 3" xfId="1455"/>
    <cellStyle name="60% - 着色 3 4" xfId="1456"/>
    <cellStyle name="标题 4 8 2" xfId="1457"/>
    <cellStyle name="标题 1 2" xfId="1458"/>
    <cellStyle name="60% - 着色 4" xfId="1459"/>
    <cellStyle name="标题 1 2 2" xfId="1460"/>
    <cellStyle name="60% - 着色 4 2" xfId="1461"/>
    <cellStyle name="60%-个性色5 4" xfId="1462"/>
    <cellStyle name="标题 1 2 2 2" xfId="1463"/>
    <cellStyle name="60% - 着色 4 2 2" xfId="1464"/>
    <cellStyle name="60%-个性色5 4 2" xfId="1465"/>
    <cellStyle name="标题 1 2 3" xfId="1466"/>
    <cellStyle name="60% - 着色 4 3" xfId="1467"/>
    <cellStyle name="标题 1 2 3 2" xfId="1468"/>
    <cellStyle name="60% - 着色 4 3 2" xfId="1469"/>
    <cellStyle name="标题 1 2 4" xfId="1470"/>
    <cellStyle name="着色 4 2 2" xfId="1471"/>
    <cellStyle name="60% - 着色 4 4" xfId="1472"/>
    <cellStyle name="60% - 着色 4 4 2" xfId="1473"/>
    <cellStyle name="强调文字颜色 1 5" xfId="1474"/>
    <cellStyle name="60% - 着色 5 2 2" xfId="1475"/>
    <cellStyle name="60%-个性色6 4 2" xfId="1476"/>
    <cellStyle name="60% - 着色 5 3" xfId="1477"/>
    <cellStyle name="强调文字颜色 2 5" xfId="1478"/>
    <cellStyle name="60% - 着色 5 3 2" xfId="1479"/>
    <cellStyle name="着色 4 3 2" xfId="1480"/>
    <cellStyle name="60% - 着色 5 4" xfId="1481"/>
    <cellStyle name="60% - 着色 5 4 2" xfId="1482"/>
    <cellStyle name="好_2018资本经营预算表(天心区）_2018预算附表1 3 2" xfId="1483"/>
    <cellStyle name="60% - 着色 5 5" xfId="1484"/>
    <cellStyle name="着色 4 4 2" xfId="1485"/>
    <cellStyle name="60% - 着色 6 4" xfId="1486"/>
    <cellStyle name="60% - 着色 6 4 2" xfId="1487"/>
    <cellStyle name="好_2018资本经营预算表(天心区）_2018预算附表1 4 2" xfId="1488"/>
    <cellStyle name="60% - 着色 6 5" xfId="1489"/>
    <cellStyle name="60%-个性色1" xfId="1490"/>
    <cellStyle name="60%-个性色1 2" xfId="1491"/>
    <cellStyle name="60%-个性色1 2 2" xfId="1492"/>
    <cellStyle name="60%-个性色1 3" xfId="1493"/>
    <cellStyle name="60%-个性色1 3 2" xfId="1494"/>
    <cellStyle name="60%-个性色1 4 2" xfId="1495"/>
    <cellStyle name="60%-个性色1 4 2 2" xfId="1496"/>
    <cellStyle name="警告文本 9" xfId="1497"/>
    <cellStyle name="60%-个性色2" xfId="1498"/>
    <cellStyle name="60%-个性色2 2" xfId="1499"/>
    <cellStyle name="60%-个性色2 2 2" xfId="1500"/>
    <cellStyle name="60%-个性色2 2 2 2" xfId="1501"/>
    <cellStyle name="60%-个性色2 3 2" xfId="1502"/>
    <cellStyle name="常规 2" xfId="1503"/>
    <cellStyle name="差_（方案三）附件1-3：2017年调整预算分科目表 6 2" xfId="1504"/>
    <cellStyle name="60%-个性色3" xfId="1505"/>
    <cellStyle name="差_（方案三）附件1-3：2017年调整预算分科目表 6 2 2" xfId="1506"/>
    <cellStyle name="60%-个性色3 2" xfId="1507"/>
    <cellStyle name="强调文字颜色 6 3" xfId="1508"/>
    <cellStyle name="60%-个性色3 2 2" xfId="1509"/>
    <cellStyle name="强调文字颜色 6 3 2" xfId="1510"/>
    <cellStyle name="60%-个性色3 2 2 2" xfId="1511"/>
    <cellStyle name="适中 2 2 2" xfId="1512"/>
    <cellStyle name="60%-个性色3 3" xfId="1513"/>
    <cellStyle name="差_（方案三）附件1-3：2017年调整预算分科目表 6 3" xfId="1514"/>
    <cellStyle name="60%-个性色4" xfId="1515"/>
    <cellStyle name="差_（方案三）附件1-3：2017年调整预算分科目表 6 3 2" xfId="1516"/>
    <cellStyle name="60%-个性色4 2" xfId="1517"/>
    <cellStyle name="适中 2 3 2" xfId="1518"/>
    <cellStyle name="60%-个性色4 3" xfId="1519"/>
    <cellStyle name="60%-个性色4 4 3" xfId="1520"/>
    <cellStyle name="强调文字颜色 1 7 3 2" xfId="1521"/>
    <cellStyle name="差_（方案三）附件1-3：2017年调整预算分科目表 6 4" xfId="1522"/>
    <cellStyle name="60%-个性色5" xfId="1523"/>
    <cellStyle name="60%-个性色5 2" xfId="1524"/>
    <cellStyle name="60%-个性色5 2 2" xfId="1525"/>
    <cellStyle name="60%-个性色5 3 2" xfId="1526"/>
    <cellStyle name="差_（方案三）附件1-3：2017年调整预算分科目表 7" xfId="1527"/>
    <cellStyle name="60%-个性色5 4 2 2" xfId="1528"/>
    <cellStyle name="60%-个性色5 4 3" xfId="1529"/>
    <cellStyle name="好_（方案三）附件1-3：2017年调整预算分科目表 4 2" xfId="1530"/>
    <cellStyle name="强调文字颜色 1 8 3 2" xfId="1531"/>
    <cellStyle name="计算 2 3 2" xfId="1532"/>
    <cellStyle name="60%-个性色6" xfId="1533"/>
    <cellStyle name="60%-个性色6 2" xfId="1534"/>
    <cellStyle name="差 8 3" xfId="1535"/>
    <cellStyle name="60%-个性色6 2 2" xfId="1536"/>
    <cellStyle name="差 8 3 2" xfId="1537"/>
    <cellStyle name="60%-个性色6 2 2 2" xfId="1538"/>
    <cellStyle name="60%-个性色6 3 2" xfId="1539"/>
    <cellStyle name="输出 4" xfId="1540"/>
    <cellStyle name="强调文字颜色 1 5 2" xfId="1541"/>
    <cellStyle name="60%-个性色6 4 2 2" xfId="1542"/>
    <cellStyle name="百分比 2" xfId="1543"/>
    <cellStyle name="检查单元格 6 3" xfId="1544"/>
    <cellStyle name="百分比 2 2" xfId="1545"/>
    <cellStyle name="检查单元格 6 3 2" xfId="1546"/>
    <cellStyle name="标题 1 5 3" xfId="1547"/>
    <cellStyle name="标题 1 6" xfId="1548"/>
    <cellStyle name="标题 1 6 2" xfId="1549"/>
    <cellStyle name="标题 1 6 3" xfId="1550"/>
    <cellStyle name="标题 1 7" xfId="1551"/>
    <cellStyle name="标题 1 7 2" xfId="1552"/>
    <cellStyle name="标题 1 7 3" xfId="1553"/>
    <cellStyle name="标题 1 8 3" xfId="1554"/>
    <cellStyle name="标题 2 2" xfId="1555"/>
    <cellStyle name="标题 2 2 2" xfId="1556"/>
    <cellStyle name="标题 2 2 2 2" xfId="1557"/>
    <cellStyle name="标题 2 2 3" xfId="1558"/>
    <cellStyle name="标题 2 2 3 2" xfId="1559"/>
    <cellStyle name="标题 2 2 4" xfId="1560"/>
    <cellStyle name="标题 2 3 2" xfId="1561"/>
    <cellStyle name="好_（张夙）预算科用汇总表 3 2" xfId="1562"/>
    <cellStyle name="标题 2 4" xfId="1563"/>
    <cellStyle name="标题 2 4 2" xfId="1564"/>
    <cellStyle name="标题 2 4 3" xfId="1565"/>
    <cellStyle name="标题 2 5 2" xfId="1566"/>
    <cellStyle name="好_2018资本经营预算表(天心区）" xfId="1567"/>
    <cellStyle name="标题 2 5 3" xfId="1568"/>
    <cellStyle name="标题 2 6" xfId="1569"/>
    <cellStyle name="标题 2 6 2" xfId="1570"/>
    <cellStyle name="标题 2 6 3" xfId="1571"/>
    <cellStyle name="标题 2 7" xfId="1572"/>
    <cellStyle name="标题 2 7 2" xfId="1573"/>
    <cellStyle name="差_预算科用汇总表（基本支出1123）" xfId="1574"/>
    <cellStyle name="检查单元格 5" xfId="1575"/>
    <cellStyle name="标题 2 7 3" xfId="1576"/>
    <cellStyle name="检查单元格 6" xfId="1577"/>
    <cellStyle name="标题 2 8 2" xfId="1578"/>
    <cellStyle name="标题 2 8 3" xfId="1579"/>
    <cellStyle name="标题 3 2 3" xfId="1580"/>
    <cellStyle name="好 6" xfId="1581"/>
    <cellStyle name="标题 3 2 3 2" xfId="1582"/>
    <cellStyle name="好 6 2" xfId="1583"/>
    <cellStyle name="标题 3 2 4" xfId="1584"/>
    <cellStyle name="好 7" xfId="1585"/>
    <cellStyle name="常规 9" xfId="1586"/>
    <cellStyle name="标题 3 5 2" xfId="1587"/>
    <cellStyle name="标题 3 5 3" xfId="1588"/>
    <cellStyle name="标题 3 6" xfId="1589"/>
    <cellStyle name="标题 3 6 2" xfId="1590"/>
    <cellStyle name="差_（3.17）2017年地方财政预算表 - 天心区 2" xfId="1591"/>
    <cellStyle name="标题 3 6 3" xfId="1592"/>
    <cellStyle name="标题 3 7" xfId="1593"/>
    <cellStyle name="标题 3 7 2" xfId="1594"/>
    <cellStyle name="标题 3 7 3" xfId="1595"/>
    <cellStyle name="标题 3 8" xfId="1596"/>
    <cellStyle name="标题 3 8 2" xfId="1597"/>
    <cellStyle name="计算 9 2" xfId="1598"/>
    <cellStyle name="着色 3 2" xfId="1599"/>
    <cellStyle name="标题 3 9" xfId="1600"/>
    <cellStyle name="标题 4 5" xfId="1601"/>
    <cellStyle name="标题 4 5 2" xfId="1602"/>
    <cellStyle name="标题 4 6" xfId="1603"/>
    <cellStyle name="标题 4 7" xfId="1604"/>
    <cellStyle name="标题 4 8" xfId="1605"/>
    <cellStyle name="着色 4 2" xfId="1606"/>
    <cellStyle name="标题 4 9" xfId="1607"/>
    <cellStyle name="差 2" xfId="1608"/>
    <cellStyle name="好_（方案三）附件1-3：2017年调整预算分科目表 6 3 2" xfId="1609"/>
    <cellStyle name="解释性文本 5" xfId="1610"/>
    <cellStyle name="差_（方案三）附件1-3：2017年调整预算分科目表 2 4" xfId="1611"/>
    <cellStyle name="差 2 2" xfId="1612"/>
    <cellStyle name="差_部门经济分类 3" xfId="1613"/>
    <cellStyle name="解释性文本 5 2" xfId="1614"/>
    <cellStyle name="差_（方案三）附件1-3：2017年调整预算分科目表 2 4 2" xfId="1615"/>
    <cellStyle name="差 2 2 2" xfId="1616"/>
    <cellStyle name="差_部门经济分类 3 2" xfId="1617"/>
    <cellStyle name="好_（四舍五入）2017年调整预算分科目表 5" xfId="1618"/>
    <cellStyle name="差 2 3" xfId="1619"/>
    <cellStyle name="差_部门经济分类 4" xfId="1620"/>
    <cellStyle name="解释性文本 5 3" xfId="1621"/>
    <cellStyle name="差_（方案三）附件1-3：2017年调整预算分科目表 2 4 3" xfId="1622"/>
    <cellStyle name="个性色3 4 2" xfId="1623"/>
    <cellStyle name="差 2 4" xfId="1624"/>
    <cellStyle name="差_部门经济分类 5" xfId="1625"/>
    <cellStyle name="差 3" xfId="1626"/>
    <cellStyle name="解释性文本 6" xfId="1627"/>
    <cellStyle name="差_（方案三）附件1-3：2017年调整预算分科目表 2 5" xfId="1628"/>
    <cellStyle name="差 3 2" xfId="1629"/>
    <cellStyle name="好_表5：天心区2017年建设资金预算 4" xfId="1630"/>
    <cellStyle name="解释性文本 6 2" xfId="1631"/>
    <cellStyle name="差_（方案三）附件1-3：2017年调整预算分科目表 2 5 2" xfId="1632"/>
    <cellStyle name="警告文本 6" xfId="1633"/>
    <cellStyle name="差 3 2 2" xfId="1634"/>
    <cellStyle name="好_表5：天心区2017年建设资金预算 4 2" xfId="1635"/>
    <cellStyle name="强调文字颜色 6 5 2 2" xfId="1636"/>
    <cellStyle name="差 3 3" xfId="1637"/>
    <cellStyle name="好_表5：天心区2017年建设资金预算 5" xfId="1638"/>
    <cellStyle name="解释性文本 6 3" xfId="1639"/>
    <cellStyle name="差_（方案三）附件1-3：2017年调整预算分科目表 2 5 3" xfId="1640"/>
    <cellStyle name="差 4" xfId="1641"/>
    <cellStyle name="解释性文本 7" xfId="1642"/>
    <cellStyle name="差_（方案三）附件1-3：2017年调整预算分科目表 2 6" xfId="1643"/>
    <cellStyle name="差 4 2" xfId="1644"/>
    <cellStyle name="解释性文本 7 2" xfId="1645"/>
    <cellStyle name="差_（方案三）附件1-3：2017年调整预算分科目表 2 6 2" xfId="1646"/>
    <cellStyle name="差 4 2 2" xfId="1647"/>
    <cellStyle name="强调文字颜色 6 5 3 2" xfId="1648"/>
    <cellStyle name="差 4 3" xfId="1649"/>
    <cellStyle name="解释性文本 7 3" xfId="1650"/>
    <cellStyle name="差_（方案三）附件1-3：2017年调整预算分科目表 2 6 3" xfId="1651"/>
    <cellStyle name="差 4 3 2" xfId="1652"/>
    <cellStyle name="差 5" xfId="1653"/>
    <cellStyle name="解释性文本 8" xfId="1654"/>
    <cellStyle name="差_（方案三）附件1-3：2017年调整预算分科目表 2 7" xfId="1655"/>
    <cellStyle name="差 5 2" xfId="1656"/>
    <cellStyle name="解释性文本 8 2" xfId="1657"/>
    <cellStyle name="差 5 2 2" xfId="1658"/>
    <cellStyle name="差 5 3" xfId="1659"/>
    <cellStyle name="解释性文本 8 3" xfId="1660"/>
    <cellStyle name="差 5 3 2" xfId="1661"/>
    <cellStyle name="差 5 4" xfId="1662"/>
    <cellStyle name="差 6" xfId="1663"/>
    <cellStyle name="解释性文本 9" xfId="1664"/>
    <cellStyle name="差_（方案三）附件1-3：2017年调整预算分科目表 2 8" xfId="1665"/>
    <cellStyle name="差 6 2" xfId="1666"/>
    <cellStyle name="差 6 2 2" xfId="1667"/>
    <cellStyle name="差 6 3" xfId="1668"/>
    <cellStyle name="差 6 3 2" xfId="1669"/>
    <cellStyle name="差 6 4" xfId="1670"/>
    <cellStyle name="差 7 2 2" xfId="1671"/>
    <cellStyle name="差 7 3" xfId="1672"/>
    <cellStyle name="差 7 3 2" xfId="1673"/>
    <cellStyle name="差 7 4" xfId="1674"/>
    <cellStyle name="差 8 2 2" xfId="1675"/>
    <cellStyle name="好_部门经济分类" xfId="1676"/>
    <cellStyle name="差 9 2" xfId="1677"/>
    <cellStyle name="差_（3.17）2017年地方财政预算表 - 天心区 2 2" xfId="1678"/>
    <cellStyle name="常规 2 2" xfId="1679"/>
    <cellStyle name="差_（3.17）2017年地方财政预算表 - 天心区 3" xfId="1680"/>
    <cellStyle name="常规 2 2 2" xfId="1681"/>
    <cellStyle name="差_（3.17）2017年地方财政预算表 - 天心区 3 2" xfId="1682"/>
    <cellStyle name="解释性文本 3 2" xfId="1683"/>
    <cellStyle name="差_（方案三）附件1-3：2017年调整预算分科目表 2 2 2" xfId="1684"/>
    <cellStyle name="差_（方案三）附件1-3：2017年调整预算分科目表 2 2 3" xfId="1685"/>
    <cellStyle name="差_（方案三）附件1-3：2017年调整预算分科目表 2 2 3 2" xfId="1686"/>
    <cellStyle name="差_（方案三）附件1-3：2017年调整预算分科目表 2 2 4" xfId="1687"/>
    <cellStyle name="个性色3 2 2" xfId="1688"/>
    <cellStyle name="解释性文本 4" xfId="1689"/>
    <cellStyle name="差_（方案三）附件1-3：2017年调整预算分科目表 2 3" xfId="1690"/>
    <cellStyle name="解释性文本 4 2" xfId="1691"/>
    <cellStyle name="差_（方案三）附件1-3：2017年调整预算分科目表 2 3 2" xfId="1692"/>
    <cellStyle name="解释性文本 4 3" xfId="1693"/>
    <cellStyle name="差_（方案三）附件1-3：2017年调整预算分科目表 2 3 3" xfId="1694"/>
    <cellStyle name="差_（方案三）附件1-3：2017年调整预算分科目表 3 2 2" xfId="1695"/>
    <cellStyle name="差_（方案三）附件1-3：2017年调整预算分科目表 3 2 2 2" xfId="1696"/>
    <cellStyle name="差_（方案三）附件1-3：2017年调整预算分科目表 3 2 3" xfId="1697"/>
    <cellStyle name="差_（方案三）附件1-3：2017年调整预算分科目表 3 2 3 2" xfId="1698"/>
    <cellStyle name="差_（方案三）附件1-3：2017年调整预算分科目表 3 2 4" xfId="1699"/>
    <cellStyle name="个性色4 2 2" xfId="1700"/>
    <cellStyle name="差_（方案三）附件1-3：2017年调整预算分科目表 3 3" xfId="1701"/>
    <cellStyle name="差_2018资本经营预算表(天心区）_2018预算附表1 2 2" xfId="1702"/>
    <cellStyle name="差_（方案三）附件1-3：2017年调整预算分科目表 3 3 2" xfId="1703"/>
    <cellStyle name="差_2018资本经营预算表(天心区）_2018预算附表1 2 2 2" xfId="1704"/>
    <cellStyle name="差_（方案三）附件1-3：2017年调整预算分科目表 3 3 2 2" xfId="1705"/>
    <cellStyle name="差_（方案三）附件1-3：2017年调整预算分科目表 3 3 3" xfId="1706"/>
    <cellStyle name="差_（方案三）附件1-3：2017年调整预算分科目表 3 4" xfId="1707"/>
    <cellStyle name="差_（方案三）附件1-3：2017年调整预算分科目表 3 4 2" xfId="1708"/>
    <cellStyle name="差_（方案三）附件1-3：2017年调整预算分科目表 4 2 2" xfId="1709"/>
    <cellStyle name="汇总 2 2" xfId="1710"/>
    <cellStyle name="差_（方案三）附件1-3：2017年调整预算分科目表 4 3" xfId="1711"/>
    <cellStyle name="差_2018资本经营预算表(天心区）_2018预算附表1 3 2" xfId="1712"/>
    <cellStyle name="汇总 3" xfId="1713"/>
    <cellStyle name="差_（方案三）附件1-3：2017年调整预算分科目表 4 3 2" xfId="1714"/>
    <cellStyle name="汇总 3 2" xfId="1715"/>
    <cellStyle name="差_（方案三）附件1-3：2017年调整预算分科目表 4 4" xfId="1716"/>
    <cellStyle name="汇总 4" xfId="1717"/>
    <cellStyle name="差_（方案三）附件1-3：2017年调整预算分科目表 5 2" xfId="1718"/>
    <cellStyle name="输出 6 4" xfId="1719"/>
    <cellStyle name="差_（方案三）附件1-3：2017年调整预算分科目表 5 2 2" xfId="1720"/>
    <cellStyle name="差_（方案三）附件1-3：2017年调整预算分科目表 5 3" xfId="1721"/>
    <cellStyle name="差_2018资本经营预算表(天心区）_2018预算附表1 4 2" xfId="1722"/>
    <cellStyle name="输出 7 4" xfId="1723"/>
    <cellStyle name="差_（方案三）附件1-3：2017年调整预算分科目表 5 3 2" xfId="1724"/>
    <cellStyle name="差_2018资本经营预算表(天心区）_2018预算附表1 4 2 2" xfId="1725"/>
    <cellStyle name="差_（方案三）附件1-3：2017年调整预算分科目表 5 4" xfId="1726"/>
    <cellStyle name="差_2018资本经营预算表(天心区）_2018预算附表1 4 3" xfId="1727"/>
    <cellStyle name="差_（方案三）附件1-3：2017年调整预算分科目表 6" xfId="1728"/>
    <cellStyle name="好_（方案三）附件1-3：2017年调整预算分科目表 2 4" xfId="1729"/>
    <cellStyle name="差_（方案三）附件1-3：2017年调整预算分科目表 7 2" xfId="1730"/>
    <cellStyle name="差_（方案三）附件1-3：2017年调整预算分科目表 7 2 2" xfId="1731"/>
    <cellStyle name="好_（四舍五入）2017年调整预算分科目表 3 3" xfId="1732"/>
    <cellStyle name="好_（方案三）附件1-3：2017年调整预算分科目表 2 4 2" xfId="1733"/>
    <cellStyle name="好_（方案三）附件1-3：2017年调整预算分科目表 2 5" xfId="1734"/>
    <cellStyle name="差_（方案三）附件1-3：2017年调整预算分科目表 7 3" xfId="1735"/>
    <cellStyle name="差_（方案三）附件1-3：2017年调整预算分科目表 7 3 2" xfId="1736"/>
    <cellStyle name="好_（四舍五入）2017年调整预算分科目表 4 3" xfId="1737"/>
    <cellStyle name="好_（方案三）附件1-3：2017年调整预算分科目表 2 5 2" xfId="1738"/>
    <cellStyle name="好_（方案三）附件1-3：2017年调整预算分科目表 2 6" xfId="1739"/>
    <cellStyle name="差_（方案三）附件1-3：2017年调整预算分科目表 7 4" xfId="1740"/>
    <cellStyle name="差_（方案三）附件1-3：2017年调整预算分科目表 8" xfId="1741"/>
    <cellStyle name="好_（方案三）附件1-3：2017年调整预算分科目表 3 2" xfId="1742"/>
    <cellStyle name="强调文字颜色 1 8 2 2" xfId="1743"/>
    <cellStyle name="计算 2 2 2" xfId="1744"/>
    <cellStyle name="好_（方案三）附件1-3：2017年调整预算分科目表 3 4" xfId="1745"/>
    <cellStyle name="差_（方案三）附件1-3：2017年调整预算分科目表 8 2" xfId="1746"/>
    <cellStyle name="好_（方案三）附件1-3：2017年调整预算分科目表 3 2 2" xfId="1747"/>
    <cellStyle name="差_（方案三）附件1-3：2017年调整预算分科目表 9" xfId="1748"/>
    <cellStyle name="好_（方案三）附件1-3：2017年调整预算分科目表 3 3" xfId="1749"/>
    <cellStyle name="好_（方案三）附件1-3：2017年调整预算分科目表 4 4" xfId="1750"/>
    <cellStyle name="差_（方案三）附件1-3：2017年调整预算分科目表 9 2" xfId="1751"/>
    <cellStyle name="好_（方案三）附件1-3：2017年调整预算分科目表 3 3 2" xfId="1752"/>
    <cellStyle name="差_（四舍五入）2017年调整预算分科目表 2 2 2" xfId="1753"/>
    <cellStyle name="差_（四舍五入）2017年调整预算分科目表 2 3" xfId="1754"/>
    <cellStyle name="差_（四舍五入）2017年调整预算分科目表 2 3 2" xfId="1755"/>
    <cellStyle name="差_（四舍五入）2017年调整预算分科目表 2 4" xfId="1756"/>
    <cellStyle name="差_（四舍五入）2017年调整预算分科目表 3 3" xfId="1757"/>
    <cellStyle name="差_（四舍五入）2017年调整预算分科目表 4 2" xfId="1758"/>
    <cellStyle name="差_（四舍五入）2017年调整预算分科目表 4 3" xfId="1759"/>
    <cellStyle name="链接单元格 4 2" xfId="1760"/>
    <cellStyle name="差_（四舍五入）2017年调整预算分科目表 5" xfId="1761"/>
    <cellStyle name="差_（四舍五入）2017年调整预算分科目表 5 2" xfId="1762"/>
    <cellStyle name="差_预算科用汇总表（1123）" xfId="1763"/>
    <cellStyle name="个性色5 4 2 2" xfId="1764"/>
    <cellStyle name="差_（四舍五入）2017年调整预算分科目表 5 3" xfId="1765"/>
    <cellStyle name="常规 2 2 2 2 2 2 2 2 2 2 2 2 2 2" xfId="1766"/>
    <cellStyle name="链接单元格 4 3" xfId="1767"/>
    <cellStyle name="差_（四舍五入）2017年调整预算分科目表 6" xfId="1768"/>
    <cellStyle name="差_（四舍五入）2017年调整预算分科目表 6 2" xfId="1769"/>
    <cellStyle name="差_（四舍五入）2017年调整预算分科目表 6 3" xfId="1770"/>
    <cellStyle name="差_（张夙）预算科用汇总表 2" xfId="1771"/>
    <cellStyle name="差_2017年市本级一般公共预算支出表（刘、李、叶）(1)" xfId="1772"/>
    <cellStyle name="差_2017年市本级一般公共预算支出表（刘、李、叶）(1) 2" xfId="1773"/>
    <cellStyle name="差_2017年市本级一般公共预算支出表（刘、李、叶）(1) 2 2" xfId="1774"/>
    <cellStyle name="差_2017年市本级一般公共预算支出表（刘、李、叶）(1) 3" xfId="1775"/>
    <cellStyle name="差_2017年市本级一般公共预算支出表（刘、李、叶）(1) 3 2" xfId="1776"/>
    <cellStyle name="差_2017年市本级一般公共预算支出表（刘、李、叶）(1) 4" xfId="1777"/>
    <cellStyle name="差_2018预算附表" xfId="1778"/>
    <cellStyle name="差_2018预算附表 2 2" xfId="1779"/>
    <cellStyle name="差_2018预算附表 3 2" xfId="1780"/>
    <cellStyle name="链接单元格 2" xfId="1781"/>
    <cellStyle name="差_2018预算附表 4 2" xfId="1782"/>
    <cellStyle name="差_2018预算附表 5" xfId="1783"/>
    <cellStyle name="差_表5：天心区2017年建设资金预算" xfId="1784"/>
    <cellStyle name="差_2018预算附表1 2 2" xfId="1785"/>
    <cellStyle name="差_2018预算附表1 3" xfId="1786"/>
    <cellStyle name="常规 10 2" xfId="1787"/>
    <cellStyle name="差_2018预算附表1 3 2" xfId="1788"/>
    <cellStyle name="常规 10 2 2" xfId="1789"/>
    <cellStyle name="差_2018预算附表1 4" xfId="1790"/>
    <cellStyle name="常规 10 3" xfId="1791"/>
    <cellStyle name="差_2018预算附表1 4 2" xfId="1792"/>
    <cellStyle name="常规 10 3 2" xfId="1793"/>
    <cellStyle name="差_2018预算附表1 5" xfId="1794"/>
    <cellStyle name="常规 10 4" xfId="1795"/>
    <cellStyle name="差_2018资本经营预算表(天心区）" xfId="1796"/>
    <cellStyle name="个性色2 3 2" xfId="1797"/>
    <cellStyle name="差_2018资本经营预算表(天心区） 2" xfId="1798"/>
    <cellStyle name="好_（方案三）附件1-3：2017年调整预算分科目表 2 7" xfId="1799"/>
    <cellStyle name="差_2018资本经营预算表(天心区） 2 2" xfId="1800"/>
    <cellStyle name="差_2018资本经营预算表(天心区） 2 2 2" xfId="1801"/>
    <cellStyle name="好_（四舍五入）2017年调整预算分科目表 6 3" xfId="1802"/>
    <cellStyle name="好_（方案三）附件1-3：2017年调整预算分科目表 2 7 2" xfId="1803"/>
    <cellStyle name="差_2018资本经营预算表(天心区） 3" xfId="1804"/>
    <cellStyle name="差_2018资本经营预算表(天心区） 3 2" xfId="1805"/>
    <cellStyle name="差_2018资本经营预算表(天心区） 4" xfId="1806"/>
    <cellStyle name="差_2018资本经营预算表(天心区） 4 2" xfId="1807"/>
    <cellStyle name="差_2018资本经营预算表(天心区） 4 2 2" xfId="1808"/>
    <cellStyle name="差_2018资本经营预算表(天心区） 4 3" xfId="1809"/>
    <cellStyle name="差_2018资本经营预算表(天心区）_2018预算附表1 2" xfId="1810"/>
    <cellStyle name="差_2018资本经营预算表(天心区）_2018预算附表1 4" xfId="1811"/>
    <cellStyle name="好_表5：天心区2017年建设资金预算 9" xfId="1812"/>
    <cellStyle name="差_P020170310428866449584 (2) 2" xfId="1813"/>
    <cellStyle name="差_P020170310428866449584 (2) 3" xfId="1814"/>
    <cellStyle name="好 2 2" xfId="1815"/>
    <cellStyle name="好_（方案三）附件1-3：2017年调整预算分科目表 7 3 2" xfId="1816"/>
    <cellStyle name="差_表5：天心区2017年建设资金预算 2" xfId="1817"/>
    <cellStyle name="差_表5：天心区2017年建设资金预算 2 2" xfId="1818"/>
    <cellStyle name="差_表5：天心区2017年建设资金预算 2 3" xfId="1819"/>
    <cellStyle name="差_表5：天心区2017年建设资金预算 3" xfId="1820"/>
    <cellStyle name="差_表5：天心区2017年建设资金预算 3 2" xfId="1821"/>
    <cellStyle name="差_表5：天心区2017年建设资金预算 3 3" xfId="1822"/>
    <cellStyle name="差_表5：天心区2017年建设资金预算 4" xfId="1823"/>
    <cellStyle name="差_表5：天心区2017年建设资金预算 4 2" xfId="1824"/>
    <cellStyle name="差_表5：天心区2017年建设资金预算 4 3" xfId="1825"/>
    <cellStyle name="差_表5：天心区2017年建设资金预算 5" xfId="1826"/>
    <cellStyle name="差_表5：天心区2017年建设资金预算 5 2" xfId="1827"/>
    <cellStyle name="差_表5：天心区2017年建设资金预算 5 3" xfId="1828"/>
    <cellStyle name="差_部门经济分类" xfId="1829"/>
    <cellStyle name="强调文字颜色 2 4 2 2" xfId="1830"/>
    <cellStyle name="差_部门经济分类 2" xfId="1831"/>
    <cellStyle name="差_部门经济分类 2 2" xfId="1832"/>
    <cellStyle name="差_社保基金" xfId="1833"/>
    <cellStyle name="差_社保基金 2" xfId="1834"/>
    <cellStyle name="差_社保基金 2 2" xfId="1835"/>
    <cellStyle name="差_社保基金 3" xfId="1836"/>
    <cellStyle name="链接单元格 2 3 2" xfId="1837"/>
    <cellStyle name="差_社保基金 3 2" xfId="1838"/>
    <cellStyle name="检查单元格 4 2" xfId="1839"/>
    <cellStyle name="差_社保基金 4" xfId="1840"/>
    <cellStyle name="差_天心区2016年建设资金预算表 2 2" xfId="1841"/>
    <cellStyle name="差_天心区2016年建设资金预算表 3" xfId="1842"/>
    <cellStyle name="差_天心区2016年建设资金预算表 3 2" xfId="1843"/>
    <cellStyle name="差_预算科用汇总表（基本支出1123） 2" xfId="1844"/>
    <cellStyle name="检查单元格 5 2" xfId="1845"/>
    <cellStyle name="差_预算科用汇总表（基本支出1123） 2 2" xfId="1846"/>
    <cellStyle name="检查单元格 5 2 2" xfId="1847"/>
    <cellStyle name="差_预算科用汇总表（基本支出1123） 3" xfId="1848"/>
    <cellStyle name="检查单元格 5 3" xfId="1849"/>
    <cellStyle name="常规 10 2 3" xfId="1850"/>
    <cellStyle name="汇总 6 2" xfId="1851"/>
    <cellStyle name="常规 11" xfId="1852"/>
    <cellStyle name="常规 11 2" xfId="1853"/>
    <cellStyle name="常规 11 3" xfId="1854"/>
    <cellStyle name="常规 11 4" xfId="1855"/>
    <cellStyle name="常规 12" xfId="1856"/>
    <cellStyle name="好 4 2" xfId="1857"/>
    <cellStyle name="常规 12 2" xfId="1858"/>
    <cellStyle name="好 4 2 2" xfId="1859"/>
    <cellStyle name="适中 8 3 2" xfId="1860"/>
    <cellStyle name="常规 13" xfId="1861"/>
    <cellStyle name="好 4 3" xfId="1862"/>
    <cellStyle name="常规 13 2" xfId="1863"/>
    <cellStyle name="好 4 3 2" xfId="1864"/>
    <cellStyle name="好_（四舍五入）2017年调整预算分科目表 7" xfId="1865"/>
    <cellStyle name="常规 14" xfId="1866"/>
    <cellStyle name="好 4 4" xfId="1867"/>
    <cellStyle name="常规 14 2" xfId="1868"/>
    <cellStyle name="个性色5 4 2" xfId="1869"/>
    <cellStyle name="常规 2 2 2 2 2 2 2 2 2 2 2 2 2" xfId="1870"/>
    <cellStyle name="常规 2 3 2" xfId="1871"/>
    <cellStyle name="常规 2 4" xfId="1872"/>
    <cellStyle name="常规 2_（3.17）2017年地方财政预算表 - 天心区" xfId="1873"/>
    <cellStyle name="常规 2_2018预算附表 2" xfId="1874"/>
    <cellStyle name="输出 4 2" xfId="1875"/>
    <cellStyle name="常规 3" xfId="1876"/>
    <cellStyle name="强调文字颜色 1 5 2 2" xfId="1877"/>
    <cellStyle name="输出 4 2 2" xfId="1878"/>
    <cellStyle name="常规 3 2" xfId="1879"/>
    <cellStyle name="常规 3 2 2" xfId="1880"/>
    <cellStyle name="适中 4 2" xfId="1881"/>
    <cellStyle name="好_部门经济分类 3" xfId="1882"/>
    <cellStyle name="常规 3 2 2 2" xfId="1883"/>
    <cellStyle name="常规 3 2 3" xfId="1884"/>
    <cellStyle name="常规 3_（张夙）预算科用汇总表" xfId="1885"/>
    <cellStyle name="输出 4 3" xfId="1886"/>
    <cellStyle name="常规 4" xfId="1887"/>
    <cellStyle name="输出 4 3 2" xfId="1888"/>
    <cellStyle name="常规 4 2" xfId="1889"/>
    <cellStyle name="常规 4 2 2" xfId="1890"/>
    <cellStyle name="常规 4 2 2 2" xfId="1891"/>
    <cellStyle name="常规 4 2 3" xfId="1892"/>
    <cellStyle name="常规 4 2_P020170310428866449584 (2)" xfId="1893"/>
    <cellStyle name="常规 4 3" xfId="1894"/>
    <cellStyle name="输出 4 4" xfId="1895"/>
    <cellStyle name="常规 5" xfId="1896"/>
    <cellStyle name="常规 5 2" xfId="1897"/>
    <cellStyle name="常规 6" xfId="1898"/>
    <cellStyle name="常规 6 2" xfId="1899"/>
    <cellStyle name="常规 7 2" xfId="1900"/>
    <cellStyle name="常规 8" xfId="1901"/>
    <cellStyle name="常规 8 2" xfId="1902"/>
    <cellStyle name="链接单元格 7" xfId="1903"/>
    <cellStyle name="强调文字颜色 3 6 2 2" xfId="1904"/>
    <cellStyle name="常规_2018资本经营预算表(天心区） 2" xfId="1905"/>
    <cellStyle name="个性色1 2 2" xfId="1906"/>
    <cellStyle name="个性色1 3" xfId="1907"/>
    <cellStyle name="个性色1 3 2" xfId="1908"/>
    <cellStyle name="个性色1 4" xfId="1909"/>
    <cellStyle name="个性色1 4 2" xfId="1910"/>
    <cellStyle name="汇总 9" xfId="1911"/>
    <cellStyle name="输入 6 3 2" xfId="1912"/>
    <cellStyle name="个性色2 2" xfId="1913"/>
    <cellStyle name="个性色2 2 2" xfId="1914"/>
    <cellStyle name="个性色2 2 2 2" xfId="1915"/>
    <cellStyle name="个性色2 3" xfId="1916"/>
    <cellStyle name="个性色2 4" xfId="1917"/>
    <cellStyle name="个性色2 4 2" xfId="1918"/>
    <cellStyle name="个性色2 4 2 2" xfId="1919"/>
    <cellStyle name="个性色2 4 3" xfId="1920"/>
    <cellStyle name="输入 6 4" xfId="1921"/>
    <cellStyle name="个性色3" xfId="1922"/>
    <cellStyle name="个性色3 2 2 2" xfId="1923"/>
    <cellStyle name="个性色3 3" xfId="1924"/>
    <cellStyle name="个性色3 3 2" xfId="1925"/>
    <cellStyle name="个性色3 4" xfId="1926"/>
    <cellStyle name="个性色3 4 2 2" xfId="1927"/>
    <cellStyle name="个性色3 4 3" xfId="1928"/>
    <cellStyle name="个性色4" xfId="1929"/>
    <cellStyle name="个性色4 2 2 2" xfId="1930"/>
    <cellStyle name="个性色4 3" xfId="1931"/>
    <cellStyle name="个性色4 3 2" xfId="1932"/>
    <cellStyle name="个性色4 4" xfId="1933"/>
    <cellStyle name="个性色4 4 2" xfId="1934"/>
    <cellStyle name="个性色4 4 2 2" xfId="1935"/>
    <cellStyle name="个性色4 4 3" xfId="1936"/>
    <cellStyle name="检查单元格 3" xfId="1937"/>
    <cellStyle name="个性色5 2 2" xfId="1938"/>
    <cellStyle name="汇总 2 4" xfId="1939"/>
    <cellStyle name="检查单元格 3 2" xfId="1940"/>
    <cellStyle name="个性色5 2 2 2" xfId="1941"/>
    <cellStyle name="个性色5 3" xfId="1942"/>
    <cellStyle name="个性色5 3 2" xfId="1943"/>
    <cellStyle name="个性色5 4" xfId="1944"/>
    <cellStyle name="个性色5 4 3" xfId="1945"/>
    <cellStyle name="个性色6 2 2" xfId="1946"/>
    <cellStyle name="个性色6 2 2 2" xfId="1947"/>
    <cellStyle name="个性色6 3" xfId="1948"/>
    <cellStyle name="个性色6 3 2" xfId="1949"/>
    <cellStyle name="个性色6 4" xfId="1950"/>
    <cellStyle name="个性色6 4 2" xfId="1951"/>
    <cellStyle name="个性色6 4 2 2" xfId="1952"/>
    <cellStyle name="个性色6 4 3" xfId="1953"/>
    <cellStyle name="好 2" xfId="1954"/>
    <cellStyle name="好_（方案三）附件1-3：2017年调整预算分科目表 7 3" xfId="1955"/>
    <cellStyle name="好 3" xfId="1956"/>
    <cellStyle name="好_（方案三）附件1-3：2017年调整预算分科目表 7 4" xfId="1957"/>
    <cellStyle name="好 3 2" xfId="1958"/>
    <cellStyle name="好 3 2 2" xfId="1959"/>
    <cellStyle name="好 5 2 2" xfId="1960"/>
    <cellStyle name="强调文字颜色 3 8 3 2" xfId="1961"/>
    <cellStyle name="好_天心区2016年建设资金预算表 2" xfId="1962"/>
    <cellStyle name="好 5 3" xfId="1963"/>
    <cellStyle name="警告文本 8" xfId="1964"/>
    <cellStyle name="好 5 3 2" xfId="1965"/>
    <cellStyle name="好 6 2 2" xfId="1966"/>
    <cellStyle name="好 6 3" xfId="1967"/>
    <cellStyle name="好 6 3 2" xfId="1968"/>
    <cellStyle name="好 7 2" xfId="1969"/>
    <cellStyle name="好 7 2 2" xfId="1970"/>
    <cellStyle name="警告文本 6 3" xfId="1971"/>
    <cellStyle name="好 7 3" xfId="1972"/>
    <cellStyle name="好 7 3 2" xfId="1973"/>
    <cellStyle name="警告文本 7 3" xfId="1974"/>
    <cellStyle name="好 8 2" xfId="1975"/>
    <cellStyle name="好 8 2 2" xfId="1976"/>
    <cellStyle name="好 8 3" xfId="1977"/>
    <cellStyle name="好 8 3 2" xfId="1978"/>
    <cellStyle name="好 8 4" xfId="1979"/>
    <cellStyle name="好 9" xfId="1980"/>
    <cellStyle name="好_（方案三）附件1-3：2017年调整预算分科目表 2 2 2" xfId="1981"/>
    <cellStyle name="好_（方案三）附件1-3：2017年调整预算分科目表 2 2 2 2" xfId="1982"/>
    <cellStyle name="好_（方案三）附件1-3：2017年调整预算分科目表 2 2 2 3" xfId="1983"/>
    <cellStyle name="好_（方案三）附件1-3：2017年调整预算分科目表 2 2 3" xfId="1984"/>
    <cellStyle name="好_（方案三）附件1-3：2017年调整预算分科目表 2 2 3 2" xfId="1985"/>
    <cellStyle name="好_（方案三）附件1-3：2017年调整预算分科目表 2 2 4" xfId="1986"/>
    <cellStyle name="好_（方案三）附件1-3：2017年调整预算分科目表 2 3" xfId="1987"/>
    <cellStyle name="好_（四舍五入）2017年调整预算分科目表 2 3" xfId="1988"/>
    <cellStyle name="好_（方案三）附件1-3：2017年调整预算分科目表 2 3 2" xfId="1989"/>
    <cellStyle name="好_（四舍五入）2017年调整预算分科目表 2 4" xfId="1990"/>
    <cellStyle name="好_（方案三）附件1-3：2017年调整预算分科目表 2 3 3" xfId="1991"/>
    <cellStyle name="适中 3 2 2" xfId="1992"/>
    <cellStyle name="好_（方案三）附件1-3：2017年调整预算分科目表 2 4 3" xfId="1993"/>
    <cellStyle name="好_（张夙）预算科用汇总表 2" xfId="1994"/>
    <cellStyle name="好_（方案三）附件1-3：2017年调整预算分科目表 2 5 3" xfId="1995"/>
    <cellStyle name="好_（四舍五入）2017年调整预算分科目表 5 3" xfId="1996"/>
    <cellStyle name="好_（方案三）附件1-3：2017年调整预算分科目表 2 6 2" xfId="1997"/>
    <cellStyle name="好_（方案三）附件1-3：2017年调整预算分科目表 3 2 2 2" xfId="1998"/>
    <cellStyle name="好_（方案三）附件1-3：2017年调整预算分科目表 5 4" xfId="1999"/>
    <cellStyle name="好_（方案三）附件1-3：2017年调整预算分科目表 3 4 2" xfId="2000"/>
    <cellStyle name="好_（方案三）附件1-3：2017年调整预算分科目表 3 5" xfId="2001"/>
    <cellStyle name="好_（方案三）附件1-3：2017年调整预算分科目表 3 2 3" xfId="2002"/>
    <cellStyle name="好_（方案三）附件1-3：2017年调整预算分科目表 3 2 3 2" xfId="2003"/>
    <cellStyle name="好_（方案三）附件1-3：2017年调整预算分科目表 6 4" xfId="2004"/>
    <cellStyle name="好_（方案三）附件1-3：2017年调整预算分科目表 3 2 4" xfId="2005"/>
    <cellStyle name="好_（方案三）附件1-3：2017年调整预算分科目表 3 3 2 2" xfId="2006"/>
    <cellStyle name="好_（方案三）附件1-3：2017年调整预算分科目表 3 3 3" xfId="2007"/>
    <cellStyle name="好_部门经济分类 2 2" xfId="2008"/>
    <cellStyle name="好_（方案三）附件1-3：2017年调整预算分科目表 4" xfId="2009"/>
    <cellStyle name="强调文字颜色 1 8 3" xfId="2010"/>
    <cellStyle name="计算 2 3" xfId="2011"/>
    <cellStyle name="好_（方案三）附件1-3：2017年调整预算分科目表 4 2 2" xfId="2012"/>
    <cellStyle name="好_（方案三）附件1-3：2017年调整预算分科目表 4 3 2" xfId="2013"/>
    <cellStyle name="强调文字颜色 1 8" xfId="2014"/>
    <cellStyle name="计算 2" xfId="2015"/>
    <cellStyle name="好_（方案三）附件1-3：2017年调整预算分科目表 5" xfId="2016"/>
    <cellStyle name="强调文字颜色 1 8 4" xfId="2017"/>
    <cellStyle name="计算 2 4" xfId="2018"/>
    <cellStyle name="好_（方案三）附件1-3：2017年调整预算分科目表 5 2" xfId="2019"/>
    <cellStyle name="好_（方案三）附件1-3：2017年调整预算分科目表 5 3" xfId="2020"/>
    <cellStyle name="好_（方案三）附件1-3：2017年调整预算分科目表 6" xfId="2021"/>
    <cellStyle name="好_（方案三）附件1-3：2017年调整预算分科目表 6 2" xfId="2022"/>
    <cellStyle name="好_（方案三）附件1-3：2017年调整预算分科目表 6 2 2" xfId="2023"/>
    <cellStyle name="好_（方案三）附件1-3：2017年调整预算分科目表 7" xfId="2024"/>
    <cellStyle name="好_（方案三）附件1-3：2017年调整预算分科目表 7 2" xfId="2025"/>
    <cellStyle name="好_（方案三）附件1-3：2017年调整预算分科目表 7 2 2" xfId="2026"/>
    <cellStyle name="好_（方案三）附件1-3：2017年调整预算分科目表 8" xfId="2027"/>
    <cellStyle name="好_（方案三）附件1-3：2017年调整预算分科目表 8 2" xfId="2028"/>
    <cellStyle name="好_（方案三）附件1-3：2017年调整预算分科目表 8 2 2" xfId="2029"/>
    <cellStyle name="好_（方案三）附件1-3：2017年调整预算分科目表 8 3" xfId="2030"/>
    <cellStyle name="好_（方案三）附件1-3：2017年调整预算分科目表 9" xfId="2031"/>
    <cellStyle name="好_（方案三）附件1-3：2017年调整预算分科目表 9 2" xfId="2032"/>
    <cellStyle name="好_2018资本经营预算表(天心区）_2018预算附表1 4 2 2" xfId="2033"/>
    <cellStyle name="好_（四舍五入）2017年调整预算分科目表" xfId="2034"/>
    <cellStyle name="好_（四舍五入）2017年调整预算分科目表 2" xfId="2035"/>
    <cellStyle name="好_（四舍五入）2017年调整预算分科目表 2 2" xfId="2036"/>
    <cellStyle name="好_（四舍五入）2017年调整预算分科目表 3" xfId="2037"/>
    <cellStyle name="好_（四舍五入）2017年调整预算分科目表 3 2" xfId="2038"/>
    <cellStyle name="好_（四舍五入）2017年调整预算分科目表 4 2" xfId="2039"/>
    <cellStyle name="好_（四舍五入）2017年调整预算分科目表 5 2" xfId="2040"/>
    <cellStyle name="好_（四舍五入）2017年调整预算分科目表 6" xfId="2041"/>
    <cellStyle name="好_（四舍五入）2017年调整预算分科目表 6 2" xfId="2042"/>
    <cellStyle name="好_（四舍五入）2017年调整预算分科目表 7 2" xfId="2043"/>
    <cellStyle name="好_（四舍五入）2017年调整预算分科目表 8" xfId="2044"/>
    <cellStyle name="适中 3 2" xfId="2045"/>
    <cellStyle name="好_（张夙）预算科用汇总表" xfId="2046"/>
    <cellStyle name="好_（张夙）预算科用汇总表 3" xfId="2047"/>
    <cellStyle name="好_（张夙）预算科用汇总表 4" xfId="2048"/>
    <cellStyle name="好_2018资本经营预算表(天心区）_2018预算附表1 2 2 2" xfId="2049"/>
    <cellStyle name="好_2018资本经营预算表(天心区）_2018预算附表1 4" xfId="2050"/>
    <cellStyle name="好_2018资本经营预算表(天心区）_2018预算附表1 4 3" xfId="2051"/>
    <cellStyle name="好_P020170310428866449584 (2)" xfId="2052"/>
    <cellStyle name="好_P020170310428866449584 (2) 2" xfId="2053"/>
    <cellStyle name="好_表5：天心区2017年建设资金预算" xfId="2054"/>
    <cellStyle name="好_表5：天心区2017年建设资金预算 3" xfId="2055"/>
    <cellStyle name="好_表5：天心区2017年建设资金预算 3 2" xfId="2056"/>
    <cellStyle name="警告文本 7" xfId="2057"/>
    <cellStyle name="好_表5：天心区2017年建设资金预算 4 3" xfId="2058"/>
    <cellStyle name="好_表5：天心区2017年建设资金预算 5 2" xfId="2059"/>
    <cellStyle name="好_表5：天心区2017年建设资金预算 5 3" xfId="2060"/>
    <cellStyle name="好_表5：天心区2017年建设资金预算 7" xfId="2061"/>
    <cellStyle name="好_部门经济分类 2" xfId="2062"/>
    <cellStyle name="适中 4 2 2" xfId="2063"/>
    <cellStyle name="好_部门经济分类 3 2" xfId="2064"/>
    <cellStyle name="适中 4 3" xfId="2065"/>
    <cellStyle name="好_部门经济分类 4" xfId="2066"/>
    <cellStyle name="好_社保基金" xfId="2067"/>
    <cellStyle name="汇总 5 3" xfId="2068"/>
    <cellStyle name="着色 3 3" xfId="2069"/>
    <cellStyle name="好_社保基金 2" xfId="2070"/>
    <cellStyle name="好_预算科用汇总表（1123） 2 2" xfId="2071"/>
    <cellStyle name="好_预算科用汇总表（1123） 3" xfId="2072"/>
    <cellStyle name="好_预算科用汇总表（1123） 3 2" xfId="2073"/>
    <cellStyle name="好_预算科用汇总表（基本支出1123） 3" xfId="2074"/>
    <cellStyle name="好_预算科用汇总表（基本支出1123） 3 2" xfId="2075"/>
    <cellStyle name="汇总 2 2 2" xfId="2076"/>
    <cellStyle name="检查单元格 2" xfId="2077"/>
    <cellStyle name="汇总 2 3" xfId="2078"/>
    <cellStyle name="检查单元格 2 2" xfId="2079"/>
    <cellStyle name="汇总 2 3 2" xfId="2080"/>
    <cellStyle name="汇总 4 2" xfId="2081"/>
    <cellStyle name="强调文字颜色 3 7 2 2" xfId="2082"/>
    <cellStyle name="汇总 5" xfId="2083"/>
    <cellStyle name="汇总 5 2" xfId="2084"/>
    <cellStyle name="汇总 6" xfId="2085"/>
    <cellStyle name="汇总 6 3" xfId="2086"/>
    <cellStyle name="汇总 7 3" xfId="2087"/>
    <cellStyle name="汇总 8 2" xfId="2088"/>
    <cellStyle name="汇总 8 3" xfId="2089"/>
    <cellStyle name="警告文本 2 3 2" xfId="2090"/>
    <cellStyle name="检查单元格 2 3" xfId="2091"/>
    <cellStyle name="检查单元格 2 4" xfId="2092"/>
    <cellStyle name="检查单元格 4" xfId="2093"/>
    <cellStyle name="检查单元格 4 4" xfId="2094"/>
    <cellStyle name="检查单元格 6 2" xfId="2095"/>
    <cellStyle name="检查单元格 6 2 2" xfId="2096"/>
    <cellStyle name="输出 3 2 2" xfId="2097"/>
    <cellStyle name="检查单元格 7" xfId="2098"/>
    <cellStyle name="检查单元格 7 2" xfId="2099"/>
    <cellStyle name="检查单元格 7 2 2" xfId="2100"/>
    <cellStyle name="检查单元格 7 3" xfId="2101"/>
    <cellStyle name="强调文字颜色 2 2 2" xfId="2102"/>
    <cellStyle name="检查单元格 8 2" xfId="2103"/>
    <cellStyle name="检查单元格 9" xfId="2104"/>
    <cellStyle name="检查单元格 9 2" xfId="2105"/>
    <cellStyle name="解释性文本 2" xfId="2106"/>
    <cellStyle name="解释性文本 2 2" xfId="2107"/>
    <cellStyle name="解释性文本 2 2 2" xfId="2108"/>
    <cellStyle name="解释性文本 2 3" xfId="2109"/>
    <cellStyle name="解释性文本 2 3 2" xfId="2110"/>
    <cellStyle name="警告文本 2" xfId="2111"/>
    <cellStyle name="警告文本 2 2" xfId="2112"/>
    <cellStyle name="警告文本 2 2 2" xfId="2113"/>
    <cellStyle name="警告文本 2 3" xfId="2114"/>
    <cellStyle name="警告文本 3" xfId="2115"/>
    <cellStyle name="警告文本 3 2" xfId="2116"/>
    <cellStyle name="警告文本 4" xfId="2117"/>
    <cellStyle name="警告文本 4 2" xfId="2118"/>
    <cellStyle name="警告文本 4 3" xfId="2119"/>
    <cellStyle name="警告文本 5 2" xfId="2120"/>
    <cellStyle name="警告文本 5 3" xfId="2121"/>
    <cellStyle name="警告文本 6 2" xfId="2122"/>
    <cellStyle name="警告文本 7 2" xfId="2123"/>
    <cellStyle name="警告文本 8 2" xfId="2124"/>
    <cellStyle name="链接单元格 2 2" xfId="2125"/>
    <cellStyle name="链接单元格 2 2 2" xfId="2126"/>
    <cellStyle name="链接单元格 2 3" xfId="2127"/>
    <cellStyle name="链接单元格 3" xfId="2128"/>
    <cellStyle name="链接单元格 3 2" xfId="2129"/>
    <cellStyle name="链接单元格 4" xfId="2130"/>
    <cellStyle name="链接单元格 5" xfId="2131"/>
    <cellStyle name="着色 4" xfId="2132"/>
    <cellStyle name="链接单元格 5 2" xfId="2133"/>
    <cellStyle name="着色 5" xfId="2134"/>
    <cellStyle name="链接单元格 5 3" xfId="2135"/>
    <cellStyle name="链接单元格 6" xfId="2136"/>
    <cellStyle name="链接单元格 6 2" xfId="2137"/>
    <cellStyle name="链接单元格 7 2" xfId="2138"/>
    <cellStyle name="链接单元格 8 2" xfId="2139"/>
    <cellStyle name="链接单元格 9" xfId="2140"/>
    <cellStyle name="千位分隔 2" xfId="2141"/>
    <cellStyle name="千位分隔 2 2" xfId="2142"/>
    <cellStyle name="强调文字颜色 1 2" xfId="2143"/>
    <cellStyle name="强调文字颜色 1 2 2" xfId="2144"/>
    <cellStyle name="强调文字颜色 1 3" xfId="2145"/>
    <cellStyle name="强调文字颜色 1 3 2" xfId="2146"/>
    <cellStyle name="强调文字颜色 1 3 2 2" xfId="2147"/>
    <cellStyle name="强调文字颜色 1 4" xfId="2148"/>
    <cellStyle name="强调文字颜色 1 4 2" xfId="2149"/>
    <cellStyle name="强调文字颜色 1 4 2 2" xfId="2150"/>
    <cellStyle name="强调文字颜色 1 6 2" xfId="2151"/>
    <cellStyle name="强调文字颜色 1 7" xfId="2152"/>
    <cellStyle name="强调文字颜色 1 7 2 2" xfId="2153"/>
    <cellStyle name="强调文字颜色 1 7 4" xfId="2154"/>
    <cellStyle name="强调文字颜色 2 2" xfId="2155"/>
    <cellStyle name="强调文字颜色 2 3" xfId="2156"/>
    <cellStyle name="强调文字颜色 2 4" xfId="2157"/>
    <cellStyle name="强调文字颜色 2 4 2" xfId="2158"/>
    <cellStyle name="强调文字颜色 2 5 2" xfId="2159"/>
    <cellStyle name="强调文字颜色 2 6 2" xfId="2160"/>
    <cellStyle name="强调文字颜色 2 7" xfId="2161"/>
    <cellStyle name="强调文字颜色 2 7 2 2" xfId="2162"/>
    <cellStyle name="强调文字颜色 2 7 3" xfId="2163"/>
    <cellStyle name="强调文字颜色 2 7 3 2" xfId="2164"/>
    <cellStyle name="强调文字颜色 2 7 4" xfId="2165"/>
    <cellStyle name="强调文字颜色 2 8" xfId="2166"/>
    <cellStyle name="强调文字颜色 2 8 2 2" xfId="2167"/>
    <cellStyle name="强调文字颜色 2 8 3" xfId="2168"/>
    <cellStyle name="强调文字颜色 2 8 3 2" xfId="2169"/>
    <cellStyle name="强调文字颜色 2 8 4" xfId="2170"/>
    <cellStyle name="适中 5 2 2" xfId="2171"/>
    <cellStyle name="强调文字颜色 2 9" xfId="2172"/>
    <cellStyle name="强调文字颜色 3 2" xfId="2173"/>
    <cellStyle name="强调文字颜色 3 2 2" xfId="2174"/>
    <cellStyle name="强调文字颜色 3 3" xfId="2175"/>
    <cellStyle name="强调文字颜色 3 3 2" xfId="2176"/>
    <cellStyle name="强调文字颜色 3 3 2 2" xfId="2177"/>
    <cellStyle name="强调文字颜色 3 4" xfId="2178"/>
    <cellStyle name="强调文字颜色 3 4 2" xfId="2179"/>
    <cellStyle name="强调文字颜色 3 4 2 2" xfId="2180"/>
    <cellStyle name="强调文字颜色 3 4 4" xfId="2181"/>
    <cellStyle name="强调文字颜色 3 5" xfId="2182"/>
    <cellStyle name="强调文字颜色 3 5 2" xfId="2183"/>
    <cellStyle name="强调文字颜色 3 5 2 2" xfId="2184"/>
    <cellStyle name="强调文字颜色 3 5 3" xfId="2185"/>
    <cellStyle name="强调文字颜色 3 5 3 2" xfId="2186"/>
    <cellStyle name="强调文字颜色 3 5 4" xfId="2187"/>
    <cellStyle name="强调文字颜色 3 6 2" xfId="2188"/>
    <cellStyle name="强调文字颜色 3 6 3" xfId="2189"/>
    <cellStyle name="强调文字颜色 3 6 3 2" xfId="2190"/>
    <cellStyle name="强调文字颜色 3 6 4" xfId="2191"/>
    <cellStyle name="强调文字颜色 3 7" xfId="2192"/>
    <cellStyle name="强调文字颜色 3 7 3" xfId="2193"/>
    <cellStyle name="强调文字颜色 3 7 3 2" xfId="2194"/>
    <cellStyle name="强调文字颜色 3 7 4" xfId="2195"/>
    <cellStyle name="强调文字颜色 3 8" xfId="2196"/>
    <cellStyle name="强调文字颜色 3 8 2 2" xfId="2197"/>
    <cellStyle name="强调文字颜色 3 8 4" xfId="2198"/>
    <cellStyle name="适中 5 3 2" xfId="2199"/>
    <cellStyle name="强调文字颜色 3 9" xfId="2200"/>
    <cellStyle name="强调文字颜色 4 2" xfId="2201"/>
    <cellStyle name="强调文字颜色 4 2 2" xfId="2202"/>
    <cellStyle name="强调文字颜色 4 3" xfId="2203"/>
    <cellStyle name="强调文字颜色 4 3 2" xfId="2204"/>
    <cellStyle name="强调文字颜色 4 3 2 2" xfId="2205"/>
    <cellStyle name="强调文字颜色 4 4" xfId="2206"/>
    <cellStyle name="强调文字颜色 4 4 2" xfId="2207"/>
    <cellStyle name="强调文字颜色 4 4 3" xfId="2208"/>
    <cellStyle name="强调文字颜色 4 4 3 2" xfId="2209"/>
    <cellStyle name="强调文字颜色 4 4 4" xfId="2210"/>
    <cellStyle name="强调文字颜色 4 5" xfId="2211"/>
    <cellStyle name="强调文字颜色 4 5 2" xfId="2212"/>
    <cellStyle name="强调文字颜色 4 5 3" xfId="2213"/>
    <cellStyle name="强调文字颜色 4 6" xfId="2214"/>
    <cellStyle name="强调文字颜色 4 6 2" xfId="2215"/>
    <cellStyle name="强调文字颜色 4 6 3" xfId="2216"/>
    <cellStyle name="强调文字颜色 4 6 4" xfId="2217"/>
    <cellStyle name="强调文字颜色 4 7" xfId="2218"/>
    <cellStyle name="强调文字颜色 4 7 3" xfId="2219"/>
    <cellStyle name="强调文字颜色 4 7 4" xfId="2220"/>
    <cellStyle name="强调文字颜色 4 8" xfId="2221"/>
    <cellStyle name="强调文字颜色 4 8 4" xfId="2222"/>
    <cellStyle name="强调文字颜色 5 2 2" xfId="2223"/>
    <cellStyle name="强调文字颜色 5 3" xfId="2224"/>
    <cellStyle name="强调文字颜色 5 3 2" xfId="2225"/>
    <cellStyle name="强调文字颜色 5 3 2 2" xfId="2226"/>
    <cellStyle name="强调文字颜色 5 4" xfId="2227"/>
    <cellStyle name="强调文字颜色 5 4 2" xfId="2228"/>
    <cellStyle name="强调文字颜色 5 4 2 2" xfId="2229"/>
    <cellStyle name="强调文字颜色 5 4 3 2" xfId="2230"/>
    <cellStyle name="强调文字颜色 5 4 4" xfId="2231"/>
    <cellStyle name="强调文字颜色 5 5" xfId="2232"/>
    <cellStyle name="强调文字颜色 5 5 2" xfId="2233"/>
    <cellStyle name="强调文字颜色 5 5 2 2" xfId="2234"/>
    <cellStyle name="强调文字颜色 5 5 3" xfId="2235"/>
    <cellStyle name="输入 4 4" xfId="2236"/>
    <cellStyle name="强调文字颜色 5 5 3 2" xfId="2237"/>
    <cellStyle name="强调文字颜色 5 5 4" xfId="2238"/>
    <cellStyle name="强调文字颜色 5 6" xfId="2239"/>
    <cellStyle name="强调文字颜色 5 6 2" xfId="2240"/>
    <cellStyle name="强调文字颜色 5 6 3" xfId="2241"/>
    <cellStyle name="强调文字颜色 5 6 3 2" xfId="2242"/>
    <cellStyle name="强调文字颜色 5 6 4" xfId="2243"/>
    <cellStyle name="强调文字颜色 5 7" xfId="2244"/>
    <cellStyle name="强调文字颜色 5 7 3" xfId="2245"/>
    <cellStyle name="强调文字颜色 5 7 4" xfId="2246"/>
    <cellStyle name="强调文字颜色 5 8" xfId="2247"/>
    <cellStyle name="强调文字颜色 5 8 2 2" xfId="2248"/>
    <cellStyle name="强调文字颜色 5 8 3 2" xfId="2249"/>
    <cellStyle name="强调文字颜色 5 8 4" xfId="2250"/>
    <cellStyle name="强调文字颜色 6 2 2" xfId="2251"/>
    <cellStyle name="强调文字颜色 6 3 2 2" xfId="2252"/>
    <cellStyle name="强调文字颜色 6 4" xfId="2253"/>
    <cellStyle name="强调文字颜色 6 4 2" xfId="2254"/>
    <cellStyle name="强调文字颜色 6 4 2 2" xfId="2255"/>
    <cellStyle name="强调文字颜色 6 4 3 2" xfId="2256"/>
    <cellStyle name="强调文字颜色 6 4 4" xfId="2257"/>
    <cellStyle name="强调文字颜色 6 5" xfId="2258"/>
    <cellStyle name="强调文字颜色 6 5 2" xfId="2259"/>
    <cellStyle name="强调文字颜色 6 5 3" xfId="2260"/>
    <cellStyle name="强调文字颜色 6 5 4" xfId="2261"/>
    <cellStyle name="强调文字颜色 6 6" xfId="2262"/>
    <cellStyle name="强调文字颜色 6 6 2" xfId="2263"/>
    <cellStyle name="强调文字颜色 6 6 2 2" xfId="2264"/>
    <cellStyle name="强调文字颜色 6 6 3" xfId="2265"/>
    <cellStyle name="强调文字颜色 6 6 3 2" xfId="2266"/>
    <cellStyle name="强调文字颜色 6 6 4" xfId="2267"/>
    <cellStyle name="强调文字颜色 6 7" xfId="2268"/>
    <cellStyle name="强调文字颜色 6 7 2 2" xfId="2269"/>
    <cellStyle name="强调文字颜色 6 7 3" xfId="2270"/>
    <cellStyle name="强调文字颜色 6 7 3 2" xfId="2271"/>
    <cellStyle name="强调文字颜色 6 7 4" xfId="2272"/>
    <cellStyle name="强调文字颜色 6 8" xfId="2273"/>
    <cellStyle name="强调文字颜色 6 8 2 2" xfId="2274"/>
    <cellStyle name="强调文字颜色 6 8 3 2" xfId="2275"/>
    <cellStyle name="强调文字颜色 6 9" xfId="2276"/>
    <cellStyle name="适中 2" xfId="2277"/>
    <cellStyle name="适中 2 2" xfId="2278"/>
    <cellStyle name="适中 2 3" xfId="2279"/>
    <cellStyle name="适中 3" xfId="2280"/>
    <cellStyle name="适中 3 3" xfId="2281"/>
    <cellStyle name="适中 4" xfId="2282"/>
    <cellStyle name="适中 4 3 2" xfId="2283"/>
    <cellStyle name="适中 5" xfId="2284"/>
    <cellStyle name="适中 5 2" xfId="2285"/>
    <cellStyle name="适中 5 3" xfId="2286"/>
    <cellStyle name="适中 6" xfId="2287"/>
    <cellStyle name="适中 6 2" xfId="2288"/>
    <cellStyle name="适中 6 2 2" xfId="2289"/>
    <cellStyle name="适中 6 3" xfId="2290"/>
    <cellStyle name="适中 6 3 2" xfId="2291"/>
    <cellStyle name="适中 7" xfId="2292"/>
    <cellStyle name="适中 7 2" xfId="2293"/>
    <cellStyle name="适中 7 2 2" xfId="2294"/>
    <cellStyle name="适中 7 3" xfId="2295"/>
    <cellStyle name="适中 7 3 2" xfId="2296"/>
    <cellStyle name="适中 8 3" xfId="2297"/>
    <cellStyle name="适中 8 4" xfId="2298"/>
    <cellStyle name="适中 9 2" xfId="2299"/>
    <cellStyle name="输出 2 2" xfId="2300"/>
    <cellStyle name="输出 2 2 2" xfId="2301"/>
    <cellStyle name="输出 2 3" xfId="2302"/>
    <cellStyle name="输出 2 3 2" xfId="2303"/>
    <cellStyle name="输出 2 4" xfId="2304"/>
    <cellStyle name="输出 3" xfId="2305"/>
    <cellStyle name="输出 3 2" xfId="2306"/>
    <cellStyle name="输出 3 3" xfId="2307"/>
    <cellStyle name="输出 5 2 2" xfId="2308"/>
    <cellStyle name="输出 5 3" xfId="2309"/>
    <cellStyle name="输出 5 3 2" xfId="2310"/>
    <cellStyle name="输出 5 4" xfId="2311"/>
    <cellStyle name="输出 6 2" xfId="2312"/>
    <cellStyle name="输出 6 2 2" xfId="2313"/>
    <cellStyle name="输出 6 3" xfId="2314"/>
    <cellStyle name="输出 6 3 2" xfId="2315"/>
    <cellStyle name="输出 7" xfId="2316"/>
    <cellStyle name="输出 7 2" xfId="2317"/>
    <cellStyle name="输出 7 2 2" xfId="2318"/>
    <cellStyle name="输出 7 3" xfId="2319"/>
    <cellStyle name="输出 7 3 2" xfId="2320"/>
    <cellStyle name="输出 8" xfId="2321"/>
    <cellStyle name="输出 8 2" xfId="2322"/>
    <cellStyle name="输出 8 2 2" xfId="2323"/>
    <cellStyle name="输出 8 3" xfId="2324"/>
    <cellStyle name="输出 8 3 2" xfId="2325"/>
    <cellStyle name="输出 8 4" xfId="2326"/>
    <cellStyle name="输出 9" xfId="2327"/>
    <cellStyle name="输出 9 2" xfId="2328"/>
    <cellStyle name="输入 2 2" xfId="2329"/>
    <cellStyle name="输入 2 2 2" xfId="2330"/>
    <cellStyle name="输入 2 3" xfId="2331"/>
    <cellStyle name="输入 2 3 2" xfId="2332"/>
    <cellStyle name="输入 2 4" xfId="2333"/>
    <cellStyle name="输入 3" xfId="2334"/>
    <cellStyle name="输入 3 2" xfId="2335"/>
    <cellStyle name="输入 3 2 2" xfId="2336"/>
    <cellStyle name="输入 3 3" xfId="2337"/>
    <cellStyle name="输入 4" xfId="2338"/>
    <cellStyle name="输入 4 2" xfId="2339"/>
    <cellStyle name="输入 4 2 2" xfId="2340"/>
    <cellStyle name="输入 4 3" xfId="2341"/>
    <cellStyle name="输入 4 3 2" xfId="2342"/>
    <cellStyle name="输入 5" xfId="2343"/>
    <cellStyle name="输入 5 2" xfId="2344"/>
    <cellStyle name="输入 5 3" xfId="2345"/>
    <cellStyle name="输入 7 3" xfId="2346"/>
    <cellStyle name="输入 5 3 2" xfId="2347"/>
    <cellStyle name="输入 5 4" xfId="2348"/>
    <cellStyle name="输入 7" xfId="2349"/>
    <cellStyle name="输入 7 3 2" xfId="2350"/>
    <cellStyle name="输入 7 4" xfId="2351"/>
    <cellStyle name="输入 8" xfId="2352"/>
    <cellStyle name="输入 8 3 2" xfId="2353"/>
    <cellStyle name="输入 8 4" xfId="2354"/>
    <cellStyle name="输入 9" xfId="2355"/>
    <cellStyle name="着色 1" xfId="2356"/>
    <cellStyle name="着色 1 3 2" xfId="2357"/>
    <cellStyle name="着色 1 4" xfId="2358"/>
    <cellStyle name="着色 1 4 2" xfId="2359"/>
    <cellStyle name="着色 1 5" xfId="2360"/>
    <cellStyle name="着色 2" xfId="2361"/>
    <cellStyle name="着色 2 2 2" xfId="2362"/>
    <cellStyle name="着色 2 3" xfId="2363"/>
    <cellStyle name="着色 2 3 2" xfId="2364"/>
    <cellStyle name="着色 2 4" xfId="2365"/>
    <cellStyle name="着色 2 4 2" xfId="2366"/>
    <cellStyle name="着色 2 5" xfId="2367"/>
    <cellStyle name="着色 3" xfId="2368"/>
    <cellStyle name="着色 3 2 2" xfId="2369"/>
    <cellStyle name="着色 3 3 2" xfId="2370"/>
    <cellStyle name="着色 3 4" xfId="2371"/>
    <cellStyle name="着色 3 4 2" xfId="2372"/>
    <cellStyle name="着色 3 5" xfId="2373"/>
    <cellStyle name="着色 4 3" xfId="2374"/>
    <cellStyle name="着色 4 4" xfId="2375"/>
    <cellStyle name="着色 4 5" xfId="2376"/>
    <cellStyle name="着色 5 2" xfId="2377"/>
    <cellStyle name="着色 5 2 2" xfId="2378"/>
    <cellStyle name="着色 5 3" xfId="2379"/>
    <cellStyle name="着色 5 3 2" xfId="2380"/>
    <cellStyle name="着色 5 4" xfId="2381"/>
    <cellStyle name="着色 5 4 2" xfId="2382"/>
    <cellStyle name="着色 5 5" xfId="2383"/>
    <cellStyle name="着色 6" xfId="2384"/>
    <cellStyle name="着色 6 2" xfId="2385"/>
    <cellStyle name="着色 6 2 2" xfId="2386"/>
    <cellStyle name="着色 6 3" xfId="2387"/>
    <cellStyle name="着色 6 3 2" xfId="2388"/>
    <cellStyle name="着色 6 4" xfId="2389"/>
    <cellStyle name="着色 6 4 2" xfId="2390"/>
    <cellStyle name="着色 6 5" xfId="239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2" Type="http://schemas.openxmlformats.org/officeDocument/2006/relationships/sharedStrings" Target="sharedStrings.xml"/><Relationship Id="rId41" Type="http://schemas.openxmlformats.org/officeDocument/2006/relationships/styles" Target="styles.xml"/><Relationship Id="rId40" Type="http://schemas.openxmlformats.org/officeDocument/2006/relationships/theme" Target="theme/theme1.xml"/><Relationship Id="rId4" Type="http://schemas.openxmlformats.org/officeDocument/2006/relationships/worksheet" Target="worksheets/sheet4.xml"/><Relationship Id="rId39" Type="http://schemas.openxmlformats.org/officeDocument/2006/relationships/externalLink" Target="externalLinks/externalLink1.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24180;&#24635;&#20915;&#31639;&#23450;&#31295;5.1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-536</v>
          </cell>
        </row>
        <row r="6">
          <cell r="O6">
            <v>137718</v>
          </cell>
        </row>
        <row r="6">
          <cell r="Y6">
            <v>0</v>
          </cell>
        </row>
        <row r="7">
          <cell r="D7">
            <v>0</v>
          </cell>
        </row>
        <row r="7">
          <cell r="P7">
            <v>0</v>
          </cell>
        </row>
        <row r="8">
          <cell r="D8">
            <v>337</v>
          </cell>
        </row>
        <row r="8">
          <cell r="P8">
            <v>0</v>
          </cell>
        </row>
        <row r="9">
          <cell r="D9">
            <v>0</v>
          </cell>
        </row>
        <row r="9">
          <cell r="P9">
            <v>0</v>
          </cell>
        </row>
        <row r="10">
          <cell r="D10">
            <v>8</v>
          </cell>
        </row>
        <row r="10">
          <cell r="P10">
            <v>0</v>
          </cell>
        </row>
        <row r="11">
          <cell r="D11">
            <v>0</v>
          </cell>
        </row>
        <row r="11">
          <cell r="P11">
            <v>0</v>
          </cell>
        </row>
        <row r="12">
          <cell r="D12">
            <v>0</v>
          </cell>
        </row>
        <row r="12">
          <cell r="P12">
            <v>0</v>
          </cell>
        </row>
        <row r="13">
          <cell r="D13">
            <v>0</v>
          </cell>
        </row>
        <row r="13">
          <cell r="P13">
            <v>0</v>
          </cell>
        </row>
        <row r="14">
          <cell r="D14">
            <v>56747</v>
          </cell>
        </row>
        <row r="14">
          <cell r="P14">
            <v>0</v>
          </cell>
        </row>
        <row r="15">
          <cell r="D15">
            <v>0</v>
          </cell>
        </row>
        <row r="15">
          <cell r="P15">
            <v>0</v>
          </cell>
        </row>
        <row r="16">
          <cell r="D16">
            <v>0</v>
          </cell>
        </row>
        <row r="16">
          <cell r="P16">
            <v>0</v>
          </cell>
        </row>
        <row r="17">
          <cell r="D17">
            <v>0</v>
          </cell>
        </row>
        <row r="17">
          <cell r="P17">
            <v>0</v>
          </cell>
        </row>
        <row r="18">
          <cell r="D18">
            <v>0</v>
          </cell>
        </row>
        <row r="18">
          <cell r="P18">
            <v>0</v>
          </cell>
        </row>
        <row r="19">
          <cell r="D19">
            <v>0</v>
          </cell>
        </row>
        <row r="19">
          <cell r="P19">
            <v>0</v>
          </cell>
        </row>
        <row r="20">
          <cell r="D20">
            <v>0</v>
          </cell>
        </row>
        <row r="20">
          <cell r="P20">
            <v>0</v>
          </cell>
        </row>
        <row r="21">
          <cell r="D21">
            <v>0</v>
          </cell>
        </row>
        <row r="21">
          <cell r="P21">
            <v>0</v>
          </cell>
        </row>
        <row r="22">
          <cell r="D22">
            <v>0</v>
          </cell>
        </row>
        <row r="22">
          <cell r="P22">
            <v>0</v>
          </cell>
        </row>
        <row r="23">
          <cell r="D23">
            <v>0</v>
          </cell>
        </row>
        <row r="23">
          <cell r="P23">
            <v>0</v>
          </cell>
        </row>
        <row r="24">
          <cell r="D24">
            <v>0</v>
          </cell>
        </row>
        <row r="24">
          <cell r="P24">
            <v>0</v>
          </cell>
        </row>
        <row r="25">
          <cell r="D25">
            <v>0</v>
          </cell>
        </row>
        <row r="25">
          <cell r="P25">
            <v>0</v>
          </cell>
        </row>
        <row r="26">
          <cell r="D26">
            <v>0</v>
          </cell>
        </row>
        <row r="26">
          <cell r="P26">
            <v>0</v>
          </cell>
        </row>
        <row r="27">
          <cell r="D27">
            <v>0</v>
          </cell>
        </row>
        <row r="27">
          <cell r="P27">
            <v>0</v>
          </cell>
        </row>
        <row r="28">
          <cell r="D28">
            <v>0</v>
          </cell>
        </row>
        <row r="28">
          <cell r="P28">
            <v>0</v>
          </cell>
        </row>
        <row r="31">
          <cell r="D31">
            <v>0</v>
          </cell>
        </row>
        <row r="31">
          <cell r="P31">
            <v>0</v>
          </cell>
        </row>
        <row r="32">
          <cell r="D32">
            <v>1417</v>
          </cell>
        </row>
        <row r="32">
          <cell r="P32">
            <v>0</v>
          </cell>
        </row>
        <row r="33">
          <cell r="D33">
            <v>10</v>
          </cell>
        </row>
        <row r="33">
          <cell r="P3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8"/>
  <sheetViews>
    <sheetView tabSelected="1" zoomScale="70" zoomScaleNormal="70" topLeftCell="A3" workbookViewId="0">
      <selection activeCell="D32" sqref="D32"/>
    </sheetView>
  </sheetViews>
  <sheetFormatPr defaultColWidth="9" defaultRowHeight="13.5" outlineLevelCol="1"/>
  <cols>
    <col min="1" max="1" width="13.5" style="275" customWidth="1"/>
    <col min="2" max="2" width="71.25" style="276" customWidth="1"/>
    <col min="3" max="3" width="9" style="276"/>
    <col min="4" max="4" width="9.25" style="276" customWidth="1"/>
    <col min="5" max="16384" width="9" style="276"/>
  </cols>
  <sheetData>
    <row r="1" ht="41.1" customHeight="1" spans="1:2">
      <c r="A1" s="277" t="s">
        <v>0</v>
      </c>
      <c r="B1" s="278"/>
    </row>
    <row r="2" ht="24.95" customHeight="1" spans="1:2">
      <c r="A2" s="279" t="s">
        <v>1</v>
      </c>
      <c r="B2" s="280" t="s">
        <v>2</v>
      </c>
    </row>
    <row r="3" ht="24.95" customHeight="1" spans="1:2">
      <c r="A3" s="279" t="s">
        <v>3</v>
      </c>
      <c r="B3" s="280" t="s">
        <v>4</v>
      </c>
    </row>
    <row r="4" ht="24.95" customHeight="1" spans="1:2">
      <c r="A4" s="279" t="s">
        <v>5</v>
      </c>
      <c r="B4" s="280" t="s">
        <v>6</v>
      </c>
    </row>
    <row r="5" ht="24.95" customHeight="1" spans="1:2">
      <c r="A5" s="279" t="s">
        <v>7</v>
      </c>
      <c r="B5" s="280" t="s">
        <v>8</v>
      </c>
    </row>
    <row r="6" ht="24.95" customHeight="1" spans="1:2">
      <c r="A6" s="279" t="s">
        <v>9</v>
      </c>
      <c r="B6" s="280" t="s">
        <v>10</v>
      </c>
    </row>
    <row r="7" ht="24.95" customHeight="1" spans="1:2">
      <c r="A7" s="279" t="s">
        <v>11</v>
      </c>
      <c r="B7" s="280" t="s">
        <v>12</v>
      </c>
    </row>
    <row r="8" ht="24.95" customHeight="1" spans="1:2">
      <c r="A8" s="279" t="s">
        <v>13</v>
      </c>
      <c r="B8" s="280" t="s">
        <v>14</v>
      </c>
    </row>
    <row r="9" ht="24.95" customHeight="1" spans="1:2">
      <c r="A9" s="279" t="s">
        <v>15</v>
      </c>
      <c r="B9" s="280" t="s">
        <v>16</v>
      </c>
    </row>
    <row r="10" ht="24.95" customHeight="1" spans="1:2">
      <c r="A10" s="279" t="s">
        <v>17</v>
      </c>
      <c r="B10" s="280" t="s">
        <v>18</v>
      </c>
    </row>
    <row r="11" ht="24.95" customHeight="1" spans="1:2">
      <c r="A11" s="279" t="s">
        <v>19</v>
      </c>
      <c r="B11" s="280" t="s">
        <v>20</v>
      </c>
    </row>
    <row r="12" ht="24.95" customHeight="1" spans="1:2">
      <c r="A12" s="279" t="s">
        <v>21</v>
      </c>
      <c r="B12" s="280" t="s">
        <v>22</v>
      </c>
    </row>
    <row r="13" ht="24.95" customHeight="1" spans="1:2">
      <c r="A13" s="279" t="s">
        <v>23</v>
      </c>
      <c r="B13" s="280" t="s">
        <v>24</v>
      </c>
    </row>
    <row r="14" ht="24.95" customHeight="1" spans="1:2">
      <c r="A14" s="279" t="s">
        <v>25</v>
      </c>
      <c r="B14" s="280" t="s">
        <v>26</v>
      </c>
    </row>
    <row r="15" ht="24.95" customHeight="1" spans="1:2">
      <c r="A15" s="279" t="s">
        <v>27</v>
      </c>
      <c r="B15" s="280" t="s">
        <v>28</v>
      </c>
    </row>
    <row r="16" ht="24.95" customHeight="1" spans="1:2">
      <c r="A16" s="279" t="s">
        <v>29</v>
      </c>
      <c r="B16" s="280" t="s">
        <v>30</v>
      </c>
    </row>
    <row r="17" ht="24.95" customHeight="1" spans="1:2">
      <c r="A17" s="279" t="s">
        <v>31</v>
      </c>
      <c r="B17" s="280" t="s">
        <v>32</v>
      </c>
    </row>
    <row r="18" ht="24.95" customHeight="1" spans="1:2">
      <c r="A18" s="279" t="s">
        <v>33</v>
      </c>
      <c r="B18" s="280" t="s">
        <v>34</v>
      </c>
    </row>
    <row r="19" ht="24.95" customHeight="1" spans="1:2">
      <c r="A19" s="279" t="s">
        <v>35</v>
      </c>
      <c r="B19" s="280" t="s">
        <v>36</v>
      </c>
    </row>
    <row r="20" ht="24.95" customHeight="1" spans="1:2">
      <c r="A20" s="279" t="s">
        <v>37</v>
      </c>
      <c r="B20" s="280" t="s">
        <v>38</v>
      </c>
    </row>
    <row r="21" ht="24.95" customHeight="1" spans="1:2">
      <c r="A21" s="279" t="s">
        <v>39</v>
      </c>
      <c r="B21" s="280" t="s">
        <v>40</v>
      </c>
    </row>
    <row r="22" ht="24.95" customHeight="1" spans="1:2">
      <c r="A22" s="279" t="s">
        <v>41</v>
      </c>
      <c r="B22" s="280" t="s">
        <v>42</v>
      </c>
    </row>
    <row r="23" ht="24.95" customHeight="1" spans="1:2">
      <c r="A23" s="279" t="s">
        <v>43</v>
      </c>
      <c r="B23" s="280" t="s">
        <v>44</v>
      </c>
    </row>
    <row r="24" ht="24.95" customHeight="1" spans="1:2">
      <c r="A24" s="279" t="s">
        <v>45</v>
      </c>
      <c r="B24" s="280" t="s">
        <v>46</v>
      </c>
    </row>
    <row r="25" ht="24.95" customHeight="1" spans="1:2">
      <c r="A25" s="279" t="s">
        <v>47</v>
      </c>
      <c r="B25" s="280" t="s">
        <v>48</v>
      </c>
    </row>
    <row r="26" ht="24.95" customHeight="1" spans="1:2">
      <c r="A26" s="279" t="s">
        <v>49</v>
      </c>
      <c r="B26" s="280" t="s">
        <v>50</v>
      </c>
    </row>
    <row r="27" ht="24.95" customHeight="1" spans="1:2">
      <c r="A27" s="279" t="s">
        <v>51</v>
      </c>
      <c r="B27" s="280" t="s">
        <v>52</v>
      </c>
    </row>
    <row r="28" ht="24.95" customHeight="1" spans="1:2">
      <c r="A28" s="279" t="s">
        <v>53</v>
      </c>
      <c r="B28" s="280" t="s">
        <v>54</v>
      </c>
    </row>
    <row r="29" ht="24.95" customHeight="1" spans="1:2">
      <c r="A29" s="279" t="s">
        <v>55</v>
      </c>
      <c r="B29" s="280" t="s">
        <v>56</v>
      </c>
    </row>
    <row r="30" ht="24.95" customHeight="1" spans="1:2">
      <c r="A30" s="279" t="s">
        <v>57</v>
      </c>
      <c r="B30" s="280" t="s">
        <v>58</v>
      </c>
    </row>
    <row r="31" ht="24.95" customHeight="1" spans="1:2">
      <c r="A31" s="279" t="s">
        <v>59</v>
      </c>
      <c r="B31" s="280" t="s">
        <v>60</v>
      </c>
    </row>
    <row r="32" ht="24.95" customHeight="1" spans="1:2">
      <c r="A32" s="279" t="s">
        <v>61</v>
      </c>
      <c r="B32" s="280" t="s">
        <v>62</v>
      </c>
    </row>
    <row r="33" ht="24.95" customHeight="1" spans="1:2">
      <c r="A33" s="279" t="s">
        <v>63</v>
      </c>
      <c r="B33" s="280" t="s">
        <v>64</v>
      </c>
    </row>
    <row r="34" ht="24.95" customHeight="1" spans="1:2">
      <c r="A34" s="279" t="s">
        <v>65</v>
      </c>
      <c r="B34" s="280" t="s">
        <v>66</v>
      </c>
    </row>
    <row r="35" ht="24.95" customHeight="1" spans="1:2">
      <c r="A35" s="279" t="s">
        <v>67</v>
      </c>
      <c r="B35" s="280" t="s">
        <v>68</v>
      </c>
    </row>
    <row r="36" ht="24.95" customHeight="1" spans="1:2">
      <c r="A36" s="279" t="s">
        <v>69</v>
      </c>
      <c r="B36" s="280" t="s">
        <v>70</v>
      </c>
    </row>
    <row r="37" ht="24.95" customHeight="1" spans="1:2">
      <c r="A37" s="279" t="s">
        <v>71</v>
      </c>
      <c r="B37" s="280" t="s">
        <v>72</v>
      </c>
    </row>
    <row r="38" ht="24.95" customHeight="1" spans="1:2">
      <c r="A38" s="279" t="s">
        <v>73</v>
      </c>
      <c r="B38" s="280" t="s">
        <v>74</v>
      </c>
    </row>
  </sheetData>
  <mergeCells count="1">
    <mergeCell ref="A1:B1"/>
  </mergeCells>
  <pageMargins left="0.75" right="0.75" top="0.550694444444444" bottom="0.472222222222222" header="0.5" footer="0.5"/>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workbookViewId="0">
      <selection activeCell="H16" sqref="H16"/>
    </sheetView>
  </sheetViews>
  <sheetFormatPr defaultColWidth="9" defaultRowHeight="14.25" outlineLevelCol="5"/>
  <cols>
    <col min="1" max="1" width="26.75" style="197" customWidth="1"/>
    <col min="2" max="2" width="8.875" style="197" customWidth="1"/>
    <col min="3" max="3" width="9" style="198" customWidth="1"/>
    <col min="4" max="4" width="27" style="199" customWidth="1"/>
    <col min="5" max="5" width="8.25" style="199" customWidth="1"/>
    <col min="6" max="6" width="8.25" style="198" customWidth="1"/>
    <col min="7" max="16384" width="9" style="197"/>
  </cols>
  <sheetData>
    <row r="1" ht="20.25" spans="1:6">
      <c r="A1" s="200" t="s">
        <v>252</v>
      </c>
      <c r="B1" s="200"/>
      <c r="F1" s="201"/>
    </row>
    <row r="2" ht="12.75" customHeight="1" spans="1:6">
      <c r="A2" s="202"/>
      <c r="B2" s="202"/>
      <c r="C2" s="202"/>
      <c r="D2" s="202"/>
      <c r="E2" s="202"/>
      <c r="F2" s="202"/>
    </row>
    <row r="3" ht="29.25" customHeight="1" spans="1:6">
      <c r="A3" s="203" t="s">
        <v>18</v>
      </c>
      <c r="B3" s="203"/>
      <c r="C3" s="203"/>
      <c r="D3" s="203"/>
      <c r="E3" s="203"/>
      <c r="F3" s="203"/>
    </row>
    <row r="4" ht="18.75" customHeight="1" spans="1:6">
      <c r="A4" s="204"/>
      <c r="B4" s="204"/>
      <c r="F4" s="205" t="s">
        <v>76</v>
      </c>
    </row>
    <row r="5" ht="36" customHeight="1" spans="1:6">
      <c r="A5" s="206" t="s">
        <v>253</v>
      </c>
      <c r="B5" s="206" t="s">
        <v>254</v>
      </c>
      <c r="C5" s="206" t="s">
        <v>81</v>
      </c>
      <c r="D5" s="207" t="s">
        <v>255</v>
      </c>
      <c r="E5" s="206" t="s">
        <v>254</v>
      </c>
      <c r="F5" s="206" t="s">
        <v>81</v>
      </c>
    </row>
    <row r="6" ht="27.95" customHeight="1" spans="1:6">
      <c r="A6" s="208" t="s">
        <v>256</v>
      </c>
      <c r="B6" s="209">
        <v>30</v>
      </c>
      <c r="C6" s="209"/>
      <c r="D6" s="208" t="s">
        <v>257</v>
      </c>
      <c r="E6" s="208"/>
      <c r="F6" s="210"/>
    </row>
    <row r="7" ht="27.95" customHeight="1" spans="1:6">
      <c r="A7" s="208" t="s">
        <v>258</v>
      </c>
      <c r="B7" s="209">
        <v>38</v>
      </c>
      <c r="C7" s="209">
        <v>38</v>
      </c>
      <c r="D7" s="208" t="s">
        <v>259</v>
      </c>
      <c r="E7" s="208"/>
      <c r="F7" s="209"/>
    </row>
    <row r="8" ht="27.95" customHeight="1" spans="1:6">
      <c r="A8" s="208" t="s">
        <v>260</v>
      </c>
      <c r="B8" s="208"/>
      <c r="C8" s="211"/>
      <c r="D8" s="212" t="s">
        <v>261</v>
      </c>
      <c r="E8" s="212"/>
      <c r="F8" s="209"/>
    </row>
    <row r="9" ht="27.95" customHeight="1" spans="1:6">
      <c r="A9" s="208" t="s">
        <v>262</v>
      </c>
      <c r="B9" s="208"/>
      <c r="C9" s="211"/>
      <c r="D9" s="208" t="s">
        <v>263</v>
      </c>
      <c r="E9" s="208"/>
      <c r="F9" s="211"/>
    </row>
    <row r="10" ht="27.95" customHeight="1" spans="1:6">
      <c r="A10" s="208" t="s">
        <v>264</v>
      </c>
      <c r="B10" s="208"/>
      <c r="C10" s="209"/>
      <c r="D10" s="208" t="s">
        <v>265</v>
      </c>
      <c r="E10" s="208"/>
      <c r="F10" s="213"/>
    </row>
    <row r="11" ht="27.95" customHeight="1" spans="1:6">
      <c r="A11" s="208"/>
      <c r="B11" s="208"/>
      <c r="C11" s="209"/>
      <c r="D11" s="208" t="s">
        <v>266</v>
      </c>
      <c r="E11" s="208"/>
      <c r="F11" s="211"/>
    </row>
    <row r="12" ht="27.95" customHeight="1" spans="1:6">
      <c r="A12" s="182"/>
      <c r="B12" s="182"/>
      <c r="C12" s="209"/>
      <c r="D12" s="208" t="s">
        <v>267</v>
      </c>
      <c r="E12" s="208"/>
      <c r="F12" s="209"/>
    </row>
    <row r="13" ht="27.95" customHeight="1" spans="1:6">
      <c r="A13" s="182"/>
      <c r="B13" s="182"/>
      <c r="C13" s="209"/>
      <c r="D13" s="214"/>
      <c r="E13" s="214"/>
      <c r="F13" s="209"/>
    </row>
    <row r="14" ht="27.95" customHeight="1" spans="1:6">
      <c r="A14" s="214" t="s">
        <v>268</v>
      </c>
      <c r="B14" s="209">
        <v>68</v>
      </c>
      <c r="C14" s="209">
        <v>38</v>
      </c>
      <c r="D14" s="214" t="s">
        <v>269</v>
      </c>
      <c r="E14" s="209"/>
      <c r="F14" s="209"/>
    </row>
    <row r="15" ht="27.95" customHeight="1" spans="1:6">
      <c r="A15" s="214" t="s">
        <v>270</v>
      </c>
      <c r="B15" s="209"/>
      <c r="C15" s="209">
        <v>876</v>
      </c>
      <c r="D15" s="214" t="s">
        <v>271</v>
      </c>
      <c r="E15" s="209">
        <v>68</v>
      </c>
      <c r="F15" s="209">
        <v>38</v>
      </c>
    </row>
    <row r="16" ht="27.95" customHeight="1" spans="1:6">
      <c r="A16" s="214" t="s">
        <v>176</v>
      </c>
      <c r="B16" s="214"/>
      <c r="C16" s="209"/>
      <c r="D16" s="214" t="s">
        <v>272</v>
      </c>
      <c r="E16" s="209"/>
      <c r="F16" s="209">
        <v>876</v>
      </c>
    </row>
    <row r="17" ht="27.95" customHeight="1" spans="1:6">
      <c r="A17" s="214" t="s">
        <v>273</v>
      </c>
      <c r="B17" s="209">
        <v>68</v>
      </c>
      <c r="C17" s="209">
        <v>914</v>
      </c>
      <c r="D17" s="214" t="s">
        <v>274</v>
      </c>
      <c r="E17" s="209">
        <v>68</v>
      </c>
      <c r="F17" s="209">
        <v>914</v>
      </c>
    </row>
  </sheetData>
  <mergeCells count="2">
    <mergeCell ref="A2:F2"/>
    <mergeCell ref="A3:F3"/>
  </mergeCells>
  <pageMargins left="0.75" right="0.42"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view="pageBreakPreview" zoomScaleNormal="100" workbookViewId="0">
      <selection activeCell="B6" sqref="B6"/>
    </sheetView>
  </sheetViews>
  <sheetFormatPr defaultColWidth="9" defaultRowHeight="13.5" outlineLevelCol="7"/>
  <cols>
    <col min="1" max="1" width="46.5" style="13" customWidth="1"/>
    <col min="2" max="2" width="31.875" style="13" customWidth="1"/>
    <col min="3" max="3" width="13" style="13" customWidth="1"/>
    <col min="4" max="4" width="12" style="13" customWidth="1"/>
    <col min="5" max="5" width="13.125" style="13" customWidth="1"/>
    <col min="6" max="6" width="10.875" style="13" customWidth="1"/>
    <col min="7" max="16384" width="9" style="13"/>
  </cols>
  <sheetData>
    <row r="1" ht="27" customHeight="1" spans="1:8">
      <c r="A1" s="14" t="s">
        <v>275</v>
      </c>
      <c r="B1" s="14"/>
      <c r="C1" s="15"/>
      <c r="D1" s="15"/>
      <c r="E1" s="15"/>
      <c r="F1" s="15"/>
      <c r="G1" s="15"/>
      <c r="H1" s="15"/>
    </row>
    <row r="2" ht="32.1" customHeight="1" spans="1:2">
      <c r="A2" s="16" t="s">
        <v>20</v>
      </c>
      <c r="B2" s="16"/>
    </row>
    <row r="3" ht="21" customHeight="1" spans="1:2">
      <c r="A3" s="15"/>
      <c r="B3" s="17" t="s">
        <v>76</v>
      </c>
    </row>
    <row r="4" ht="27" customHeight="1" spans="1:2">
      <c r="A4" s="18" t="s">
        <v>225</v>
      </c>
      <c r="B4" s="18" t="s">
        <v>276</v>
      </c>
    </row>
    <row r="5" ht="27" customHeight="1" spans="1:2">
      <c r="A5" s="19" t="s">
        <v>277</v>
      </c>
      <c r="B5" s="20">
        <f>SUM(B6:B11)</f>
        <v>101554</v>
      </c>
    </row>
    <row r="6" ht="27" customHeight="1" spans="1:2">
      <c r="A6" s="19" t="s">
        <v>278</v>
      </c>
      <c r="B6" s="20">
        <v>19800</v>
      </c>
    </row>
    <row r="7" ht="27" customHeight="1" spans="1:2">
      <c r="A7" s="19" t="s">
        <v>279</v>
      </c>
      <c r="B7" s="20">
        <v>6754</v>
      </c>
    </row>
    <row r="8" ht="27" customHeight="1" spans="1:2">
      <c r="A8" s="19" t="s">
        <v>280</v>
      </c>
      <c r="B8" s="20">
        <v>75000</v>
      </c>
    </row>
    <row r="9" ht="27" customHeight="1" spans="1:2">
      <c r="A9" s="19" t="s">
        <v>281</v>
      </c>
      <c r="B9" s="20"/>
    </row>
    <row r="10" ht="27" customHeight="1" spans="1:2">
      <c r="A10" s="19" t="s">
        <v>282</v>
      </c>
      <c r="B10" s="20"/>
    </row>
    <row r="11" ht="27" customHeight="1" spans="1:2">
      <c r="A11" s="19" t="s">
        <v>283</v>
      </c>
      <c r="B11" s="20"/>
    </row>
    <row r="12" ht="27" customHeight="1" spans="1:2">
      <c r="A12" s="19" t="s">
        <v>284</v>
      </c>
      <c r="B12" s="20">
        <f>SUM(B13:B14)</f>
        <v>6755</v>
      </c>
    </row>
    <row r="13" ht="27" customHeight="1" spans="1:2">
      <c r="A13" s="19" t="s">
        <v>285</v>
      </c>
      <c r="B13" s="20">
        <v>6755</v>
      </c>
    </row>
    <row r="14" ht="27" customHeight="1" spans="1:2">
      <c r="A14" s="19" t="s">
        <v>286</v>
      </c>
      <c r="B14" s="20"/>
    </row>
    <row r="15" ht="27" customHeight="1" spans="1:2">
      <c r="A15" s="19" t="s">
        <v>287</v>
      </c>
      <c r="B15" s="20">
        <f>SUM(B16:B17)</f>
        <v>15511</v>
      </c>
    </row>
    <row r="16" ht="27" customHeight="1" spans="1:2">
      <c r="A16" s="19" t="s">
        <v>285</v>
      </c>
      <c r="B16" s="20">
        <v>10244</v>
      </c>
    </row>
    <row r="17" ht="27" customHeight="1" spans="1:2">
      <c r="A17" s="19" t="s">
        <v>286</v>
      </c>
      <c r="B17" s="20">
        <v>5267</v>
      </c>
    </row>
    <row r="18" ht="27" customHeight="1" spans="1:2">
      <c r="A18" s="19" t="s">
        <v>288</v>
      </c>
      <c r="B18" s="20">
        <f>SUM(B19:B20)</f>
        <v>530200</v>
      </c>
    </row>
    <row r="19" ht="27" customHeight="1" spans="1:2">
      <c r="A19" s="19" t="s">
        <v>285</v>
      </c>
      <c r="B19" s="20">
        <v>321100</v>
      </c>
    </row>
    <row r="20" ht="27" customHeight="1" spans="1:2">
      <c r="A20" s="19" t="s">
        <v>286</v>
      </c>
      <c r="B20" s="20">
        <v>209100</v>
      </c>
    </row>
    <row r="21" ht="27" customHeight="1" spans="1:2">
      <c r="A21" s="19" t="s">
        <v>289</v>
      </c>
      <c r="B21" s="20">
        <f>SUM(B22:B23)</f>
        <v>529583</v>
      </c>
    </row>
    <row r="22" ht="27" customHeight="1" spans="1:2">
      <c r="A22" s="19" t="s">
        <v>285</v>
      </c>
      <c r="B22" s="20">
        <v>320483</v>
      </c>
    </row>
    <row r="23" ht="27" customHeight="1" spans="1:2">
      <c r="A23" s="19" t="s">
        <v>286</v>
      </c>
      <c r="B23" s="20">
        <v>209100</v>
      </c>
    </row>
  </sheetData>
  <mergeCells count="2">
    <mergeCell ref="A1:B1"/>
    <mergeCell ref="A2:B2"/>
  </mergeCell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0"/>
  <sheetViews>
    <sheetView workbookViewId="0">
      <selection activeCell="B8" sqref="B8"/>
    </sheetView>
  </sheetViews>
  <sheetFormatPr defaultColWidth="9" defaultRowHeight="13.5" outlineLevelCol="3"/>
  <cols>
    <col min="1" max="1" width="31.25" style="184" customWidth="1"/>
    <col min="2" max="3" width="26.375" style="184" customWidth="1"/>
    <col min="4" max="16384" width="9" style="184"/>
  </cols>
  <sheetData>
    <row r="1" ht="20.25" spans="1:1">
      <c r="A1" s="185" t="s">
        <v>290</v>
      </c>
    </row>
    <row r="2" ht="33.75" customHeight="1" spans="1:4">
      <c r="A2" s="186" t="s">
        <v>22</v>
      </c>
      <c r="B2" s="186"/>
      <c r="C2" s="186"/>
      <c r="D2" s="191"/>
    </row>
    <row r="3" ht="29.1" customHeight="1" spans="1:3">
      <c r="A3" s="187" t="s">
        <v>76</v>
      </c>
      <c r="B3" s="187"/>
      <c r="C3" s="187"/>
    </row>
    <row r="4" ht="24.95" customHeight="1" spans="1:3">
      <c r="A4" s="160" t="s">
        <v>77</v>
      </c>
      <c r="B4" s="160" t="s">
        <v>237</v>
      </c>
      <c r="C4" s="192" t="s">
        <v>291</v>
      </c>
    </row>
    <row r="5" ht="24.95" customHeight="1" spans="1:3">
      <c r="A5" s="193" t="s">
        <v>84</v>
      </c>
      <c r="B5" s="194">
        <v>502500</v>
      </c>
      <c r="C5" s="194">
        <v>246710</v>
      </c>
    </row>
    <row r="6" ht="24.95" customHeight="1" spans="1:3">
      <c r="A6" s="193" t="s">
        <v>86</v>
      </c>
      <c r="B6" s="194">
        <v>269500</v>
      </c>
      <c r="C6" s="194">
        <v>130442</v>
      </c>
    </row>
    <row r="7" ht="24.95" customHeight="1" spans="1:3">
      <c r="A7" s="193" t="s">
        <v>88</v>
      </c>
      <c r="B7" s="194">
        <v>79400</v>
      </c>
      <c r="C7" s="194">
        <v>42247</v>
      </c>
    </row>
    <row r="8" ht="24.95" customHeight="1" spans="1:3">
      <c r="A8" s="193" t="s">
        <v>90</v>
      </c>
      <c r="B8" s="194">
        <v>29700</v>
      </c>
      <c r="C8" s="194">
        <v>14585</v>
      </c>
    </row>
    <row r="9" ht="24.95" customHeight="1" spans="1:3">
      <c r="A9" s="193" t="s">
        <v>92</v>
      </c>
      <c r="B9" s="194">
        <v>29000</v>
      </c>
      <c r="C9" s="194">
        <v>13589</v>
      </c>
    </row>
    <row r="10" ht="24.95" customHeight="1" spans="1:3">
      <c r="A10" s="193" t="s">
        <v>94</v>
      </c>
      <c r="B10" s="194">
        <v>13400</v>
      </c>
      <c r="C10" s="194">
        <v>7111</v>
      </c>
    </row>
    <row r="11" ht="24.95" customHeight="1" spans="1:3">
      <c r="A11" s="193" t="s">
        <v>96</v>
      </c>
      <c r="B11" s="194">
        <v>80000</v>
      </c>
      <c r="C11" s="194">
        <v>38066</v>
      </c>
    </row>
    <row r="12" ht="24.95" customHeight="1" spans="1:3">
      <c r="A12" s="193" t="s">
        <v>97</v>
      </c>
      <c r="B12" s="194">
        <v>1500</v>
      </c>
      <c r="C12" s="194">
        <v>638</v>
      </c>
    </row>
    <row r="13" ht="24.95" customHeight="1" spans="1:3">
      <c r="A13" s="193" t="s">
        <v>98</v>
      </c>
      <c r="B13" s="194" t="s">
        <v>99</v>
      </c>
      <c r="C13" s="194">
        <v>32</v>
      </c>
    </row>
    <row r="14" ht="24.95" customHeight="1" spans="1:3">
      <c r="A14" s="193" t="s">
        <v>100</v>
      </c>
      <c r="B14" s="194">
        <v>215300</v>
      </c>
      <c r="C14" s="194">
        <v>113484</v>
      </c>
    </row>
    <row r="15" ht="24.95" customHeight="1" spans="1:3">
      <c r="A15" s="195" t="s">
        <v>101</v>
      </c>
      <c r="B15" s="194">
        <v>2300</v>
      </c>
      <c r="C15" s="194">
        <v>813</v>
      </c>
    </row>
    <row r="16" ht="24.95" customHeight="1" spans="1:3">
      <c r="A16" s="195" t="s">
        <v>102</v>
      </c>
      <c r="B16" s="194">
        <v>11000</v>
      </c>
      <c r="C16" s="194">
        <v>2495</v>
      </c>
    </row>
    <row r="17" ht="24.95" customHeight="1" spans="1:3">
      <c r="A17" s="195" t="s">
        <v>103</v>
      </c>
      <c r="B17" s="194">
        <v>6000</v>
      </c>
      <c r="C17" s="194">
        <v>1008</v>
      </c>
    </row>
    <row r="18" ht="24.95" customHeight="1" spans="1:3">
      <c r="A18" s="195" t="s">
        <v>292</v>
      </c>
      <c r="B18" s="194">
        <v>176000</v>
      </c>
      <c r="C18" s="194">
        <v>74822</v>
      </c>
    </row>
    <row r="19" ht="24.95" customHeight="1" spans="1:3">
      <c r="A19" s="195" t="s">
        <v>106</v>
      </c>
      <c r="B19" s="194">
        <v>20000</v>
      </c>
      <c r="C19" s="194">
        <v>34346</v>
      </c>
    </row>
    <row r="20" ht="24.95" customHeight="1" spans="1:3">
      <c r="A20" s="196" t="s">
        <v>293</v>
      </c>
      <c r="B20" s="194">
        <v>717800</v>
      </c>
      <c r="C20" s="194">
        <v>360194</v>
      </c>
    </row>
  </sheetData>
  <mergeCells count="2">
    <mergeCell ref="A2:C2"/>
    <mergeCell ref="A3:C3"/>
  </mergeCells>
  <printOptions horizontalCentered="1"/>
  <pageMargins left="0.751388888888889" right="0.751388888888889" top="1" bottom="1" header="0.511805555555556" footer="0.511805555555556"/>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23"/>
  <sheetViews>
    <sheetView workbookViewId="0">
      <selection activeCell="B18" sqref="B18"/>
    </sheetView>
  </sheetViews>
  <sheetFormatPr defaultColWidth="9" defaultRowHeight="13.5" outlineLevelCol="3"/>
  <cols>
    <col min="1" max="1" width="15.875" style="184" customWidth="1"/>
    <col min="2" max="4" width="24" style="184" customWidth="1"/>
    <col min="5" max="16384" width="9" style="184"/>
  </cols>
  <sheetData>
    <row r="1" ht="21.95" customHeight="1" spans="1:1">
      <c r="A1" s="185" t="s">
        <v>294</v>
      </c>
    </row>
    <row r="2" ht="28.5" spans="1:4">
      <c r="A2" s="186" t="s">
        <v>24</v>
      </c>
      <c r="B2" s="186"/>
      <c r="C2" s="186"/>
      <c r="D2" s="186"/>
    </row>
    <row r="3" spans="1:4">
      <c r="A3" s="187" t="s">
        <v>76</v>
      </c>
      <c r="B3" s="187"/>
      <c r="C3" s="187"/>
      <c r="D3" s="187"/>
    </row>
    <row r="4" ht="24.95" customHeight="1" spans="1:4">
      <c r="A4" s="160" t="s">
        <v>111</v>
      </c>
      <c r="B4" s="160" t="s">
        <v>112</v>
      </c>
      <c r="C4" s="160" t="s">
        <v>237</v>
      </c>
      <c r="D4" s="160" t="s">
        <v>291</v>
      </c>
    </row>
    <row r="5" ht="24.95" customHeight="1" spans="1:4">
      <c r="A5" s="188">
        <v>201</v>
      </c>
      <c r="B5" s="188" t="s">
        <v>120</v>
      </c>
      <c r="C5" s="162">
        <v>137100</v>
      </c>
      <c r="D5" s="162">
        <v>60351</v>
      </c>
    </row>
    <row r="6" ht="24.95" customHeight="1" spans="1:4">
      <c r="A6" s="188">
        <v>203</v>
      </c>
      <c r="B6" s="188" t="s">
        <v>121</v>
      </c>
      <c r="C6" s="162">
        <v>540</v>
      </c>
      <c r="D6" s="162"/>
    </row>
    <row r="7" ht="24.95" customHeight="1" spans="1:4">
      <c r="A7" s="188">
        <v>204</v>
      </c>
      <c r="B7" s="188" t="s">
        <v>122</v>
      </c>
      <c r="C7" s="162">
        <v>14000</v>
      </c>
      <c r="D7" s="162">
        <v>9515</v>
      </c>
    </row>
    <row r="8" ht="24.95" customHeight="1" spans="1:4">
      <c r="A8" s="188">
        <v>205</v>
      </c>
      <c r="B8" s="188" t="s">
        <v>123</v>
      </c>
      <c r="C8" s="162">
        <v>123200</v>
      </c>
      <c r="D8" s="162">
        <v>70716</v>
      </c>
    </row>
    <row r="9" ht="24.95" customHeight="1" spans="1:4">
      <c r="A9" s="188">
        <v>206</v>
      </c>
      <c r="B9" s="188" t="s">
        <v>124</v>
      </c>
      <c r="C9" s="162">
        <v>8740</v>
      </c>
      <c r="D9" s="162">
        <v>3549</v>
      </c>
    </row>
    <row r="10" ht="24.95" customHeight="1" spans="1:4">
      <c r="A10" s="188">
        <v>207</v>
      </c>
      <c r="B10" s="188" t="s">
        <v>125</v>
      </c>
      <c r="C10" s="162">
        <v>3400</v>
      </c>
      <c r="D10" s="162">
        <v>1502</v>
      </c>
    </row>
    <row r="11" ht="24.95" customHeight="1" spans="1:4">
      <c r="A11" s="188">
        <v>208</v>
      </c>
      <c r="B11" s="188" t="s">
        <v>126</v>
      </c>
      <c r="C11" s="162">
        <v>49400</v>
      </c>
      <c r="D11" s="162">
        <v>25755</v>
      </c>
    </row>
    <row r="12" ht="24.95" customHeight="1" spans="1:4">
      <c r="A12" s="188">
        <v>210</v>
      </c>
      <c r="B12" s="188" t="s">
        <v>127</v>
      </c>
      <c r="C12" s="162">
        <v>26700</v>
      </c>
      <c r="D12" s="162">
        <v>27168</v>
      </c>
    </row>
    <row r="13" ht="24.95" customHeight="1" spans="1:4">
      <c r="A13" s="188">
        <v>211</v>
      </c>
      <c r="B13" s="188" t="s">
        <v>128</v>
      </c>
      <c r="C13" s="162">
        <v>2600</v>
      </c>
      <c r="D13" s="162">
        <v>301</v>
      </c>
    </row>
    <row r="14" ht="24.95" customHeight="1" spans="1:4">
      <c r="A14" s="188">
        <v>212</v>
      </c>
      <c r="B14" s="188" t="s">
        <v>129</v>
      </c>
      <c r="C14" s="162">
        <v>218180</v>
      </c>
      <c r="D14" s="162">
        <v>149545</v>
      </c>
    </row>
    <row r="15" ht="24.95" customHeight="1" spans="1:4">
      <c r="A15" s="188">
        <v>213</v>
      </c>
      <c r="B15" s="188" t="s">
        <v>130</v>
      </c>
      <c r="C15" s="162">
        <v>11500</v>
      </c>
      <c r="D15" s="162">
        <v>7338</v>
      </c>
    </row>
    <row r="16" ht="24.95" customHeight="1" spans="1:4">
      <c r="A16" s="188">
        <v>214</v>
      </c>
      <c r="B16" s="188" t="s">
        <v>131</v>
      </c>
      <c r="C16" s="162">
        <v>890</v>
      </c>
      <c r="D16" s="162">
        <v>612</v>
      </c>
    </row>
    <row r="17" ht="24.95" customHeight="1" spans="1:4">
      <c r="A17" s="188">
        <v>215</v>
      </c>
      <c r="B17" s="188" t="s">
        <v>132</v>
      </c>
      <c r="C17" s="162">
        <v>5800</v>
      </c>
      <c r="D17" s="162">
        <v>2723</v>
      </c>
    </row>
    <row r="18" ht="24.95" customHeight="1" spans="1:4">
      <c r="A18" s="188">
        <v>221</v>
      </c>
      <c r="B18" s="188" t="s">
        <v>136</v>
      </c>
      <c r="C18" s="162">
        <v>7500</v>
      </c>
      <c r="D18" s="162">
        <v>2806</v>
      </c>
    </row>
    <row r="19" ht="24.95" customHeight="1" spans="1:4">
      <c r="A19" s="188">
        <v>224</v>
      </c>
      <c r="B19" s="188" t="s">
        <v>138</v>
      </c>
      <c r="C19" s="162">
        <v>3590</v>
      </c>
      <c r="D19" s="162">
        <v>2412</v>
      </c>
    </row>
    <row r="20" ht="24.95" customHeight="1" spans="1:4">
      <c r="A20" s="188">
        <v>227</v>
      </c>
      <c r="B20" s="188" t="s">
        <v>295</v>
      </c>
      <c r="C20" s="189">
        <v>6300</v>
      </c>
      <c r="D20" s="162" t="s">
        <v>99</v>
      </c>
    </row>
    <row r="21" ht="24.95" customHeight="1" spans="1:4">
      <c r="A21" s="188">
        <v>232</v>
      </c>
      <c r="B21" s="188" t="s">
        <v>140</v>
      </c>
      <c r="C21" s="162">
        <v>10760</v>
      </c>
      <c r="D21" s="162">
        <v>3143</v>
      </c>
    </row>
    <row r="22" ht="24.95" customHeight="1" spans="1:4">
      <c r="A22" s="188" t="s">
        <v>296</v>
      </c>
      <c r="B22" s="188"/>
      <c r="C22" s="162">
        <f>SUM(C5:C21)</f>
        <v>630200</v>
      </c>
      <c r="D22" s="162">
        <f>SUM(D5:D21)</f>
        <v>367436</v>
      </c>
    </row>
    <row r="23" ht="20.25" spans="1:1">
      <c r="A23" s="190" t="s">
        <v>297</v>
      </c>
    </row>
  </sheetData>
  <mergeCells count="3">
    <mergeCell ref="A2:D2"/>
    <mergeCell ref="A3:D3"/>
    <mergeCell ref="A22:B22"/>
  </mergeCells>
  <printOptions horizontalCentered="1"/>
  <pageMargins left="0.751388888888889" right="0.751388888888889" top="1" bottom="1" header="0.511805555555556" footer="0.511805555555556"/>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0"/>
  <sheetViews>
    <sheetView workbookViewId="0">
      <selection activeCell="A8" sqref="A8"/>
    </sheetView>
  </sheetViews>
  <sheetFormatPr defaultColWidth="9" defaultRowHeight="14.25"/>
  <cols>
    <col min="1" max="1" width="26.875" style="147" customWidth="1"/>
    <col min="2" max="2" width="9.5" style="147" customWidth="1"/>
    <col min="3" max="3" width="11.625" style="147" customWidth="1"/>
    <col min="4" max="4" width="28.125" style="146" customWidth="1"/>
    <col min="5" max="5" width="11.75" style="146" customWidth="1"/>
    <col min="6" max="6" width="11.75" style="147" customWidth="1"/>
    <col min="7" max="10" width="12.125" style="147" customWidth="1"/>
    <col min="11" max="11" width="10.625" style="147" customWidth="1"/>
    <col min="12" max="13" width="9" style="147"/>
    <col min="14" max="15" width="9" style="147" hidden="1" customWidth="1"/>
    <col min="16" max="16" width="9.125" style="147" customWidth="1"/>
    <col min="17" max="258" width="9" style="147"/>
    <col min="259" max="259" width="28.125" style="147" customWidth="1"/>
    <col min="260" max="260" width="9.5" style="147" customWidth="1"/>
    <col min="261" max="261" width="28.125" style="147" customWidth="1"/>
    <col min="262" max="266" width="12.125" style="147" customWidth="1"/>
    <col min="267" max="267" width="10.625" style="147" customWidth="1"/>
    <col min="268" max="269" width="9" style="147"/>
    <col min="270" max="271" width="9" style="147" hidden="1" customWidth="1"/>
    <col min="272" max="272" width="9.125" style="147" customWidth="1"/>
    <col min="273" max="514" width="9" style="147"/>
    <col min="515" max="515" width="28.125" style="147" customWidth="1"/>
    <col min="516" max="516" width="9.5" style="147" customWidth="1"/>
    <col min="517" max="517" width="28.125" style="147" customWidth="1"/>
    <col min="518" max="522" width="12.125" style="147" customWidth="1"/>
    <col min="523" max="523" width="10.625" style="147" customWidth="1"/>
    <col min="524" max="525" width="9" style="147"/>
    <col min="526" max="527" width="9" style="147" hidden="1" customWidth="1"/>
    <col min="528" max="528" width="9.125" style="147" customWidth="1"/>
    <col min="529" max="770" width="9" style="147"/>
    <col min="771" max="771" width="28.125" style="147" customWidth="1"/>
    <col min="772" max="772" width="9.5" style="147" customWidth="1"/>
    <col min="773" max="773" width="28.125" style="147" customWidth="1"/>
    <col min="774" max="778" width="12.125" style="147" customWidth="1"/>
    <col min="779" max="779" width="10.625" style="147" customWidth="1"/>
    <col min="780" max="781" width="9" style="147"/>
    <col min="782" max="783" width="9" style="147" hidden="1" customWidth="1"/>
    <col min="784" max="784" width="9.125" style="147" customWidth="1"/>
    <col min="785" max="1026" width="9" style="147"/>
    <col min="1027" max="1027" width="28.125" style="147" customWidth="1"/>
    <col min="1028" max="1028" width="9.5" style="147" customWidth="1"/>
    <col min="1029" max="1029" width="28.125" style="147" customWidth="1"/>
    <col min="1030" max="1034" width="12.125" style="147" customWidth="1"/>
    <col min="1035" max="1035" width="10.625" style="147" customWidth="1"/>
    <col min="1036" max="1037" width="9" style="147"/>
    <col min="1038" max="1039" width="9" style="147" hidden="1" customWidth="1"/>
    <col min="1040" max="1040" width="9.125" style="147" customWidth="1"/>
    <col min="1041" max="1282" width="9" style="147"/>
    <col min="1283" max="1283" width="28.125" style="147" customWidth="1"/>
    <col min="1284" max="1284" width="9.5" style="147" customWidth="1"/>
    <col min="1285" max="1285" width="28.125" style="147" customWidth="1"/>
    <col min="1286" max="1290" width="12.125" style="147" customWidth="1"/>
    <col min="1291" max="1291" width="10.625" style="147" customWidth="1"/>
    <col min="1292" max="1293" width="9" style="147"/>
    <col min="1294" max="1295" width="9" style="147" hidden="1" customWidth="1"/>
    <col min="1296" max="1296" width="9.125" style="147" customWidth="1"/>
    <col min="1297" max="1538" width="9" style="147"/>
    <col min="1539" max="1539" width="28.125" style="147" customWidth="1"/>
    <col min="1540" max="1540" width="9.5" style="147" customWidth="1"/>
    <col min="1541" max="1541" width="28.125" style="147" customWidth="1"/>
    <col min="1542" max="1546" width="12.125" style="147" customWidth="1"/>
    <col min="1547" max="1547" width="10.625" style="147" customWidth="1"/>
    <col min="1548" max="1549" width="9" style="147"/>
    <col min="1550" max="1551" width="9" style="147" hidden="1" customWidth="1"/>
    <col min="1552" max="1552" width="9.125" style="147" customWidth="1"/>
    <col min="1553" max="1794" width="9" style="147"/>
    <col min="1795" max="1795" width="28.125" style="147" customWidth="1"/>
    <col min="1796" max="1796" width="9.5" style="147" customWidth="1"/>
    <col min="1797" max="1797" width="28.125" style="147" customWidth="1"/>
    <col min="1798" max="1802" width="12.125" style="147" customWidth="1"/>
    <col min="1803" max="1803" width="10.625" style="147" customWidth="1"/>
    <col min="1804" max="1805" width="9" style="147"/>
    <col min="1806" max="1807" width="9" style="147" hidden="1" customWidth="1"/>
    <col min="1808" max="1808" width="9.125" style="147" customWidth="1"/>
    <col min="1809" max="2050" width="9" style="147"/>
    <col min="2051" max="2051" width="28.125" style="147" customWidth="1"/>
    <col min="2052" max="2052" width="9.5" style="147" customWidth="1"/>
    <col min="2053" max="2053" width="28.125" style="147" customWidth="1"/>
    <col min="2054" max="2058" width="12.125" style="147" customWidth="1"/>
    <col min="2059" max="2059" width="10.625" style="147" customWidth="1"/>
    <col min="2060" max="2061" width="9" style="147"/>
    <col min="2062" max="2063" width="9" style="147" hidden="1" customWidth="1"/>
    <col min="2064" max="2064" width="9.125" style="147" customWidth="1"/>
    <col min="2065" max="2306" width="9" style="147"/>
    <col min="2307" max="2307" width="28.125" style="147" customWidth="1"/>
    <col min="2308" max="2308" width="9.5" style="147" customWidth="1"/>
    <col min="2309" max="2309" width="28.125" style="147" customWidth="1"/>
    <col min="2310" max="2314" width="12.125" style="147" customWidth="1"/>
    <col min="2315" max="2315" width="10.625" style="147" customWidth="1"/>
    <col min="2316" max="2317" width="9" style="147"/>
    <col min="2318" max="2319" width="9" style="147" hidden="1" customWidth="1"/>
    <col min="2320" max="2320" width="9.125" style="147" customWidth="1"/>
    <col min="2321" max="2562" width="9" style="147"/>
    <col min="2563" max="2563" width="28.125" style="147" customWidth="1"/>
    <col min="2564" max="2564" width="9.5" style="147" customWidth="1"/>
    <col min="2565" max="2565" width="28.125" style="147" customWidth="1"/>
    <col min="2566" max="2570" width="12.125" style="147" customWidth="1"/>
    <col min="2571" max="2571" width="10.625" style="147" customWidth="1"/>
    <col min="2572" max="2573" width="9" style="147"/>
    <col min="2574" max="2575" width="9" style="147" hidden="1" customWidth="1"/>
    <col min="2576" max="2576" width="9.125" style="147" customWidth="1"/>
    <col min="2577" max="2818" width="9" style="147"/>
    <col min="2819" max="2819" width="28.125" style="147" customWidth="1"/>
    <col min="2820" max="2820" width="9.5" style="147" customWidth="1"/>
    <col min="2821" max="2821" width="28.125" style="147" customWidth="1"/>
    <col min="2822" max="2826" width="12.125" style="147" customWidth="1"/>
    <col min="2827" max="2827" width="10.625" style="147" customWidth="1"/>
    <col min="2828" max="2829" width="9" style="147"/>
    <col min="2830" max="2831" width="9" style="147" hidden="1" customWidth="1"/>
    <col min="2832" max="2832" width="9.125" style="147" customWidth="1"/>
    <col min="2833" max="3074" width="9" style="147"/>
    <col min="3075" max="3075" width="28.125" style="147" customWidth="1"/>
    <col min="3076" max="3076" width="9.5" style="147" customWidth="1"/>
    <col min="3077" max="3077" width="28.125" style="147" customWidth="1"/>
    <col min="3078" max="3082" width="12.125" style="147" customWidth="1"/>
    <col min="3083" max="3083" width="10.625" style="147" customWidth="1"/>
    <col min="3084" max="3085" width="9" style="147"/>
    <col min="3086" max="3087" width="9" style="147" hidden="1" customWidth="1"/>
    <col min="3088" max="3088" width="9.125" style="147" customWidth="1"/>
    <col min="3089" max="3330" width="9" style="147"/>
    <col min="3331" max="3331" width="28.125" style="147" customWidth="1"/>
    <col min="3332" max="3332" width="9.5" style="147" customWidth="1"/>
    <col min="3333" max="3333" width="28.125" style="147" customWidth="1"/>
    <col min="3334" max="3338" width="12.125" style="147" customWidth="1"/>
    <col min="3339" max="3339" width="10.625" style="147" customWidth="1"/>
    <col min="3340" max="3341" width="9" style="147"/>
    <col min="3342" max="3343" width="9" style="147" hidden="1" customWidth="1"/>
    <col min="3344" max="3344" width="9.125" style="147" customWidth="1"/>
    <col min="3345" max="3586" width="9" style="147"/>
    <col min="3587" max="3587" width="28.125" style="147" customWidth="1"/>
    <col min="3588" max="3588" width="9.5" style="147" customWidth="1"/>
    <col min="3589" max="3589" width="28.125" style="147" customWidth="1"/>
    <col min="3590" max="3594" width="12.125" style="147" customWidth="1"/>
    <col min="3595" max="3595" width="10.625" style="147" customWidth="1"/>
    <col min="3596" max="3597" width="9" style="147"/>
    <col min="3598" max="3599" width="9" style="147" hidden="1" customWidth="1"/>
    <col min="3600" max="3600" width="9.125" style="147" customWidth="1"/>
    <col min="3601" max="3842" width="9" style="147"/>
    <col min="3843" max="3843" width="28.125" style="147" customWidth="1"/>
    <col min="3844" max="3844" width="9.5" style="147" customWidth="1"/>
    <col min="3845" max="3845" width="28.125" style="147" customWidth="1"/>
    <col min="3846" max="3850" width="12.125" style="147" customWidth="1"/>
    <col min="3851" max="3851" width="10.625" style="147" customWidth="1"/>
    <col min="3852" max="3853" width="9" style="147"/>
    <col min="3854" max="3855" width="9" style="147" hidden="1" customWidth="1"/>
    <col min="3856" max="3856" width="9.125" style="147" customWidth="1"/>
    <col min="3857" max="4098" width="9" style="147"/>
    <col min="4099" max="4099" width="28.125" style="147" customWidth="1"/>
    <col min="4100" max="4100" width="9.5" style="147" customWidth="1"/>
    <col min="4101" max="4101" width="28.125" style="147" customWidth="1"/>
    <col min="4102" max="4106" width="12.125" style="147" customWidth="1"/>
    <col min="4107" max="4107" width="10.625" style="147" customWidth="1"/>
    <col min="4108" max="4109" width="9" style="147"/>
    <col min="4110" max="4111" width="9" style="147" hidden="1" customWidth="1"/>
    <col min="4112" max="4112" width="9.125" style="147" customWidth="1"/>
    <col min="4113" max="4354" width="9" style="147"/>
    <col min="4355" max="4355" width="28.125" style="147" customWidth="1"/>
    <col min="4356" max="4356" width="9.5" style="147" customWidth="1"/>
    <col min="4357" max="4357" width="28.125" style="147" customWidth="1"/>
    <col min="4358" max="4362" width="12.125" style="147" customWidth="1"/>
    <col min="4363" max="4363" width="10.625" style="147" customWidth="1"/>
    <col min="4364" max="4365" width="9" style="147"/>
    <col min="4366" max="4367" width="9" style="147" hidden="1" customWidth="1"/>
    <col min="4368" max="4368" width="9.125" style="147" customWidth="1"/>
    <col min="4369" max="4610" width="9" style="147"/>
    <col min="4611" max="4611" width="28.125" style="147" customWidth="1"/>
    <col min="4612" max="4612" width="9.5" style="147" customWidth="1"/>
    <col min="4613" max="4613" width="28.125" style="147" customWidth="1"/>
    <col min="4614" max="4618" width="12.125" style="147" customWidth="1"/>
    <col min="4619" max="4619" width="10.625" style="147" customWidth="1"/>
    <col min="4620" max="4621" width="9" style="147"/>
    <col min="4622" max="4623" width="9" style="147" hidden="1" customWidth="1"/>
    <col min="4624" max="4624" width="9.125" style="147" customWidth="1"/>
    <col min="4625" max="4866" width="9" style="147"/>
    <col min="4867" max="4867" width="28.125" style="147" customWidth="1"/>
    <col min="4868" max="4868" width="9.5" style="147" customWidth="1"/>
    <col min="4869" max="4869" width="28.125" style="147" customWidth="1"/>
    <col min="4870" max="4874" width="12.125" style="147" customWidth="1"/>
    <col min="4875" max="4875" width="10.625" style="147" customWidth="1"/>
    <col min="4876" max="4877" width="9" style="147"/>
    <col min="4878" max="4879" width="9" style="147" hidden="1" customWidth="1"/>
    <col min="4880" max="4880" width="9.125" style="147" customWidth="1"/>
    <col min="4881" max="5122" width="9" style="147"/>
    <col min="5123" max="5123" width="28.125" style="147" customWidth="1"/>
    <col min="5124" max="5124" width="9.5" style="147" customWidth="1"/>
    <col min="5125" max="5125" width="28.125" style="147" customWidth="1"/>
    <col min="5126" max="5130" width="12.125" style="147" customWidth="1"/>
    <col min="5131" max="5131" width="10.625" style="147" customWidth="1"/>
    <col min="5132" max="5133" width="9" style="147"/>
    <col min="5134" max="5135" width="9" style="147" hidden="1" customWidth="1"/>
    <col min="5136" max="5136" width="9.125" style="147" customWidth="1"/>
    <col min="5137" max="5378" width="9" style="147"/>
    <col min="5379" max="5379" width="28.125" style="147" customWidth="1"/>
    <col min="5380" max="5380" width="9.5" style="147" customWidth="1"/>
    <col min="5381" max="5381" width="28.125" style="147" customWidth="1"/>
    <col min="5382" max="5386" width="12.125" style="147" customWidth="1"/>
    <col min="5387" max="5387" width="10.625" style="147" customWidth="1"/>
    <col min="5388" max="5389" width="9" style="147"/>
    <col min="5390" max="5391" width="9" style="147" hidden="1" customWidth="1"/>
    <col min="5392" max="5392" width="9.125" style="147" customWidth="1"/>
    <col min="5393" max="5634" width="9" style="147"/>
    <col min="5635" max="5635" width="28.125" style="147" customWidth="1"/>
    <col min="5636" max="5636" width="9.5" style="147" customWidth="1"/>
    <col min="5637" max="5637" width="28.125" style="147" customWidth="1"/>
    <col min="5638" max="5642" width="12.125" style="147" customWidth="1"/>
    <col min="5643" max="5643" width="10.625" style="147" customWidth="1"/>
    <col min="5644" max="5645" width="9" style="147"/>
    <col min="5646" max="5647" width="9" style="147" hidden="1" customWidth="1"/>
    <col min="5648" max="5648" width="9.125" style="147" customWidth="1"/>
    <col min="5649" max="5890" width="9" style="147"/>
    <col min="5891" max="5891" width="28.125" style="147" customWidth="1"/>
    <col min="5892" max="5892" width="9.5" style="147" customWidth="1"/>
    <col min="5893" max="5893" width="28.125" style="147" customWidth="1"/>
    <col min="5894" max="5898" width="12.125" style="147" customWidth="1"/>
    <col min="5899" max="5899" width="10.625" style="147" customWidth="1"/>
    <col min="5900" max="5901" width="9" style="147"/>
    <col min="5902" max="5903" width="9" style="147" hidden="1" customWidth="1"/>
    <col min="5904" max="5904" width="9.125" style="147" customWidth="1"/>
    <col min="5905" max="6146" width="9" style="147"/>
    <col min="6147" max="6147" width="28.125" style="147" customWidth="1"/>
    <col min="6148" max="6148" width="9.5" style="147" customWidth="1"/>
    <col min="6149" max="6149" width="28.125" style="147" customWidth="1"/>
    <col min="6150" max="6154" width="12.125" style="147" customWidth="1"/>
    <col min="6155" max="6155" width="10.625" style="147" customWidth="1"/>
    <col min="6156" max="6157" width="9" style="147"/>
    <col min="6158" max="6159" width="9" style="147" hidden="1" customWidth="1"/>
    <col min="6160" max="6160" width="9.125" style="147" customWidth="1"/>
    <col min="6161" max="6402" width="9" style="147"/>
    <col min="6403" max="6403" width="28.125" style="147" customWidth="1"/>
    <col min="6404" max="6404" width="9.5" style="147" customWidth="1"/>
    <col min="6405" max="6405" width="28.125" style="147" customWidth="1"/>
    <col min="6406" max="6410" width="12.125" style="147" customWidth="1"/>
    <col min="6411" max="6411" width="10.625" style="147" customWidth="1"/>
    <col min="6412" max="6413" width="9" style="147"/>
    <col min="6414" max="6415" width="9" style="147" hidden="1" customWidth="1"/>
    <col min="6416" max="6416" width="9.125" style="147" customWidth="1"/>
    <col min="6417" max="6658" width="9" style="147"/>
    <col min="6659" max="6659" width="28.125" style="147" customWidth="1"/>
    <col min="6660" max="6660" width="9.5" style="147" customWidth="1"/>
    <col min="6661" max="6661" width="28.125" style="147" customWidth="1"/>
    <col min="6662" max="6666" width="12.125" style="147" customWidth="1"/>
    <col min="6667" max="6667" width="10.625" style="147" customWidth="1"/>
    <col min="6668" max="6669" width="9" style="147"/>
    <col min="6670" max="6671" width="9" style="147" hidden="1" customWidth="1"/>
    <col min="6672" max="6672" width="9.125" style="147" customWidth="1"/>
    <col min="6673" max="6914" width="9" style="147"/>
    <col min="6915" max="6915" width="28.125" style="147" customWidth="1"/>
    <col min="6916" max="6916" width="9.5" style="147" customWidth="1"/>
    <col min="6917" max="6917" width="28.125" style="147" customWidth="1"/>
    <col min="6918" max="6922" width="12.125" style="147" customWidth="1"/>
    <col min="6923" max="6923" width="10.625" style="147" customWidth="1"/>
    <col min="6924" max="6925" width="9" style="147"/>
    <col min="6926" max="6927" width="9" style="147" hidden="1" customWidth="1"/>
    <col min="6928" max="6928" width="9.125" style="147" customWidth="1"/>
    <col min="6929" max="7170" width="9" style="147"/>
    <col min="7171" max="7171" width="28.125" style="147" customWidth="1"/>
    <col min="7172" max="7172" width="9.5" style="147" customWidth="1"/>
    <col min="7173" max="7173" width="28.125" style="147" customWidth="1"/>
    <col min="7174" max="7178" width="12.125" style="147" customWidth="1"/>
    <col min="7179" max="7179" width="10.625" style="147" customWidth="1"/>
    <col min="7180" max="7181" width="9" style="147"/>
    <col min="7182" max="7183" width="9" style="147" hidden="1" customWidth="1"/>
    <col min="7184" max="7184" width="9.125" style="147" customWidth="1"/>
    <col min="7185" max="7426" width="9" style="147"/>
    <col min="7427" max="7427" width="28.125" style="147" customWidth="1"/>
    <col min="7428" max="7428" width="9.5" style="147" customWidth="1"/>
    <col min="7429" max="7429" width="28.125" style="147" customWidth="1"/>
    <col min="7430" max="7434" width="12.125" style="147" customWidth="1"/>
    <col min="7435" max="7435" width="10.625" style="147" customWidth="1"/>
    <col min="7436" max="7437" width="9" style="147"/>
    <col min="7438" max="7439" width="9" style="147" hidden="1" customWidth="1"/>
    <col min="7440" max="7440" width="9.125" style="147" customWidth="1"/>
    <col min="7441" max="7682" width="9" style="147"/>
    <col min="7683" max="7683" width="28.125" style="147" customWidth="1"/>
    <col min="7684" max="7684" width="9.5" style="147" customWidth="1"/>
    <col min="7685" max="7685" width="28.125" style="147" customWidth="1"/>
    <col min="7686" max="7690" width="12.125" style="147" customWidth="1"/>
    <col min="7691" max="7691" width="10.625" style="147" customWidth="1"/>
    <col min="7692" max="7693" width="9" style="147"/>
    <col min="7694" max="7695" width="9" style="147" hidden="1" customWidth="1"/>
    <col min="7696" max="7696" width="9.125" style="147" customWidth="1"/>
    <col min="7697" max="7938" width="9" style="147"/>
    <col min="7939" max="7939" width="28.125" style="147" customWidth="1"/>
    <col min="7940" max="7940" width="9.5" style="147" customWidth="1"/>
    <col min="7941" max="7941" width="28.125" style="147" customWidth="1"/>
    <col min="7942" max="7946" width="12.125" style="147" customWidth="1"/>
    <col min="7947" max="7947" width="10.625" style="147" customWidth="1"/>
    <col min="7948" max="7949" width="9" style="147"/>
    <col min="7950" max="7951" width="9" style="147" hidden="1" customWidth="1"/>
    <col min="7952" max="7952" width="9.125" style="147" customWidth="1"/>
    <col min="7953" max="8194" width="9" style="147"/>
    <col min="8195" max="8195" width="28.125" style="147" customWidth="1"/>
    <col min="8196" max="8196" width="9.5" style="147" customWidth="1"/>
    <col min="8197" max="8197" width="28.125" style="147" customWidth="1"/>
    <col min="8198" max="8202" width="12.125" style="147" customWidth="1"/>
    <col min="8203" max="8203" width="10.625" style="147" customWidth="1"/>
    <col min="8204" max="8205" width="9" style="147"/>
    <col min="8206" max="8207" width="9" style="147" hidden="1" customWidth="1"/>
    <col min="8208" max="8208" width="9.125" style="147" customWidth="1"/>
    <col min="8209" max="8450" width="9" style="147"/>
    <col min="8451" max="8451" width="28.125" style="147" customWidth="1"/>
    <col min="8452" max="8452" width="9.5" style="147" customWidth="1"/>
    <col min="8453" max="8453" width="28.125" style="147" customWidth="1"/>
    <col min="8454" max="8458" width="12.125" style="147" customWidth="1"/>
    <col min="8459" max="8459" width="10.625" style="147" customWidth="1"/>
    <col min="8460" max="8461" width="9" style="147"/>
    <col min="8462" max="8463" width="9" style="147" hidden="1" customWidth="1"/>
    <col min="8464" max="8464" width="9.125" style="147" customWidth="1"/>
    <col min="8465" max="8706" width="9" style="147"/>
    <col min="8707" max="8707" width="28.125" style="147" customWidth="1"/>
    <col min="8708" max="8708" width="9.5" style="147" customWidth="1"/>
    <col min="8709" max="8709" width="28.125" style="147" customWidth="1"/>
    <col min="8710" max="8714" width="12.125" style="147" customWidth="1"/>
    <col min="8715" max="8715" width="10.625" style="147" customWidth="1"/>
    <col min="8716" max="8717" width="9" style="147"/>
    <col min="8718" max="8719" width="9" style="147" hidden="1" customWidth="1"/>
    <col min="8720" max="8720" width="9.125" style="147" customWidth="1"/>
    <col min="8721" max="8962" width="9" style="147"/>
    <col min="8963" max="8963" width="28.125" style="147" customWidth="1"/>
    <col min="8964" max="8964" width="9.5" style="147" customWidth="1"/>
    <col min="8965" max="8965" width="28.125" style="147" customWidth="1"/>
    <col min="8966" max="8970" width="12.125" style="147" customWidth="1"/>
    <col min="8971" max="8971" width="10.625" style="147" customWidth="1"/>
    <col min="8972" max="8973" width="9" style="147"/>
    <col min="8974" max="8975" width="9" style="147" hidden="1" customWidth="1"/>
    <col min="8976" max="8976" width="9.125" style="147" customWidth="1"/>
    <col min="8977" max="9218" width="9" style="147"/>
    <col min="9219" max="9219" width="28.125" style="147" customWidth="1"/>
    <col min="9220" max="9220" width="9.5" style="147" customWidth="1"/>
    <col min="9221" max="9221" width="28.125" style="147" customWidth="1"/>
    <col min="9222" max="9226" width="12.125" style="147" customWidth="1"/>
    <col min="9227" max="9227" width="10.625" style="147" customWidth="1"/>
    <col min="9228" max="9229" width="9" style="147"/>
    <col min="9230" max="9231" width="9" style="147" hidden="1" customWidth="1"/>
    <col min="9232" max="9232" width="9.125" style="147" customWidth="1"/>
    <col min="9233" max="9474" width="9" style="147"/>
    <col min="9475" max="9475" width="28.125" style="147" customWidth="1"/>
    <col min="9476" max="9476" width="9.5" style="147" customWidth="1"/>
    <col min="9477" max="9477" width="28.125" style="147" customWidth="1"/>
    <col min="9478" max="9482" width="12.125" style="147" customWidth="1"/>
    <col min="9483" max="9483" width="10.625" style="147" customWidth="1"/>
    <col min="9484" max="9485" width="9" style="147"/>
    <col min="9486" max="9487" width="9" style="147" hidden="1" customWidth="1"/>
    <col min="9488" max="9488" width="9.125" style="147" customWidth="1"/>
    <col min="9489" max="9730" width="9" style="147"/>
    <col min="9731" max="9731" width="28.125" style="147" customWidth="1"/>
    <col min="9732" max="9732" width="9.5" style="147" customWidth="1"/>
    <col min="9733" max="9733" width="28.125" style="147" customWidth="1"/>
    <col min="9734" max="9738" width="12.125" style="147" customWidth="1"/>
    <col min="9739" max="9739" width="10.625" style="147" customWidth="1"/>
    <col min="9740" max="9741" width="9" style="147"/>
    <col min="9742" max="9743" width="9" style="147" hidden="1" customWidth="1"/>
    <col min="9744" max="9744" width="9.125" style="147" customWidth="1"/>
    <col min="9745" max="9986" width="9" style="147"/>
    <col min="9987" max="9987" width="28.125" style="147" customWidth="1"/>
    <col min="9988" max="9988" width="9.5" style="147" customWidth="1"/>
    <col min="9989" max="9989" width="28.125" style="147" customWidth="1"/>
    <col min="9990" max="9994" width="12.125" style="147" customWidth="1"/>
    <col min="9995" max="9995" width="10.625" style="147" customWidth="1"/>
    <col min="9996" max="9997" width="9" style="147"/>
    <col min="9998" max="9999" width="9" style="147" hidden="1" customWidth="1"/>
    <col min="10000" max="10000" width="9.125" style="147" customWidth="1"/>
    <col min="10001" max="10242" width="9" style="147"/>
    <col min="10243" max="10243" width="28.125" style="147" customWidth="1"/>
    <col min="10244" max="10244" width="9.5" style="147" customWidth="1"/>
    <col min="10245" max="10245" width="28.125" style="147" customWidth="1"/>
    <col min="10246" max="10250" width="12.125" style="147" customWidth="1"/>
    <col min="10251" max="10251" width="10.625" style="147" customWidth="1"/>
    <col min="10252" max="10253" width="9" style="147"/>
    <col min="10254" max="10255" width="9" style="147" hidden="1" customWidth="1"/>
    <col min="10256" max="10256" width="9.125" style="147" customWidth="1"/>
    <col min="10257" max="10498" width="9" style="147"/>
    <col min="10499" max="10499" width="28.125" style="147" customWidth="1"/>
    <col min="10500" max="10500" width="9.5" style="147" customWidth="1"/>
    <col min="10501" max="10501" width="28.125" style="147" customWidth="1"/>
    <col min="10502" max="10506" width="12.125" style="147" customWidth="1"/>
    <col min="10507" max="10507" width="10.625" style="147" customWidth="1"/>
    <col min="10508" max="10509" width="9" style="147"/>
    <col min="10510" max="10511" width="9" style="147" hidden="1" customWidth="1"/>
    <col min="10512" max="10512" width="9.125" style="147" customWidth="1"/>
    <col min="10513" max="10754" width="9" style="147"/>
    <col min="10755" max="10755" width="28.125" style="147" customWidth="1"/>
    <col min="10756" max="10756" width="9.5" style="147" customWidth="1"/>
    <col min="10757" max="10757" width="28.125" style="147" customWidth="1"/>
    <col min="10758" max="10762" width="12.125" style="147" customWidth="1"/>
    <col min="10763" max="10763" width="10.625" style="147" customWidth="1"/>
    <col min="10764" max="10765" width="9" style="147"/>
    <col min="10766" max="10767" width="9" style="147" hidden="1" customWidth="1"/>
    <col min="10768" max="10768" width="9.125" style="147" customWidth="1"/>
    <col min="10769" max="11010" width="9" style="147"/>
    <col min="11011" max="11011" width="28.125" style="147" customWidth="1"/>
    <col min="11012" max="11012" width="9.5" style="147" customWidth="1"/>
    <col min="11013" max="11013" width="28.125" style="147" customWidth="1"/>
    <col min="11014" max="11018" width="12.125" style="147" customWidth="1"/>
    <col min="11019" max="11019" width="10.625" style="147" customWidth="1"/>
    <col min="11020" max="11021" width="9" style="147"/>
    <col min="11022" max="11023" width="9" style="147" hidden="1" customWidth="1"/>
    <col min="11024" max="11024" width="9.125" style="147" customWidth="1"/>
    <col min="11025" max="11266" width="9" style="147"/>
    <col min="11267" max="11267" width="28.125" style="147" customWidth="1"/>
    <col min="11268" max="11268" width="9.5" style="147" customWidth="1"/>
    <col min="11269" max="11269" width="28.125" style="147" customWidth="1"/>
    <col min="11270" max="11274" width="12.125" style="147" customWidth="1"/>
    <col min="11275" max="11275" width="10.625" style="147" customWidth="1"/>
    <col min="11276" max="11277" width="9" style="147"/>
    <col min="11278" max="11279" width="9" style="147" hidden="1" customWidth="1"/>
    <col min="11280" max="11280" width="9.125" style="147" customWidth="1"/>
    <col min="11281" max="11522" width="9" style="147"/>
    <col min="11523" max="11523" width="28.125" style="147" customWidth="1"/>
    <col min="11524" max="11524" width="9.5" style="147" customWidth="1"/>
    <col min="11525" max="11525" width="28.125" style="147" customWidth="1"/>
    <col min="11526" max="11530" width="12.125" style="147" customWidth="1"/>
    <col min="11531" max="11531" width="10.625" style="147" customWidth="1"/>
    <col min="11532" max="11533" width="9" style="147"/>
    <col min="11534" max="11535" width="9" style="147" hidden="1" customWidth="1"/>
    <col min="11536" max="11536" width="9.125" style="147" customWidth="1"/>
    <col min="11537" max="11778" width="9" style="147"/>
    <col min="11779" max="11779" width="28.125" style="147" customWidth="1"/>
    <col min="11780" max="11780" width="9.5" style="147" customWidth="1"/>
    <col min="11781" max="11781" width="28.125" style="147" customWidth="1"/>
    <col min="11782" max="11786" width="12.125" style="147" customWidth="1"/>
    <col min="11787" max="11787" width="10.625" style="147" customWidth="1"/>
    <col min="11788" max="11789" width="9" style="147"/>
    <col min="11790" max="11791" width="9" style="147" hidden="1" customWidth="1"/>
    <col min="11792" max="11792" width="9.125" style="147" customWidth="1"/>
    <col min="11793" max="12034" width="9" style="147"/>
    <col min="12035" max="12035" width="28.125" style="147" customWidth="1"/>
    <col min="12036" max="12036" width="9.5" style="147" customWidth="1"/>
    <col min="12037" max="12037" width="28.125" style="147" customWidth="1"/>
    <col min="12038" max="12042" width="12.125" style="147" customWidth="1"/>
    <col min="12043" max="12043" width="10.625" style="147" customWidth="1"/>
    <col min="12044" max="12045" width="9" style="147"/>
    <col min="12046" max="12047" width="9" style="147" hidden="1" customWidth="1"/>
    <col min="12048" max="12048" width="9.125" style="147" customWidth="1"/>
    <col min="12049" max="12290" width="9" style="147"/>
    <col min="12291" max="12291" width="28.125" style="147" customWidth="1"/>
    <col min="12292" max="12292" width="9.5" style="147" customWidth="1"/>
    <col min="12293" max="12293" width="28.125" style="147" customWidth="1"/>
    <col min="12294" max="12298" width="12.125" style="147" customWidth="1"/>
    <col min="12299" max="12299" width="10.625" style="147" customWidth="1"/>
    <col min="12300" max="12301" width="9" style="147"/>
    <col min="12302" max="12303" width="9" style="147" hidden="1" customWidth="1"/>
    <col min="12304" max="12304" width="9.125" style="147" customWidth="1"/>
    <col min="12305" max="12546" width="9" style="147"/>
    <col min="12547" max="12547" width="28.125" style="147" customWidth="1"/>
    <col min="12548" max="12548" width="9.5" style="147" customWidth="1"/>
    <col min="12549" max="12549" width="28.125" style="147" customWidth="1"/>
    <col min="12550" max="12554" width="12.125" style="147" customWidth="1"/>
    <col min="12555" max="12555" width="10.625" style="147" customWidth="1"/>
    <col min="12556" max="12557" width="9" style="147"/>
    <col min="12558" max="12559" width="9" style="147" hidden="1" customWidth="1"/>
    <col min="12560" max="12560" width="9.125" style="147" customWidth="1"/>
    <col min="12561" max="12802" width="9" style="147"/>
    <col min="12803" max="12803" width="28.125" style="147" customWidth="1"/>
    <col min="12804" max="12804" width="9.5" style="147" customWidth="1"/>
    <col min="12805" max="12805" width="28.125" style="147" customWidth="1"/>
    <col min="12806" max="12810" width="12.125" style="147" customWidth="1"/>
    <col min="12811" max="12811" width="10.625" style="147" customWidth="1"/>
    <col min="12812" max="12813" width="9" style="147"/>
    <col min="12814" max="12815" width="9" style="147" hidden="1" customWidth="1"/>
    <col min="12816" max="12816" width="9.125" style="147" customWidth="1"/>
    <col min="12817" max="13058" width="9" style="147"/>
    <col min="13059" max="13059" width="28.125" style="147" customWidth="1"/>
    <col min="13060" max="13060" width="9.5" style="147" customWidth="1"/>
    <col min="13061" max="13061" width="28.125" style="147" customWidth="1"/>
    <col min="13062" max="13066" width="12.125" style="147" customWidth="1"/>
    <col min="13067" max="13067" width="10.625" style="147" customWidth="1"/>
    <col min="13068" max="13069" width="9" style="147"/>
    <col min="13070" max="13071" width="9" style="147" hidden="1" customWidth="1"/>
    <col min="13072" max="13072" width="9.125" style="147" customWidth="1"/>
    <col min="13073" max="13314" width="9" style="147"/>
    <col min="13315" max="13315" width="28.125" style="147" customWidth="1"/>
    <col min="13316" max="13316" width="9.5" style="147" customWidth="1"/>
    <col min="13317" max="13317" width="28.125" style="147" customWidth="1"/>
    <col min="13318" max="13322" width="12.125" style="147" customWidth="1"/>
    <col min="13323" max="13323" width="10.625" style="147" customWidth="1"/>
    <col min="13324" max="13325" width="9" style="147"/>
    <col min="13326" max="13327" width="9" style="147" hidden="1" customWidth="1"/>
    <col min="13328" max="13328" width="9.125" style="147" customWidth="1"/>
    <col min="13329" max="13570" width="9" style="147"/>
    <col min="13571" max="13571" width="28.125" style="147" customWidth="1"/>
    <col min="13572" max="13572" width="9.5" style="147" customWidth="1"/>
    <col min="13573" max="13573" width="28.125" style="147" customWidth="1"/>
    <col min="13574" max="13578" width="12.125" style="147" customWidth="1"/>
    <col min="13579" max="13579" width="10.625" style="147" customWidth="1"/>
    <col min="13580" max="13581" width="9" style="147"/>
    <col min="13582" max="13583" width="9" style="147" hidden="1" customWidth="1"/>
    <col min="13584" max="13584" width="9.125" style="147" customWidth="1"/>
    <col min="13585" max="13826" width="9" style="147"/>
    <col min="13827" max="13827" width="28.125" style="147" customWidth="1"/>
    <col min="13828" max="13828" width="9.5" style="147" customWidth="1"/>
    <col min="13829" max="13829" width="28.125" style="147" customWidth="1"/>
    <col min="13830" max="13834" width="12.125" style="147" customWidth="1"/>
    <col min="13835" max="13835" width="10.625" style="147" customWidth="1"/>
    <col min="13836" max="13837" width="9" style="147"/>
    <col min="13838" max="13839" width="9" style="147" hidden="1" customWidth="1"/>
    <col min="13840" max="13840" width="9.125" style="147" customWidth="1"/>
    <col min="13841" max="14082" width="9" style="147"/>
    <col min="14083" max="14083" width="28.125" style="147" customWidth="1"/>
    <col min="14084" max="14084" width="9.5" style="147" customWidth="1"/>
    <col min="14085" max="14085" width="28.125" style="147" customWidth="1"/>
    <col min="14086" max="14090" width="12.125" style="147" customWidth="1"/>
    <col min="14091" max="14091" width="10.625" style="147" customWidth="1"/>
    <col min="14092" max="14093" width="9" style="147"/>
    <col min="14094" max="14095" width="9" style="147" hidden="1" customWidth="1"/>
    <col min="14096" max="14096" width="9.125" style="147" customWidth="1"/>
    <col min="14097" max="14338" width="9" style="147"/>
    <col min="14339" max="14339" width="28.125" style="147" customWidth="1"/>
    <col min="14340" max="14340" width="9.5" style="147" customWidth="1"/>
    <col min="14341" max="14341" width="28.125" style="147" customWidth="1"/>
    <col min="14342" max="14346" width="12.125" style="147" customWidth="1"/>
    <col min="14347" max="14347" width="10.625" style="147" customWidth="1"/>
    <col min="14348" max="14349" width="9" style="147"/>
    <col min="14350" max="14351" width="9" style="147" hidden="1" customWidth="1"/>
    <col min="14352" max="14352" width="9.125" style="147" customWidth="1"/>
    <col min="14353" max="14594" width="9" style="147"/>
    <col min="14595" max="14595" width="28.125" style="147" customWidth="1"/>
    <col min="14596" max="14596" width="9.5" style="147" customWidth="1"/>
    <col min="14597" max="14597" width="28.125" style="147" customWidth="1"/>
    <col min="14598" max="14602" width="12.125" style="147" customWidth="1"/>
    <col min="14603" max="14603" width="10.625" style="147" customWidth="1"/>
    <col min="14604" max="14605" width="9" style="147"/>
    <col min="14606" max="14607" width="9" style="147" hidden="1" customWidth="1"/>
    <col min="14608" max="14608" width="9.125" style="147" customWidth="1"/>
    <col min="14609" max="14850" width="9" style="147"/>
    <col min="14851" max="14851" width="28.125" style="147" customWidth="1"/>
    <col min="14852" max="14852" width="9.5" style="147" customWidth="1"/>
    <col min="14853" max="14853" width="28.125" style="147" customWidth="1"/>
    <col min="14854" max="14858" width="12.125" style="147" customWidth="1"/>
    <col min="14859" max="14859" width="10.625" style="147" customWidth="1"/>
    <col min="14860" max="14861" width="9" style="147"/>
    <col min="14862" max="14863" width="9" style="147" hidden="1" customWidth="1"/>
    <col min="14864" max="14864" width="9.125" style="147" customWidth="1"/>
    <col min="14865" max="15106" width="9" style="147"/>
    <col min="15107" max="15107" width="28.125" style="147" customWidth="1"/>
    <col min="15108" max="15108" width="9.5" style="147" customWidth="1"/>
    <col min="15109" max="15109" width="28.125" style="147" customWidth="1"/>
    <col min="15110" max="15114" width="12.125" style="147" customWidth="1"/>
    <col min="15115" max="15115" width="10.625" style="147" customWidth="1"/>
    <col min="15116" max="15117" width="9" style="147"/>
    <col min="15118" max="15119" width="9" style="147" hidden="1" customWidth="1"/>
    <col min="15120" max="15120" width="9.125" style="147" customWidth="1"/>
    <col min="15121" max="15362" width="9" style="147"/>
    <col min="15363" max="15363" width="28.125" style="147" customWidth="1"/>
    <col min="15364" max="15364" width="9.5" style="147" customWidth="1"/>
    <col min="15365" max="15365" width="28.125" style="147" customWidth="1"/>
    <col min="15366" max="15370" width="12.125" style="147" customWidth="1"/>
    <col min="15371" max="15371" width="10.625" style="147" customWidth="1"/>
    <col min="15372" max="15373" width="9" style="147"/>
    <col min="15374" max="15375" width="9" style="147" hidden="1" customWidth="1"/>
    <col min="15376" max="15376" width="9.125" style="147" customWidth="1"/>
    <col min="15377" max="15618" width="9" style="147"/>
    <col min="15619" max="15619" width="28.125" style="147" customWidth="1"/>
    <col min="15620" max="15620" width="9.5" style="147" customWidth="1"/>
    <col min="15621" max="15621" width="28.125" style="147" customWidth="1"/>
    <col min="15622" max="15626" width="12.125" style="147" customWidth="1"/>
    <col min="15627" max="15627" width="10.625" style="147" customWidth="1"/>
    <col min="15628" max="15629" width="9" style="147"/>
    <col min="15630" max="15631" width="9" style="147" hidden="1" customWidth="1"/>
    <col min="15632" max="15632" width="9.125" style="147" customWidth="1"/>
    <col min="15633" max="15874" width="9" style="147"/>
    <col min="15875" max="15875" width="28.125" style="147" customWidth="1"/>
    <col min="15876" max="15876" width="9.5" style="147" customWidth="1"/>
    <col min="15877" max="15877" width="28.125" style="147" customWidth="1"/>
    <col min="15878" max="15882" width="12.125" style="147" customWidth="1"/>
    <col min="15883" max="15883" width="10.625" style="147" customWidth="1"/>
    <col min="15884" max="15885" width="9" style="147"/>
    <col min="15886" max="15887" width="9" style="147" hidden="1" customWidth="1"/>
    <col min="15888" max="15888" width="9.125" style="147" customWidth="1"/>
    <col min="15889" max="16130" width="9" style="147"/>
    <col min="16131" max="16131" width="28.125" style="147" customWidth="1"/>
    <col min="16132" max="16132" width="9.5" style="147" customWidth="1"/>
    <col min="16133" max="16133" width="28.125" style="147" customWidth="1"/>
    <col min="16134" max="16138" width="12.125" style="147" customWidth="1"/>
    <col min="16139" max="16139" width="10.625" style="147" customWidth="1"/>
    <col min="16140" max="16141" width="9" style="147"/>
    <col min="16142" max="16143" width="9" style="147" hidden="1" customWidth="1"/>
    <col min="16144" max="16144" width="9.125" style="147" customWidth="1"/>
    <col min="16145" max="16384" width="9" style="147"/>
  </cols>
  <sheetData>
    <row r="1" ht="20.25" spans="1:11">
      <c r="A1" s="176" t="s">
        <v>298</v>
      </c>
      <c r="I1" s="150"/>
      <c r="J1" s="150"/>
      <c r="K1" s="150"/>
    </row>
    <row r="2" ht="12.75" customHeight="1" spans="1:17">
      <c r="A2" s="152"/>
      <c r="B2" s="152"/>
      <c r="C2" s="152"/>
      <c r="D2" s="152"/>
      <c r="E2" s="152"/>
      <c r="F2" s="153"/>
      <c r="G2" s="153"/>
      <c r="H2" s="153"/>
      <c r="I2" s="153"/>
      <c r="J2" s="153"/>
      <c r="K2" s="153"/>
      <c r="L2" s="153"/>
      <c r="M2" s="153"/>
      <c r="N2" s="153"/>
      <c r="O2" s="153"/>
      <c r="P2" s="153"/>
      <c r="Q2" s="153"/>
    </row>
    <row r="3" ht="29.25" customHeight="1" spans="1:17">
      <c r="A3" s="177" t="s">
        <v>26</v>
      </c>
      <c r="B3" s="177"/>
      <c r="C3" s="177"/>
      <c r="D3" s="177"/>
      <c r="E3" s="177"/>
      <c r="F3" s="177"/>
      <c r="G3" s="153"/>
      <c r="H3" s="153"/>
      <c r="I3" s="153"/>
      <c r="J3" s="153"/>
      <c r="K3" s="153"/>
      <c r="L3" s="153"/>
      <c r="M3" s="153"/>
      <c r="N3" s="153"/>
      <c r="O3" s="153"/>
      <c r="P3" s="153"/>
      <c r="Q3" s="153"/>
    </row>
    <row r="4" ht="18.75" customHeight="1" spans="1:15">
      <c r="A4" s="178" t="s">
        <v>76</v>
      </c>
      <c r="B4" s="178"/>
      <c r="C4" s="178"/>
      <c r="D4" s="178"/>
      <c r="E4" s="178"/>
      <c r="F4" s="178"/>
      <c r="G4" s="153"/>
      <c r="H4" s="153"/>
      <c r="I4" s="153"/>
      <c r="J4" s="153"/>
      <c r="K4" s="153"/>
      <c r="L4" s="153"/>
      <c r="M4" s="153"/>
      <c r="N4" s="153"/>
      <c r="O4" s="153"/>
    </row>
    <row r="5" ht="24.75" customHeight="1" spans="1:15">
      <c r="A5" s="179" t="s">
        <v>253</v>
      </c>
      <c r="B5" s="179" t="s">
        <v>299</v>
      </c>
      <c r="C5" s="179" t="s">
        <v>291</v>
      </c>
      <c r="D5" s="179" t="s">
        <v>255</v>
      </c>
      <c r="E5" s="179" t="s">
        <v>300</v>
      </c>
      <c r="F5" s="179" t="s">
        <v>291</v>
      </c>
      <c r="G5" s="153"/>
      <c r="H5" s="153"/>
      <c r="I5" s="153"/>
      <c r="J5" s="153"/>
      <c r="L5" s="153"/>
      <c r="M5" s="153"/>
      <c r="N5" s="153"/>
      <c r="O5" s="153"/>
    </row>
    <row r="6" ht="24" customHeight="1" spans="1:11">
      <c r="A6" s="180" t="s">
        <v>301</v>
      </c>
      <c r="B6" s="181"/>
      <c r="C6" s="181">
        <v>-60</v>
      </c>
      <c r="D6" s="180" t="s">
        <v>302</v>
      </c>
      <c r="E6" s="181">
        <f>SUM(E8:E12)</f>
        <v>7173</v>
      </c>
      <c r="F6" s="181">
        <f>SUM(F8:F12)</f>
        <v>32276</v>
      </c>
      <c r="K6" s="153"/>
    </row>
    <row r="7" ht="24" customHeight="1" spans="1:11">
      <c r="A7" s="180" t="s">
        <v>303</v>
      </c>
      <c r="B7" s="181"/>
      <c r="C7" s="181"/>
      <c r="D7" s="180" t="s">
        <v>304</v>
      </c>
      <c r="E7" s="181"/>
      <c r="F7" s="181"/>
      <c r="K7" s="153"/>
    </row>
    <row r="8" ht="24" customHeight="1" spans="1:11">
      <c r="A8" s="180" t="s">
        <v>305</v>
      </c>
      <c r="B8" s="181"/>
      <c r="C8" s="181"/>
      <c r="D8" s="180" t="s">
        <v>306</v>
      </c>
      <c r="E8" s="181"/>
      <c r="F8" s="181"/>
      <c r="K8" s="153"/>
    </row>
    <row r="9" ht="28.5" customHeight="1" spans="1:6">
      <c r="A9" s="180" t="s">
        <v>307</v>
      </c>
      <c r="B9" s="181">
        <f>SUM(B10:B12)</f>
        <v>7173</v>
      </c>
      <c r="C9" s="181"/>
      <c r="D9" s="180" t="s">
        <v>308</v>
      </c>
      <c r="E9" s="181"/>
      <c r="F9" s="181"/>
    </row>
    <row r="10" ht="24" customHeight="1" spans="1:6">
      <c r="A10" s="180" t="s">
        <v>309</v>
      </c>
      <c r="B10" s="181"/>
      <c r="C10" s="181"/>
      <c r="D10" s="180" t="s">
        <v>310</v>
      </c>
      <c r="E10" s="181"/>
      <c r="F10" s="181">
        <v>29600</v>
      </c>
    </row>
    <row r="11" ht="24" customHeight="1" spans="1:6">
      <c r="A11" s="180" t="s">
        <v>311</v>
      </c>
      <c r="B11" s="181"/>
      <c r="C11" s="181"/>
      <c r="D11" s="180" t="s">
        <v>312</v>
      </c>
      <c r="E11" s="181">
        <v>7173</v>
      </c>
      <c r="F11" s="181">
        <v>2676</v>
      </c>
    </row>
    <row r="12" ht="24" customHeight="1" spans="1:6">
      <c r="A12" s="180" t="s">
        <v>313</v>
      </c>
      <c r="B12" s="181">
        <v>7173</v>
      </c>
      <c r="C12" s="181"/>
      <c r="D12" s="180" t="s">
        <v>314</v>
      </c>
      <c r="E12" s="181"/>
      <c r="F12" s="181"/>
    </row>
    <row r="13" ht="24" customHeight="1" spans="1:6">
      <c r="A13" s="182" t="s">
        <v>315</v>
      </c>
      <c r="B13" s="181"/>
      <c r="C13" s="181">
        <v>29600</v>
      </c>
      <c r="D13" s="180" t="s">
        <v>316</v>
      </c>
      <c r="E13" s="181"/>
      <c r="F13" s="181"/>
    </row>
    <row r="14" ht="24" customHeight="1" spans="1:6">
      <c r="A14" s="182" t="s">
        <v>317</v>
      </c>
      <c r="B14" s="181"/>
      <c r="C14" s="181">
        <v>29600</v>
      </c>
      <c r="D14" s="180" t="s">
        <v>318</v>
      </c>
      <c r="E14" s="181"/>
      <c r="F14" s="181"/>
    </row>
    <row r="15" ht="24" customHeight="1" spans="1:6">
      <c r="A15" s="182"/>
      <c r="B15" s="181"/>
      <c r="C15" s="181"/>
      <c r="D15" s="180" t="s">
        <v>319</v>
      </c>
      <c r="E15" s="181"/>
      <c r="F15" s="181"/>
    </row>
    <row r="16" ht="24" customHeight="1" spans="1:6">
      <c r="A16" s="180"/>
      <c r="B16" s="181"/>
      <c r="C16" s="181"/>
      <c r="D16" s="180"/>
      <c r="E16" s="181"/>
      <c r="F16" s="181"/>
    </row>
    <row r="17" ht="24" customHeight="1" spans="1:6">
      <c r="A17" s="182"/>
      <c r="B17" s="181"/>
      <c r="C17" s="181"/>
      <c r="D17" s="180" t="s">
        <v>320</v>
      </c>
      <c r="E17" s="181"/>
      <c r="F17" s="181"/>
    </row>
    <row r="18" ht="24" customHeight="1" spans="1:6">
      <c r="A18" s="182"/>
      <c r="B18" s="181"/>
      <c r="C18" s="181"/>
      <c r="D18" s="183"/>
      <c r="E18" s="181"/>
      <c r="F18" s="181"/>
    </row>
    <row r="19" ht="24" customHeight="1" spans="1:6">
      <c r="A19" s="183" t="s">
        <v>118</v>
      </c>
      <c r="B19" s="181"/>
      <c r="C19" s="181"/>
      <c r="D19" s="183" t="s">
        <v>321</v>
      </c>
      <c r="E19" s="181"/>
      <c r="F19" s="181"/>
    </row>
    <row r="20" ht="24" customHeight="1" spans="1:6">
      <c r="A20" s="183" t="s">
        <v>273</v>
      </c>
      <c r="B20" s="181">
        <f>B6+B7+B9+B13</f>
        <v>7173</v>
      </c>
      <c r="C20" s="181">
        <f>C6+C7+C9+C13</f>
        <v>29540</v>
      </c>
      <c r="D20" s="183" t="s">
        <v>274</v>
      </c>
      <c r="E20" s="181">
        <f>E6</f>
        <v>7173</v>
      </c>
      <c r="F20" s="181">
        <f>F6</f>
        <v>32276</v>
      </c>
    </row>
  </sheetData>
  <mergeCells count="3">
    <mergeCell ref="A2:D2"/>
    <mergeCell ref="A3:F3"/>
    <mergeCell ref="A4:F4"/>
  </mergeCells>
  <printOptions horizontalCentered="1"/>
  <pageMargins left="0" right="0" top="0.866141732283464" bottom="0.984251968503937" header="0.354330708661417" footer="0.433070866141732"/>
  <pageSetup paperSize="9" scale="90" firstPageNumber="33" orientation="portrait" useFirstPageNumber="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workbookViewId="0">
      <selection activeCell="A4" sqref="A4:B5"/>
    </sheetView>
  </sheetViews>
  <sheetFormatPr defaultColWidth="9" defaultRowHeight="13.5" outlineLevelCol="7"/>
  <cols>
    <col min="1" max="1" width="14.625" style="167" customWidth="1"/>
    <col min="2" max="2" width="18.25" style="167" customWidth="1"/>
    <col min="3" max="8" width="14.875" style="167" customWidth="1"/>
    <col min="9" max="16384" width="9" style="167"/>
  </cols>
  <sheetData>
    <row r="1" ht="20.25" spans="1:8">
      <c r="A1" s="168" t="s">
        <v>322</v>
      </c>
      <c r="B1" s="168"/>
      <c r="C1" s="168"/>
      <c r="D1" s="168"/>
      <c r="E1" s="168"/>
      <c r="F1" s="168"/>
      <c r="G1" s="168"/>
      <c r="H1" s="168"/>
    </row>
    <row r="2" ht="28.5" spans="1:8">
      <c r="A2" s="169" t="s">
        <v>28</v>
      </c>
      <c r="B2" s="169"/>
      <c r="C2" s="169"/>
      <c r="D2" s="169"/>
      <c r="E2" s="169"/>
      <c r="F2" s="169"/>
      <c r="G2" s="169"/>
      <c r="H2" s="169"/>
    </row>
    <row r="3" ht="20.1" customHeight="1" spans="1:8">
      <c r="A3" s="170" t="s">
        <v>76</v>
      </c>
      <c r="B3" s="170"/>
      <c r="C3" s="170"/>
      <c r="D3" s="170"/>
      <c r="E3" s="170"/>
      <c r="F3" s="170"/>
      <c r="G3" s="170"/>
      <c r="H3" s="170"/>
    </row>
    <row r="4" ht="33.75" customHeight="1" spans="1:8">
      <c r="A4" s="171" t="s">
        <v>234</v>
      </c>
      <c r="B4" s="171"/>
      <c r="C4" s="171" t="s">
        <v>235</v>
      </c>
      <c r="D4" s="171"/>
      <c r="E4" s="171" t="s">
        <v>236</v>
      </c>
      <c r="F4" s="171"/>
      <c r="G4" s="171" t="s">
        <v>219</v>
      </c>
      <c r="H4" s="171"/>
    </row>
    <row r="5" ht="33.75" customHeight="1" spans="1:8">
      <c r="A5" s="171"/>
      <c r="B5" s="171"/>
      <c r="C5" s="171" t="s">
        <v>237</v>
      </c>
      <c r="D5" s="171" t="s">
        <v>291</v>
      </c>
      <c r="E5" s="171" t="s">
        <v>237</v>
      </c>
      <c r="F5" s="171" t="s">
        <v>291</v>
      </c>
      <c r="G5" s="171" t="s">
        <v>237</v>
      </c>
      <c r="H5" s="171" t="s">
        <v>291</v>
      </c>
    </row>
    <row r="6" ht="24.95" customHeight="1" spans="1:8">
      <c r="A6" s="172" t="s">
        <v>239</v>
      </c>
      <c r="B6" s="172"/>
      <c r="C6" s="173">
        <v>5024</v>
      </c>
      <c r="D6" s="173">
        <v>3188</v>
      </c>
      <c r="E6" s="173">
        <v>26380</v>
      </c>
      <c r="F6" s="173">
        <v>14252</v>
      </c>
      <c r="G6" s="173">
        <v>31404</v>
      </c>
      <c r="H6" s="173">
        <v>17440</v>
      </c>
    </row>
    <row r="7" ht="24.95" customHeight="1" spans="1:8">
      <c r="A7" s="174" t="s">
        <v>114</v>
      </c>
      <c r="B7" s="172" t="s">
        <v>240</v>
      </c>
      <c r="C7" s="175">
        <v>869</v>
      </c>
      <c r="D7" s="173">
        <v>545</v>
      </c>
      <c r="E7" s="175">
        <v>9894</v>
      </c>
      <c r="F7" s="173">
        <v>5235</v>
      </c>
      <c r="G7" s="173">
        <v>10763</v>
      </c>
      <c r="H7" s="173">
        <v>5780</v>
      </c>
    </row>
    <row r="8" ht="24.95" customHeight="1" spans="1:8">
      <c r="A8" s="172"/>
      <c r="B8" s="172" t="s">
        <v>241</v>
      </c>
      <c r="C8" s="175">
        <v>37</v>
      </c>
      <c r="D8" s="173">
        <v>22</v>
      </c>
      <c r="E8" s="175">
        <v>36</v>
      </c>
      <c r="F8" s="173">
        <v>23</v>
      </c>
      <c r="G8" s="173">
        <v>73</v>
      </c>
      <c r="H8" s="173">
        <v>45</v>
      </c>
    </row>
    <row r="9" ht="24.95" customHeight="1" spans="1:8">
      <c r="A9" s="172"/>
      <c r="B9" s="172" t="s">
        <v>242</v>
      </c>
      <c r="C9" s="175">
        <v>4077</v>
      </c>
      <c r="D9" s="173">
        <v>2613</v>
      </c>
      <c r="E9" s="175">
        <v>16000</v>
      </c>
      <c r="F9" s="173">
        <v>8368</v>
      </c>
      <c r="G9" s="173">
        <v>20077</v>
      </c>
      <c r="H9" s="173">
        <v>10981</v>
      </c>
    </row>
    <row r="10" ht="24.95" customHeight="1" spans="1:8">
      <c r="A10" s="172"/>
      <c r="B10" s="172" t="s">
        <v>243</v>
      </c>
      <c r="C10" s="175">
        <v>20</v>
      </c>
      <c r="D10" s="173">
        <v>8</v>
      </c>
      <c r="E10" s="175"/>
      <c r="F10" s="173"/>
      <c r="G10" s="173">
        <v>20</v>
      </c>
      <c r="H10" s="173">
        <v>8</v>
      </c>
    </row>
    <row r="11" ht="24.95" customHeight="1" spans="1:8">
      <c r="A11" s="172"/>
      <c r="B11" s="172" t="s">
        <v>244</v>
      </c>
      <c r="C11" s="175">
        <v>21</v>
      </c>
      <c r="D11" s="173"/>
      <c r="E11" s="175">
        <v>450</v>
      </c>
      <c r="F11" s="173">
        <v>626</v>
      </c>
      <c r="G11" s="173">
        <v>471</v>
      </c>
      <c r="H11" s="173">
        <v>626</v>
      </c>
    </row>
    <row r="12" ht="24.95" customHeight="1" spans="1:8">
      <c r="A12" s="172" t="s">
        <v>246</v>
      </c>
      <c r="B12" s="172"/>
      <c r="C12" s="173">
        <v>4134</v>
      </c>
      <c r="D12" s="173">
        <v>1954</v>
      </c>
      <c r="E12" s="173">
        <v>26274</v>
      </c>
      <c r="F12" s="173">
        <v>11859</v>
      </c>
      <c r="G12" s="173">
        <v>30408</v>
      </c>
      <c r="H12" s="173">
        <v>13813</v>
      </c>
    </row>
    <row r="13" ht="24.95" customHeight="1" spans="1:8">
      <c r="A13" s="174" t="s">
        <v>114</v>
      </c>
      <c r="B13" s="172" t="s">
        <v>247</v>
      </c>
      <c r="C13" s="175">
        <v>4132</v>
      </c>
      <c r="D13" s="173">
        <v>1954</v>
      </c>
      <c r="E13" s="175">
        <v>25069</v>
      </c>
      <c r="F13" s="173">
        <v>11839</v>
      </c>
      <c r="G13" s="173">
        <v>29201</v>
      </c>
      <c r="H13" s="173">
        <v>13793</v>
      </c>
    </row>
    <row r="14" ht="24.95" customHeight="1" spans="1:8">
      <c r="A14" s="172"/>
      <c r="B14" s="172" t="s">
        <v>248</v>
      </c>
      <c r="C14" s="175"/>
      <c r="D14" s="173"/>
      <c r="E14" s="175">
        <v>1200</v>
      </c>
      <c r="F14" s="173">
        <v>8</v>
      </c>
      <c r="G14" s="173">
        <v>1200</v>
      </c>
      <c r="H14" s="173">
        <v>8</v>
      </c>
    </row>
    <row r="15" ht="24.95" customHeight="1" spans="1:8">
      <c r="A15" s="172"/>
      <c r="B15" s="172" t="s">
        <v>249</v>
      </c>
      <c r="C15" s="175">
        <v>2</v>
      </c>
      <c r="D15" s="173"/>
      <c r="E15" s="175">
        <v>5</v>
      </c>
      <c r="F15" s="173">
        <v>12</v>
      </c>
      <c r="G15" s="173">
        <v>7</v>
      </c>
      <c r="H15" s="173">
        <v>12</v>
      </c>
    </row>
    <row r="16" ht="24.95" customHeight="1" spans="1:8">
      <c r="A16" s="172" t="s">
        <v>250</v>
      </c>
      <c r="B16" s="172"/>
      <c r="C16" s="173">
        <v>890</v>
      </c>
      <c r="D16" s="173">
        <v>1234</v>
      </c>
      <c r="E16" s="173">
        <v>106</v>
      </c>
      <c r="F16" s="173">
        <v>2393</v>
      </c>
      <c r="G16" s="173">
        <v>996</v>
      </c>
      <c r="H16" s="173">
        <v>3627</v>
      </c>
    </row>
    <row r="17" ht="24.95" customHeight="1" spans="1:8">
      <c r="A17" s="172" t="s">
        <v>323</v>
      </c>
      <c r="B17" s="172"/>
      <c r="C17" s="173">
        <v>10501</v>
      </c>
      <c r="D17" s="173">
        <v>10956</v>
      </c>
      <c r="E17" s="173">
        <v>1888</v>
      </c>
      <c r="F17" s="173">
        <v>5359</v>
      </c>
      <c r="G17" s="173">
        <v>12389</v>
      </c>
      <c r="H17" s="173">
        <v>16315</v>
      </c>
    </row>
  </sheetData>
  <mergeCells count="11">
    <mergeCell ref="A1:H1"/>
    <mergeCell ref="A2:H2"/>
    <mergeCell ref="A3:H3"/>
    <mergeCell ref="C4:D4"/>
    <mergeCell ref="E4:F4"/>
    <mergeCell ref="G4:H4"/>
    <mergeCell ref="A6:B6"/>
    <mergeCell ref="A12:B12"/>
    <mergeCell ref="A16:B16"/>
    <mergeCell ref="A17:B17"/>
    <mergeCell ref="A4:B5"/>
  </mergeCells>
  <printOptions horizontalCentered="1"/>
  <pageMargins left="0.747916666666667" right="0.747916666666667" top="0.984027777777778" bottom="0.984027777777778" header="0.511805555555556" footer="0.511805555555556"/>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7"/>
  <sheetViews>
    <sheetView view="pageBreakPreview" zoomScaleNormal="100" workbookViewId="0">
      <selection activeCell="F8" sqref="F8"/>
    </sheetView>
  </sheetViews>
  <sheetFormatPr defaultColWidth="9" defaultRowHeight="14.25"/>
  <cols>
    <col min="1" max="1" width="19.375" style="146" customWidth="1"/>
    <col min="2" max="3" width="9.125" style="147" customWidth="1"/>
    <col min="4" max="4" width="25" style="146" customWidth="1"/>
    <col min="5" max="6" width="9.125" style="147" customWidth="1"/>
    <col min="7" max="7" width="9" style="147"/>
    <col min="8" max="8" width="10" style="147" customWidth="1"/>
    <col min="9" max="9" width="10.625" style="147" customWidth="1"/>
    <col min="10" max="13" width="9" style="147"/>
    <col min="14" max="14" width="9.125" style="147" customWidth="1"/>
    <col min="15" max="255" width="9" style="147"/>
    <col min="256" max="256" width="28.125" style="147" customWidth="1"/>
    <col min="257" max="257" width="9.5" style="147" customWidth="1"/>
    <col min="258" max="258" width="28.125" style="147" customWidth="1"/>
    <col min="259" max="260" width="9.5" style="147" customWidth="1"/>
    <col min="261" max="263" width="9" style="147"/>
    <col min="264" max="264" width="10" style="147" customWidth="1"/>
    <col min="265" max="265" width="10.625" style="147" customWidth="1"/>
    <col min="266" max="269" width="9" style="147"/>
    <col min="270" max="270" width="9.125" style="147" customWidth="1"/>
    <col min="271" max="511" width="9" style="147"/>
    <col min="512" max="512" width="28.125" style="147" customWidth="1"/>
    <col min="513" max="513" width="9.5" style="147" customWidth="1"/>
    <col min="514" max="514" width="28.125" style="147" customWidth="1"/>
    <col min="515" max="516" width="9.5" style="147" customWidth="1"/>
    <col min="517" max="519" width="9" style="147"/>
    <col min="520" max="520" width="10" style="147" customWidth="1"/>
    <col min="521" max="521" width="10.625" style="147" customWidth="1"/>
    <col min="522" max="525" width="9" style="147"/>
    <col min="526" max="526" width="9.125" style="147" customWidth="1"/>
    <col min="527" max="767" width="9" style="147"/>
    <col min="768" max="768" width="28.125" style="147" customWidth="1"/>
    <col min="769" max="769" width="9.5" style="147" customWidth="1"/>
    <col min="770" max="770" width="28.125" style="147" customWidth="1"/>
    <col min="771" max="772" width="9.5" style="147" customWidth="1"/>
    <col min="773" max="775" width="9" style="147"/>
    <col min="776" max="776" width="10" style="147" customWidth="1"/>
    <col min="777" max="777" width="10.625" style="147" customWidth="1"/>
    <col min="778" max="781" width="9" style="147"/>
    <col min="782" max="782" width="9.125" style="147" customWidth="1"/>
    <col min="783" max="1023" width="9" style="147"/>
    <col min="1024" max="1024" width="28.125" style="147" customWidth="1"/>
    <col min="1025" max="1025" width="9.5" style="147" customWidth="1"/>
    <col min="1026" max="1026" width="28.125" style="147" customWidth="1"/>
    <col min="1027" max="1028" width="9.5" style="147" customWidth="1"/>
    <col min="1029" max="1031" width="9" style="147"/>
    <col min="1032" max="1032" width="10" style="147" customWidth="1"/>
    <col min="1033" max="1033" width="10.625" style="147" customWidth="1"/>
    <col min="1034" max="1037" width="9" style="147"/>
    <col min="1038" max="1038" width="9.125" style="147" customWidth="1"/>
    <col min="1039" max="1279" width="9" style="147"/>
    <col min="1280" max="1280" width="28.125" style="147" customWidth="1"/>
    <col min="1281" max="1281" width="9.5" style="147" customWidth="1"/>
    <col min="1282" max="1282" width="28.125" style="147" customWidth="1"/>
    <col min="1283" max="1284" width="9.5" style="147" customWidth="1"/>
    <col min="1285" max="1287" width="9" style="147"/>
    <col min="1288" max="1288" width="10" style="147" customWidth="1"/>
    <col min="1289" max="1289" width="10.625" style="147" customWidth="1"/>
    <col min="1290" max="1293" width="9" style="147"/>
    <col min="1294" max="1294" width="9.125" style="147" customWidth="1"/>
    <col min="1295" max="1535" width="9" style="147"/>
    <col min="1536" max="1536" width="28.125" style="147" customWidth="1"/>
    <col min="1537" max="1537" width="9.5" style="147" customWidth="1"/>
    <col min="1538" max="1538" width="28.125" style="147" customWidth="1"/>
    <col min="1539" max="1540" width="9.5" style="147" customWidth="1"/>
    <col min="1541" max="1543" width="9" style="147"/>
    <col min="1544" max="1544" width="10" style="147" customWidth="1"/>
    <col min="1545" max="1545" width="10.625" style="147" customWidth="1"/>
    <col min="1546" max="1549" width="9" style="147"/>
    <col min="1550" max="1550" width="9.125" style="147" customWidth="1"/>
    <col min="1551" max="1791" width="9" style="147"/>
    <col min="1792" max="1792" width="28.125" style="147" customWidth="1"/>
    <col min="1793" max="1793" width="9.5" style="147" customWidth="1"/>
    <col min="1794" max="1794" width="28.125" style="147" customWidth="1"/>
    <col min="1795" max="1796" width="9.5" style="147" customWidth="1"/>
    <col min="1797" max="1799" width="9" style="147"/>
    <col min="1800" max="1800" width="10" style="147" customWidth="1"/>
    <col min="1801" max="1801" width="10.625" style="147" customWidth="1"/>
    <col min="1802" max="1805" width="9" style="147"/>
    <col min="1806" max="1806" width="9.125" style="147" customWidth="1"/>
    <col min="1807" max="2047" width="9" style="147"/>
    <col min="2048" max="2048" width="28.125" style="147" customWidth="1"/>
    <col min="2049" max="2049" width="9.5" style="147" customWidth="1"/>
    <col min="2050" max="2050" width="28.125" style="147" customWidth="1"/>
    <col min="2051" max="2052" width="9.5" style="147" customWidth="1"/>
    <col min="2053" max="2055" width="9" style="147"/>
    <col min="2056" max="2056" width="10" style="147" customWidth="1"/>
    <col min="2057" max="2057" width="10.625" style="147" customWidth="1"/>
    <col min="2058" max="2061" width="9" style="147"/>
    <col min="2062" max="2062" width="9.125" style="147" customWidth="1"/>
    <col min="2063" max="2303" width="9" style="147"/>
    <col min="2304" max="2304" width="28.125" style="147" customWidth="1"/>
    <col min="2305" max="2305" width="9.5" style="147" customWidth="1"/>
    <col min="2306" max="2306" width="28.125" style="147" customWidth="1"/>
    <col min="2307" max="2308" width="9.5" style="147" customWidth="1"/>
    <col min="2309" max="2311" width="9" style="147"/>
    <col min="2312" max="2312" width="10" style="147" customWidth="1"/>
    <col min="2313" max="2313" width="10.625" style="147" customWidth="1"/>
    <col min="2314" max="2317" width="9" style="147"/>
    <col min="2318" max="2318" width="9.125" style="147" customWidth="1"/>
    <col min="2319" max="2559" width="9" style="147"/>
    <col min="2560" max="2560" width="28.125" style="147" customWidth="1"/>
    <col min="2561" max="2561" width="9.5" style="147" customWidth="1"/>
    <col min="2562" max="2562" width="28.125" style="147" customWidth="1"/>
    <col min="2563" max="2564" width="9.5" style="147" customWidth="1"/>
    <col min="2565" max="2567" width="9" style="147"/>
    <col min="2568" max="2568" width="10" style="147" customWidth="1"/>
    <col min="2569" max="2569" width="10.625" style="147" customWidth="1"/>
    <col min="2570" max="2573" width="9" style="147"/>
    <col min="2574" max="2574" width="9.125" style="147" customWidth="1"/>
    <col min="2575" max="2815" width="9" style="147"/>
    <col min="2816" max="2816" width="28.125" style="147" customWidth="1"/>
    <col min="2817" max="2817" width="9.5" style="147" customWidth="1"/>
    <col min="2818" max="2818" width="28.125" style="147" customWidth="1"/>
    <col min="2819" max="2820" width="9.5" style="147" customWidth="1"/>
    <col min="2821" max="2823" width="9" style="147"/>
    <col min="2824" max="2824" width="10" style="147" customWidth="1"/>
    <col min="2825" max="2825" width="10.625" style="147" customWidth="1"/>
    <col min="2826" max="2829" width="9" style="147"/>
    <col min="2830" max="2830" width="9.125" style="147" customWidth="1"/>
    <col min="2831" max="3071" width="9" style="147"/>
    <col min="3072" max="3072" width="28.125" style="147" customWidth="1"/>
    <col min="3073" max="3073" width="9.5" style="147" customWidth="1"/>
    <col min="3074" max="3074" width="28.125" style="147" customWidth="1"/>
    <col min="3075" max="3076" width="9.5" style="147" customWidth="1"/>
    <col min="3077" max="3079" width="9" style="147"/>
    <col min="3080" max="3080" width="10" style="147" customWidth="1"/>
    <col min="3081" max="3081" width="10.625" style="147" customWidth="1"/>
    <col min="3082" max="3085" width="9" style="147"/>
    <col min="3086" max="3086" width="9.125" style="147" customWidth="1"/>
    <col min="3087" max="3327" width="9" style="147"/>
    <col min="3328" max="3328" width="28.125" style="147" customWidth="1"/>
    <col min="3329" max="3329" width="9.5" style="147" customWidth="1"/>
    <col min="3330" max="3330" width="28.125" style="147" customWidth="1"/>
    <col min="3331" max="3332" width="9.5" style="147" customWidth="1"/>
    <col min="3333" max="3335" width="9" style="147"/>
    <col min="3336" max="3336" width="10" style="147" customWidth="1"/>
    <col min="3337" max="3337" width="10.625" style="147" customWidth="1"/>
    <col min="3338" max="3341" width="9" style="147"/>
    <col min="3342" max="3342" width="9.125" style="147" customWidth="1"/>
    <col min="3343" max="3583" width="9" style="147"/>
    <col min="3584" max="3584" width="28.125" style="147" customWidth="1"/>
    <col min="3585" max="3585" width="9.5" style="147" customWidth="1"/>
    <col min="3586" max="3586" width="28.125" style="147" customWidth="1"/>
    <col min="3587" max="3588" width="9.5" style="147" customWidth="1"/>
    <col min="3589" max="3591" width="9" style="147"/>
    <col min="3592" max="3592" width="10" style="147" customWidth="1"/>
    <col min="3593" max="3593" width="10.625" style="147" customWidth="1"/>
    <col min="3594" max="3597" width="9" style="147"/>
    <col min="3598" max="3598" width="9.125" style="147" customWidth="1"/>
    <col min="3599" max="3839" width="9" style="147"/>
    <col min="3840" max="3840" width="28.125" style="147" customWidth="1"/>
    <col min="3841" max="3841" width="9.5" style="147" customWidth="1"/>
    <col min="3842" max="3842" width="28.125" style="147" customWidth="1"/>
    <col min="3843" max="3844" width="9.5" style="147" customWidth="1"/>
    <col min="3845" max="3847" width="9" style="147"/>
    <col min="3848" max="3848" width="10" style="147" customWidth="1"/>
    <col min="3849" max="3849" width="10.625" style="147" customWidth="1"/>
    <col min="3850" max="3853" width="9" style="147"/>
    <col min="3854" max="3854" width="9.125" style="147" customWidth="1"/>
    <col min="3855" max="4095" width="9" style="147"/>
    <col min="4096" max="4096" width="28.125" style="147" customWidth="1"/>
    <col min="4097" max="4097" width="9.5" style="147" customWidth="1"/>
    <col min="4098" max="4098" width="28.125" style="147" customWidth="1"/>
    <col min="4099" max="4100" width="9.5" style="147" customWidth="1"/>
    <col min="4101" max="4103" width="9" style="147"/>
    <col min="4104" max="4104" width="10" style="147" customWidth="1"/>
    <col min="4105" max="4105" width="10.625" style="147" customWidth="1"/>
    <col min="4106" max="4109" width="9" style="147"/>
    <col min="4110" max="4110" width="9.125" style="147" customWidth="1"/>
    <col min="4111" max="4351" width="9" style="147"/>
    <col min="4352" max="4352" width="28.125" style="147" customWidth="1"/>
    <col min="4353" max="4353" width="9.5" style="147" customWidth="1"/>
    <col min="4354" max="4354" width="28.125" style="147" customWidth="1"/>
    <col min="4355" max="4356" width="9.5" style="147" customWidth="1"/>
    <col min="4357" max="4359" width="9" style="147"/>
    <col min="4360" max="4360" width="10" style="147" customWidth="1"/>
    <col min="4361" max="4361" width="10.625" style="147" customWidth="1"/>
    <col min="4362" max="4365" width="9" style="147"/>
    <col min="4366" max="4366" width="9.125" style="147" customWidth="1"/>
    <col min="4367" max="4607" width="9" style="147"/>
    <col min="4608" max="4608" width="28.125" style="147" customWidth="1"/>
    <col min="4609" max="4609" width="9.5" style="147" customWidth="1"/>
    <col min="4610" max="4610" width="28.125" style="147" customWidth="1"/>
    <col min="4611" max="4612" width="9.5" style="147" customWidth="1"/>
    <col min="4613" max="4615" width="9" style="147"/>
    <col min="4616" max="4616" width="10" style="147" customWidth="1"/>
    <col min="4617" max="4617" width="10.625" style="147" customWidth="1"/>
    <col min="4618" max="4621" width="9" style="147"/>
    <col min="4622" max="4622" width="9.125" style="147" customWidth="1"/>
    <col min="4623" max="4863" width="9" style="147"/>
    <col min="4864" max="4864" width="28.125" style="147" customWidth="1"/>
    <col min="4865" max="4865" width="9.5" style="147" customWidth="1"/>
    <col min="4866" max="4866" width="28.125" style="147" customWidth="1"/>
    <col min="4867" max="4868" width="9.5" style="147" customWidth="1"/>
    <col min="4869" max="4871" width="9" style="147"/>
    <col min="4872" max="4872" width="10" style="147" customWidth="1"/>
    <col min="4873" max="4873" width="10.625" style="147" customWidth="1"/>
    <col min="4874" max="4877" width="9" style="147"/>
    <col min="4878" max="4878" width="9.125" style="147" customWidth="1"/>
    <col min="4879" max="5119" width="9" style="147"/>
    <col min="5120" max="5120" width="28.125" style="147" customWidth="1"/>
    <col min="5121" max="5121" width="9.5" style="147" customWidth="1"/>
    <col min="5122" max="5122" width="28.125" style="147" customWidth="1"/>
    <col min="5123" max="5124" width="9.5" style="147" customWidth="1"/>
    <col min="5125" max="5127" width="9" style="147"/>
    <col min="5128" max="5128" width="10" style="147" customWidth="1"/>
    <col min="5129" max="5129" width="10.625" style="147" customWidth="1"/>
    <col min="5130" max="5133" width="9" style="147"/>
    <col min="5134" max="5134" width="9.125" style="147" customWidth="1"/>
    <col min="5135" max="5375" width="9" style="147"/>
    <col min="5376" max="5376" width="28.125" style="147" customWidth="1"/>
    <col min="5377" max="5377" width="9.5" style="147" customWidth="1"/>
    <col min="5378" max="5378" width="28.125" style="147" customWidth="1"/>
    <col min="5379" max="5380" width="9.5" style="147" customWidth="1"/>
    <col min="5381" max="5383" width="9" style="147"/>
    <col min="5384" max="5384" width="10" style="147" customWidth="1"/>
    <col min="5385" max="5385" width="10.625" style="147" customWidth="1"/>
    <col min="5386" max="5389" width="9" style="147"/>
    <col min="5390" max="5390" width="9.125" style="147" customWidth="1"/>
    <col min="5391" max="5631" width="9" style="147"/>
    <col min="5632" max="5632" width="28.125" style="147" customWidth="1"/>
    <col min="5633" max="5633" width="9.5" style="147" customWidth="1"/>
    <col min="5634" max="5634" width="28.125" style="147" customWidth="1"/>
    <col min="5635" max="5636" width="9.5" style="147" customWidth="1"/>
    <col min="5637" max="5639" width="9" style="147"/>
    <col min="5640" max="5640" width="10" style="147" customWidth="1"/>
    <col min="5641" max="5641" width="10.625" style="147" customWidth="1"/>
    <col min="5642" max="5645" width="9" style="147"/>
    <col min="5646" max="5646" width="9.125" style="147" customWidth="1"/>
    <col min="5647" max="5887" width="9" style="147"/>
    <col min="5888" max="5888" width="28.125" style="147" customWidth="1"/>
    <col min="5889" max="5889" width="9.5" style="147" customWidth="1"/>
    <col min="5890" max="5890" width="28.125" style="147" customWidth="1"/>
    <col min="5891" max="5892" width="9.5" style="147" customWidth="1"/>
    <col min="5893" max="5895" width="9" style="147"/>
    <col min="5896" max="5896" width="10" style="147" customWidth="1"/>
    <col min="5897" max="5897" width="10.625" style="147" customWidth="1"/>
    <col min="5898" max="5901" width="9" style="147"/>
    <col min="5902" max="5902" width="9.125" style="147" customWidth="1"/>
    <col min="5903" max="6143" width="9" style="147"/>
    <col min="6144" max="6144" width="28.125" style="147" customWidth="1"/>
    <col min="6145" max="6145" width="9.5" style="147" customWidth="1"/>
    <col min="6146" max="6146" width="28.125" style="147" customWidth="1"/>
    <col min="6147" max="6148" width="9.5" style="147" customWidth="1"/>
    <col min="6149" max="6151" width="9" style="147"/>
    <col min="6152" max="6152" width="10" style="147" customWidth="1"/>
    <col min="6153" max="6153" width="10.625" style="147" customWidth="1"/>
    <col min="6154" max="6157" width="9" style="147"/>
    <col min="6158" max="6158" width="9.125" style="147" customWidth="1"/>
    <col min="6159" max="6399" width="9" style="147"/>
    <col min="6400" max="6400" width="28.125" style="147" customWidth="1"/>
    <col min="6401" max="6401" width="9.5" style="147" customWidth="1"/>
    <col min="6402" max="6402" width="28.125" style="147" customWidth="1"/>
    <col min="6403" max="6404" width="9.5" style="147" customWidth="1"/>
    <col min="6405" max="6407" width="9" style="147"/>
    <col min="6408" max="6408" width="10" style="147" customWidth="1"/>
    <col min="6409" max="6409" width="10.625" style="147" customWidth="1"/>
    <col min="6410" max="6413" width="9" style="147"/>
    <col min="6414" max="6414" width="9.125" style="147" customWidth="1"/>
    <col min="6415" max="6655" width="9" style="147"/>
    <col min="6656" max="6656" width="28.125" style="147" customWidth="1"/>
    <col min="6657" max="6657" width="9.5" style="147" customWidth="1"/>
    <col min="6658" max="6658" width="28.125" style="147" customWidth="1"/>
    <col min="6659" max="6660" width="9.5" style="147" customWidth="1"/>
    <col min="6661" max="6663" width="9" style="147"/>
    <col min="6664" max="6664" width="10" style="147" customWidth="1"/>
    <col min="6665" max="6665" width="10.625" style="147" customWidth="1"/>
    <col min="6666" max="6669" width="9" style="147"/>
    <col min="6670" max="6670" width="9.125" style="147" customWidth="1"/>
    <col min="6671" max="6911" width="9" style="147"/>
    <col min="6912" max="6912" width="28.125" style="147" customWidth="1"/>
    <col min="6913" max="6913" width="9.5" style="147" customWidth="1"/>
    <col min="6914" max="6914" width="28.125" style="147" customWidth="1"/>
    <col min="6915" max="6916" width="9.5" style="147" customWidth="1"/>
    <col min="6917" max="6919" width="9" style="147"/>
    <col min="6920" max="6920" width="10" style="147" customWidth="1"/>
    <col min="6921" max="6921" width="10.625" style="147" customWidth="1"/>
    <col min="6922" max="6925" width="9" style="147"/>
    <col min="6926" max="6926" width="9.125" style="147" customWidth="1"/>
    <col min="6927" max="7167" width="9" style="147"/>
    <col min="7168" max="7168" width="28.125" style="147" customWidth="1"/>
    <col min="7169" max="7169" width="9.5" style="147" customWidth="1"/>
    <col min="7170" max="7170" width="28.125" style="147" customWidth="1"/>
    <col min="7171" max="7172" width="9.5" style="147" customWidth="1"/>
    <col min="7173" max="7175" width="9" style="147"/>
    <col min="7176" max="7176" width="10" style="147" customWidth="1"/>
    <col min="7177" max="7177" width="10.625" style="147" customWidth="1"/>
    <col min="7178" max="7181" width="9" style="147"/>
    <col min="7182" max="7182" width="9.125" style="147" customWidth="1"/>
    <col min="7183" max="7423" width="9" style="147"/>
    <col min="7424" max="7424" width="28.125" style="147" customWidth="1"/>
    <col min="7425" max="7425" width="9.5" style="147" customWidth="1"/>
    <col min="7426" max="7426" width="28.125" style="147" customWidth="1"/>
    <col min="7427" max="7428" width="9.5" style="147" customWidth="1"/>
    <col min="7429" max="7431" width="9" style="147"/>
    <col min="7432" max="7432" width="10" style="147" customWidth="1"/>
    <col min="7433" max="7433" width="10.625" style="147" customWidth="1"/>
    <col min="7434" max="7437" width="9" style="147"/>
    <col min="7438" max="7438" width="9.125" style="147" customWidth="1"/>
    <col min="7439" max="7679" width="9" style="147"/>
    <col min="7680" max="7680" width="28.125" style="147" customWidth="1"/>
    <col min="7681" max="7681" width="9.5" style="147" customWidth="1"/>
    <col min="7682" max="7682" width="28.125" style="147" customWidth="1"/>
    <col min="7683" max="7684" width="9.5" style="147" customWidth="1"/>
    <col min="7685" max="7687" width="9" style="147"/>
    <col min="7688" max="7688" width="10" style="147" customWidth="1"/>
    <col min="7689" max="7689" width="10.625" style="147" customWidth="1"/>
    <col min="7690" max="7693" width="9" style="147"/>
    <col min="7694" max="7694" width="9.125" style="147" customWidth="1"/>
    <col min="7695" max="7935" width="9" style="147"/>
    <col min="7936" max="7936" width="28.125" style="147" customWidth="1"/>
    <col min="7937" max="7937" width="9.5" style="147" customWidth="1"/>
    <col min="7938" max="7938" width="28.125" style="147" customWidth="1"/>
    <col min="7939" max="7940" width="9.5" style="147" customWidth="1"/>
    <col min="7941" max="7943" width="9" style="147"/>
    <col min="7944" max="7944" width="10" style="147" customWidth="1"/>
    <col min="7945" max="7945" width="10.625" style="147" customWidth="1"/>
    <col min="7946" max="7949" width="9" style="147"/>
    <col min="7950" max="7950" width="9.125" style="147" customWidth="1"/>
    <col min="7951" max="8191" width="9" style="147"/>
    <col min="8192" max="8192" width="28.125" style="147" customWidth="1"/>
    <col min="8193" max="8193" width="9.5" style="147" customWidth="1"/>
    <col min="8194" max="8194" width="28.125" style="147" customWidth="1"/>
    <col min="8195" max="8196" width="9.5" style="147" customWidth="1"/>
    <col min="8197" max="8199" width="9" style="147"/>
    <col min="8200" max="8200" width="10" style="147" customWidth="1"/>
    <col min="8201" max="8201" width="10.625" style="147" customWidth="1"/>
    <col min="8202" max="8205" width="9" style="147"/>
    <col min="8206" max="8206" width="9.125" style="147" customWidth="1"/>
    <col min="8207" max="8447" width="9" style="147"/>
    <col min="8448" max="8448" width="28.125" style="147" customWidth="1"/>
    <col min="8449" max="8449" width="9.5" style="147" customWidth="1"/>
    <col min="8450" max="8450" width="28.125" style="147" customWidth="1"/>
    <col min="8451" max="8452" width="9.5" style="147" customWidth="1"/>
    <col min="8453" max="8455" width="9" style="147"/>
    <col min="8456" max="8456" width="10" style="147" customWidth="1"/>
    <col min="8457" max="8457" width="10.625" style="147" customWidth="1"/>
    <col min="8458" max="8461" width="9" style="147"/>
    <col min="8462" max="8462" width="9.125" style="147" customWidth="1"/>
    <col min="8463" max="8703" width="9" style="147"/>
    <col min="8704" max="8704" width="28.125" style="147" customWidth="1"/>
    <col min="8705" max="8705" width="9.5" style="147" customWidth="1"/>
    <col min="8706" max="8706" width="28.125" style="147" customWidth="1"/>
    <col min="8707" max="8708" width="9.5" style="147" customWidth="1"/>
    <col min="8709" max="8711" width="9" style="147"/>
    <col min="8712" max="8712" width="10" style="147" customWidth="1"/>
    <col min="8713" max="8713" width="10.625" style="147" customWidth="1"/>
    <col min="8714" max="8717" width="9" style="147"/>
    <col min="8718" max="8718" width="9.125" style="147" customWidth="1"/>
    <col min="8719" max="8959" width="9" style="147"/>
    <col min="8960" max="8960" width="28.125" style="147" customWidth="1"/>
    <col min="8961" max="8961" width="9.5" style="147" customWidth="1"/>
    <col min="8962" max="8962" width="28.125" style="147" customWidth="1"/>
    <col min="8963" max="8964" width="9.5" style="147" customWidth="1"/>
    <col min="8965" max="8967" width="9" style="147"/>
    <col min="8968" max="8968" width="10" style="147" customWidth="1"/>
    <col min="8969" max="8969" width="10.625" style="147" customWidth="1"/>
    <col min="8970" max="8973" width="9" style="147"/>
    <col min="8974" max="8974" width="9.125" style="147" customWidth="1"/>
    <col min="8975" max="9215" width="9" style="147"/>
    <col min="9216" max="9216" width="28.125" style="147" customWidth="1"/>
    <col min="9217" max="9217" width="9.5" style="147" customWidth="1"/>
    <col min="9218" max="9218" width="28.125" style="147" customWidth="1"/>
    <col min="9219" max="9220" width="9.5" style="147" customWidth="1"/>
    <col min="9221" max="9223" width="9" style="147"/>
    <col min="9224" max="9224" width="10" style="147" customWidth="1"/>
    <col min="9225" max="9225" width="10.625" style="147" customWidth="1"/>
    <col min="9226" max="9229" width="9" style="147"/>
    <col min="9230" max="9230" width="9.125" style="147" customWidth="1"/>
    <col min="9231" max="9471" width="9" style="147"/>
    <col min="9472" max="9472" width="28.125" style="147" customWidth="1"/>
    <col min="9473" max="9473" width="9.5" style="147" customWidth="1"/>
    <col min="9474" max="9474" width="28.125" style="147" customWidth="1"/>
    <col min="9475" max="9476" width="9.5" style="147" customWidth="1"/>
    <col min="9477" max="9479" width="9" style="147"/>
    <col min="9480" max="9480" width="10" style="147" customWidth="1"/>
    <col min="9481" max="9481" width="10.625" style="147" customWidth="1"/>
    <col min="9482" max="9485" width="9" style="147"/>
    <col min="9486" max="9486" width="9.125" style="147" customWidth="1"/>
    <col min="9487" max="9727" width="9" style="147"/>
    <col min="9728" max="9728" width="28.125" style="147" customWidth="1"/>
    <col min="9729" max="9729" width="9.5" style="147" customWidth="1"/>
    <col min="9730" max="9730" width="28.125" style="147" customWidth="1"/>
    <col min="9731" max="9732" width="9.5" style="147" customWidth="1"/>
    <col min="9733" max="9735" width="9" style="147"/>
    <col min="9736" max="9736" width="10" style="147" customWidth="1"/>
    <col min="9737" max="9737" width="10.625" style="147" customWidth="1"/>
    <col min="9738" max="9741" width="9" style="147"/>
    <col min="9742" max="9742" width="9.125" style="147" customWidth="1"/>
    <col min="9743" max="9983" width="9" style="147"/>
    <col min="9984" max="9984" width="28.125" style="147" customWidth="1"/>
    <col min="9985" max="9985" width="9.5" style="147" customWidth="1"/>
    <col min="9986" max="9986" width="28.125" style="147" customWidth="1"/>
    <col min="9987" max="9988" width="9.5" style="147" customWidth="1"/>
    <col min="9989" max="9991" width="9" style="147"/>
    <col min="9992" max="9992" width="10" style="147" customWidth="1"/>
    <col min="9993" max="9993" width="10.625" style="147" customWidth="1"/>
    <col min="9994" max="9997" width="9" style="147"/>
    <col min="9998" max="9998" width="9.125" style="147" customWidth="1"/>
    <col min="9999" max="10239" width="9" style="147"/>
    <col min="10240" max="10240" width="28.125" style="147" customWidth="1"/>
    <col min="10241" max="10241" width="9.5" style="147" customWidth="1"/>
    <col min="10242" max="10242" width="28.125" style="147" customWidth="1"/>
    <col min="10243" max="10244" width="9.5" style="147" customWidth="1"/>
    <col min="10245" max="10247" width="9" style="147"/>
    <col min="10248" max="10248" width="10" style="147" customWidth="1"/>
    <col min="10249" max="10249" width="10.625" style="147" customWidth="1"/>
    <col min="10250" max="10253" width="9" style="147"/>
    <col min="10254" max="10254" width="9.125" style="147" customWidth="1"/>
    <col min="10255" max="10495" width="9" style="147"/>
    <col min="10496" max="10496" width="28.125" style="147" customWidth="1"/>
    <col min="10497" max="10497" width="9.5" style="147" customWidth="1"/>
    <col min="10498" max="10498" width="28.125" style="147" customWidth="1"/>
    <col min="10499" max="10500" width="9.5" style="147" customWidth="1"/>
    <col min="10501" max="10503" width="9" style="147"/>
    <col min="10504" max="10504" width="10" style="147" customWidth="1"/>
    <col min="10505" max="10505" width="10.625" style="147" customWidth="1"/>
    <col min="10506" max="10509" width="9" style="147"/>
    <col min="10510" max="10510" width="9.125" style="147" customWidth="1"/>
    <col min="10511" max="10751" width="9" style="147"/>
    <col min="10752" max="10752" width="28.125" style="147" customWidth="1"/>
    <col min="10753" max="10753" width="9.5" style="147" customWidth="1"/>
    <col min="10754" max="10754" width="28.125" style="147" customWidth="1"/>
    <col min="10755" max="10756" width="9.5" style="147" customWidth="1"/>
    <col min="10757" max="10759" width="9" style="147"/>
    <col min="10760" max="10760" width="10" style="147" customWidth="1"/>
    <col min="10761" max="10761" width="10.625" style="147" customWidth="1"/>
    <col min="10762" max="10765" width="9" style="147"/>
    <col min="10766" max="10766" width="9.125" style="147" customWidth="1"/>
    <col min="10767" max="11007" width="9" style="147"/>
    <col min="11008" max="11008" width="28.125" style="147" customWidth="1"/>
    <col min="11009" max="11009" width="9.5" style="147" customWidth="1"/>
    <col min="11010" max="11010" width="28.125" style="147" customWidth="1"/>
    <col min="11011" max="11012" width="9.5" style="147" customWidth="1"/>
    <col min="11013" max="11015" width="9" style="147"/>
    <col min="11016" max="11016" width="10" style="147" customWidth="1"/>
    <col min="11017" max="11017" width="10.625" style="147" customWidth="1"/>
    <col min="11018" max="11021" width="9" style="147"/>
    <col min="11022" max="11022" width="9.125" style="147" customWidth="1"/>
    <col min="11023" max="11263" width="9" style="147"/>
    <col min="11264" max="11264" width="28.125" style="147" customWidth="1"/>
    <col min="11265" max="11265" width="9.5" style="147" customWidth="1"/>
    <col min="11266" max="11266" width="28.125" style="147" customWidth="1"/>
    <col min="11267" max="11268" width="9.5" style="147" customWidth="1"/>
    <col min="11269" max="11271" width="9" style="147"/>
    <col min="11272" max="11272" width="10" style="147" customWidth="1"/>
    <col min="11273" max="11273" width="10.625" style="147" customWidth="1"/>
    <col min="11274" max="11277" width="9" style="147"/>
    <col min="11278" max="11278" width="9.125" style="147" customWidth="1"/>
    <col min="11279" max="11519" width="9" style="147"/>
    <col min="11520" max="11520" width="28.125" style="147" customWidth="1"/>
    <col min="11521" max="11521" width="9.5" style="147" customWidth="1"/>
    <col min="11522" max="11522" width="28.125" style="147" customWidth="1"/>
    <col min="11523" max="11524" width="9.5" style="147" customWidth="1"/>
    <col min="11525" max="11527" width="9" style="147"/>
    <col min="11528" max="11528" width="10" style="147" customWidth="1"/>
    <col min="11529" max="11529" width="10.625" style="147" customWidth="1"/>
    <col min="11530" max="11533" width="9" style="147"/>
    <col min="11534" max="11534" width="9.125" style="147" customWidth="1"/>
    <col min="11535" max="11775" width="9" style="147"/>
    <col min="11776" max="11776" width="28.125" style="147" customWidth="1"/>
    <col min="11777" max="11777" width="9.5" style="147" customWidth="1"/>
    <col min="11778" max="11778" width="28.125" style="147" customWidth="1"/>
    <col min="11779" max="11780" width="9.5" style="147" customWidth="1"/>
    <col min="11781" max="11783" width="9" style="147"/>
    <col min="11784" max="11784" width="10" style="147" customWidth="1"/>
    <col min="11785" max="11785" width="10.625" style="147" customWidth="1"/>
    <col min="11786" max="11789" width="9" style="147"/>
    <col min="11790" max="11790" width="9.125" style="147" customWidth="1"/>
    <col min="11791" max="12031" width="9" style="147"/>
    <col min="12032" max="12032" width="28.125" style="147" customWidth="1"/>
    <col min="12033" max="12033" width="9.5" style="147" customWidth="1"/>
    <col min="12034" max="12034" width="28.125" style="147" customWidth="1"/>
    <col min="12035" max="12036" width="9.5" style="147" customWidth="1"/>
    <col min="12037" max="12039" width="9" style="147"/>
    <col min="12040" max="12040" width="10" style="147" customWidth="1"/>
    <col min="12041" max="12041" width="10.625" style="147" customWidth="1"/>
    <col min="12042" max="12045" width="9" style="147"/>
    <col min="12046" max="12046" width="9.125" style="147" customWidth="1"/>
    <col min="12047" max="12287" width="9" style="147"/>
    <col min="12288" max="12288" width="28.125" style="147" customWidth="1"/>
    <col min="12289" max="12289" width="9.5" style="147" customWidth="1"/>
    <col min="12290" max="12290" width="28.125" style="147" customWidth="1"/>
    <col min="12291" max="12292" width="9.5" style="147" customWidth="1"/>
    <col min="12293" max="12295" width="9" style="147"/>
    <col min="12296" max="12296" width="10" style="147" customWidth="1"/>
    <col min="12297" max="12297" width="10.625" style="147" customWidth="1"/>
    <col min="12298" max="12301" width="9" style="147"/>
    <col min="12302" max="12302" width="9.125" style="147" customWidth="1"/>
    <col min="12303" max="12543" width="9" style="147"/>
    <col min="12544" max="12544" width="28.125" style="147" customWidth="1"/>
    <col min="12545" max="12545" width="9.5" style="147" customWidth="1"/>
    <col min="12546" max="12546" width="28.125" style="147" customWidth="1"/>
    <col min="12547" max="12548" width="9.5" style="147" customWidth="1"/>
    <col min="12549" max="12551" width="9" style="147"/>
    <col min="12552" max="12552" width="10" style="147" customWidth="1"/>
    <col min="12553" max="12553" width="10.625" style="147" customWidth="1"/>
    <col min="12554" max="12557" width="9" style="147"/>
    <col min="12558" max="12558" width="9.125" style="147" customWidth="1"/>
    <col min="12559" max="12799" width="9" style="147"/>
    <col min="12800" max="12800" width="28.125" style="147" customWidth="1"/>
    <col min="12801" max="12801" width="9.5" style="147" customWidth="1"/>
    <col min="12802" max="12802" width="28.125" style="147" customWidth="1"/>
    <col min="12803" max="12804" width="9.5" style="147" customWidth="1"/>
    <col min="12805" max="12807" width="9" style="147"/>
    <col min="12808" max="12808" width="10" style="147" customWidth="1"/>
    <col min="12809" max="12809" width="10.625" style="147" customWidth="1"/>
    <col min="12810" max="12813" width="9" style="147"/>
    <col min="12814" max="12814" width="9.125" style="147" customWidth="1"/>
    <col min="12815" max="13055" width="9" style="147"/>
    <col min="13056" max="13056" width="28.125" style="147" customWidth="1"/>
    <col min="13057" max="13057" width="9.5" style="147" customWidth="1"/>
    <col min="13058" max="13058" width="28.125" style="147" customWidth="1"/>
    <col min="13059" max="13060" width="9.5" style="147" customWidth="1"/>
    <col min="13061" max="13063" width="9" style="147"/>
    <col min="13064" max="13064" width="10" style="147" customWidth="1"/>
    <col min="13065" max="13065" width="10.625" style="147" customWidth="1"/>
    <col min="13066" max="13069" width="9" style="147"/>
    <col min="13070" max="13070" width="9.125" style="147" customWidth="1"/>
    <col min="13071" max="13311" width="9" style="147"/>
    <col min="13312" max="13312" width="28.125" style="147" customWidth="1"/>
    <col min="13313" max="13313" width="9.5" style="147" customWidth="1"/>
    <col min="13314" max="13314" width="28.125" style="147" customWidth="1"/>
    <col min="13315" max="13316" width="9.5" style="147" customWidth="1"/>
    <col min="13317" max="13319" width="9" style="147"/>
    <col min="13320" max="13320" width="10" style="147" customWidth="1"/>
    <col min="13321" max="13321" width="10.625" style="147" customWidth="1"/>
    <col min="13322" max="13325" width="9" style="147"/>
    <col min="13326" max="13326" width="9.125" style="147" customWidth="1"/>
    <col min="13327" max="13567" width="9" style="147"/>
    <col min="13568" max="13568" width="28.125" style="147" customWidth="1"/>
    <col min="13569" max="13569" width="9.5" style="147" customWidth="1"/>
    <col min="13570" max="13570" width="28.125" style="147" customWidth="1"/>
    <col min="13571" max="13572" width="9.5" style="147" customWidth="1"/>
    <col min="13573" max="13575" width="9" style="147"/>
    <col min="13576" max="13576" width="10" style="147" customWidth="1"/>
    <col min="13577" max="13577" width="10.625" style="147" customWidth="1"/>
    <col min="13578" max="13581" width="9" style="147"/>
    <col min="13582" max="13582" width="9.125" style="147" customWidth="1"/>
    <col min="13583" max="13823" width="9" style="147"/>
    <col min="13824" max="13824" width="28.125" style="147" customWidth="1"/>
    <col min="13825" max="13825" width="9.5" style="147" customWidth="1"/>
    <col min="13826" max="13826" width="28.125" style="147" customWidth="1"/>
    <col min="13827" max="13828" width="9.5" style="147" customWidth="1"/>
    <col min="13829" max="13831" width="9" style="147"/>
    <col min="13832" max="13832" width="10" style="147" customWidth="1"/>
    <col min="13833" max="13833" width="10.625" style="147" customWidth="1"/>
    <col min="13834" max="13837" width="9" style="147"/>
    <col min="13838" max="13838" width="9.125" style="147" customWidth="1"/>
    <col min="13839" max="14079" width="9" style="147"/>
    <col min="14080" max="14080" width="28.125" style="147" customWidth="1"/>
    <col min="14081" max="14081" width="9.5" style="147" customWidth="1"/>
    <col min="14082" max="14082" width="28.125" style="147" customWidth="1"/>
    <col min="14083" max="14084" width="9.5" style="147" customWidth="1"/>
    <col min="14085" max="14087" width="9" style="147"/>
    <col min="14088" max="14088" width="10" style="147" customWidth="1"/>
    <col min="14089" max="14089" width="10.625" style="147" customWidth="1"/>
    <col min="14090" max="14093" width="9" style="147"/>
    <col min="14094" max="14094" width="9.125" style="147" customWidth="1"/>
    <col min="14095" max="14335" width="9" style="147"/>
    <col min="14336" max="14336" width="28.125" style="147" customWidth="1"/>
    <col min="14337" max="14337" width="9.5" style="147" customWidth="1"/>
    <col min="14338" max="14338" width="28.125" style="147" customWidth="1"/>
    <col min="14339" max="14340" width="9.5" style="147" customWidth="1"/>
    <col min="14341" max="14343" width="9" style="147"/>
    <col min="14344" max="14344" width="10" style="147" customWidth="1"/>
    <col min="14345" max="14345" width="10.625" style="147" customWidth="1"/>
    <col min="14346" max="14349" width="9" style="147"/>
    <col min="14350" max="14350" width="9.125" style="147" customWidth="1"/>
    <col min="14351" max="14591" width="9" style="147"/>
    <col min="14592" max="14592" width="28.125" style="147" customWidth="1"/>
    <col min="14593" max="14593" width="9.5" style="147" customWidth="1"/>
    <col min="14594" max="14594" width="28.125" style="147" customWidth="1"/>
    <col min="14595" max="14596" width="9.5" style="147" customWidth="1"/>
    <col min="14597" max="14599" width="9" style="147"/>
    <col min="14600" max="14600" width="10" style="147" customWidth="1"/>
    <col min="14601" max="14601" width="10.625" style="147" customWidth="1"/>
    <col min="14602" max="14605" width="9" style="147"/>
    <col min="14606" max="14606" width="9.125" style="147" customWidth="1"/>
    <col min="14607" max="14847" width="9" style="147"/>
    <col min="14848" max="14848" width="28.125" style="147" customWidth="1"/>
    <col min="14849" max="14849" width="9.5" style="147" customWidth="1"/>
    <col min="14850" max="14850" width="28.125" style="147" customWidth="1"/>
    <col min="14851" max="14852" width="9.5" style="147" customWidth="1"/>
    <col min="14853" max="14855" width="9" style="147"/>
    <col min="14856" max="14856" width="10" style="147" customWidth="1"/>
    <col min="14857" max="14857" width="10.625" style="147" customWidth="1"/>
    <col min="14858" max="14861" width="9" style="147"/>
    <col min="14862" max="14862" width="9.125" style="147" customWidth="1"/>
    <col min="14863" max="15103" width="9" style="147"/>
    <col min="15104" max="15104" width="28.125" style="147" customWidth="1"/>
    <col min="15105" max="15105" width="9.5" style="147" customWidth="1"/>
    <col min="15106" max="15106" width="28.125" style="147" customWidth="1"/>
    <col min="15107" max="15108" width="9.5" style="147" customWidth="1"/>
    <col min="15109" max="15111" width="9" style="147"/>
    <col min="15112" max="15112" width="10" style="147" customWidth="1"/>
    <col min="15113" max="15113" width="10.625" style="147" customWidth="1"/>
    <col min="15114" max="15117" width="9" style="147"/>
    <col min="15118" max="15118" width="9.125" style="147" customWidth="1"/>
    <col min="15119" max="15359" width="9" style="147"/>
    <col min="15360" max="15360" width="28.125" style="147" customWidth="1"/>
    <col min="15361" max="15361" width="9.5" style="147" customWidth="1"/>
    <col min="15362" max="15362" width="28.125" style="147" customWidth="1"/>
    <col min="15363" max="15364" width="9.5" style="147" customWidth="1"/>
    <col min="15365" max="15367" width="9" style="147"/>
    <col min="15368" max="15368" width="10" style="147" customWidth="1"/>
    <col min="15369" max="15369" width="10.625" style="147" customWidth="1"/>
    <col min="15370" max="15373" width="9" style="147"/>
    <col min="15374" max="15374" width="9.125" style="147" customWidth="1"/>
    <col min="15375" max="15615" width="9" style="147"/>
    <col min="15616" max="15616" width="28.125" style="147" customWidth="1"/>
    <col min="15617" max="15617" width="9.5" style="147" customWidth="1"/>
    <col min="15618" max="15618" width="28.125" style="147" customWidth="1"/>
    <col min="15619" max="15620" width="9.5" style="147" customWidth="1"/>
    <col min="15621" max="15623" width="9" style="147"/>
    <col min="15624" max="15624" width="10" style="147" customWidth="1"/>
    <col min="15625" max="15625" width="10.625" style="147" customWidth="1"/>
    <col min="15626" max="15629" width="9" style="147"/>
    <col min="15630" max="15630" width="9.125" style="147" customWidth="1"/>
    <col min="15631" max="15871" width="9" style="147"/>
    <col min="15872" max="15872" width="28.125" style="147" customWidth="1"/>
    <col min="15873" max="15873" width="9.5" style="147" customWidth="1"/>
    <col min="15874" max="15874" width="28.125" style="147" customWidth="1"/>
    <col min="15875" max="15876" width="9.5" style="147" customWidth="1"/>
    <col min="15877" max="15879" width="9" style="147"/>
    <col min="15880" max="15880" width="10" style="147" customWidth="1"/>
    <col min="15881" max="15881" width="10.625" style="147" customWidth="1"/>
    <col min="15882" max="15885" width="9" style="147"/>
    <col min="15886" max="15886" width="9.125" style="147" customWidth="1"/>
    <col min="15887" max="16127" width="9" style="147"/>
    <col min="16128" max="16128" width="28.125" style="147" customWidth="1"/>
    <col min="16129" max="16129" width="9.5" style="147" customWidth="1"/>
    <col min="16130" max="16130" width="28.125" style="147" customWidth="1"/>
    <col min="16131" max="16132" width="9.5" style="147" customWidth="1"/>
    <col min="16133" max="16135" width="9" style="147"/>
    <col min="16136" max="16136" width="10" style="147" customWidth="1"/>
    <col min="16137" max="16137" width="10.625" style="147" customWidth="1"/>
    <col min="16138" max="16141" width="9" style="147"/>
    <col min="16142" max="16142" width="9.125" style="147" customWidth="1"/>
    <col min="16143" max="16384" width="9" style="147"/>
  </cols>
  <sheetData>
    <row r="1" ht="20.25" spans="1:9">
      <c r="A1" s="148" t="s">
        <v>324</v>
      </c>
      <c r="E1" s="149"/>
      <c r="F1" s="149"/>
      <c r="G1" s="150"/>
      <c r="H1" s="150"/>
      <c r="I1" s="150"/>
    </row>
    <row r="2" ht="12.75" customHeight="1" spans="1:15">
      <c r="A2" s="151"/>
      <c r="B2" s="152"/>
      <c r="C2" s="152"/>
      <c r="D2" s="151"/>
      <c r="E2" s="152"/>
      <c r="F2" s="152"/>
      <c r="G2" s="153"/>
      <c r="H2" s="153"/>
      <c r="I2" s="153"/>
      <c r="J2" s="153"/>
      <c r="K2" s="153"/>
      <c r="L2" s="153"/>
      <c r="M2" s="153"/>
      <c r="N2" s="153"/>
      <c r="O2" s="153"/>
    </row>
    <row r="3" ht="29.25" customHeight="1" spans="1:15">
      <c r="A3" s="154" t="s">
        <v>30</v>
      </c>
      <c r="B3" s="155"/>
      <c r="C3" s="155"/>
      <c r="D3" s="154"/>
      <c r="E3" s="155"/>
      <c r="F3" s="155"/>
      <c r="G3" s="153"/>
      <c r="H3" s="153"/>
      <c r="I3" s="153"/>
      <c r="J3" s="153"/>
      <c r="K3" s="153"/>
      <c r="L3" s="153"/>
      <c r="M3" s="153"/>
      <c r="N3" s="153"/>
      <c r="O3" s="153"/>
    </row>
    <row r="4" ht="18.75" customHeight="1" spans="1:13">
      <c r="A4" s="156" t="s">
        <v>76</v>
      </c>
      <c r="B4" s="157"/>
      <c r="C4" s="157"/>
      <c r="D4" s="156"/>
      <c r="E4" s="157"/>
      <c r="F4" s="157"/>
      <c r="G4" s="153"/>
      <c r="H4" s="153"/>
      <c r="I4" s="153"/>
      <c r="J4" s="153"/>
      <c r="K4" s="153"/>
      <c r="L4" s="153"/>
      <c r="M4" s="153"/>
    </row>
    <row r="5" ht="36" customHeight="1" spans="1:13">
      <c r="A5" s="158" t="s">
        <v>325</v>
      </c>
      <c r="B5" s="159" t="s">
        <v>254</v>
      </c>
      <c r="C5" s="160" t="s">
        <v>291</v>
      </c>
      <c r="D5" s="158" t="s">
        <v>326</v>
      </c>
      <c r="E5" s="159" t="s">
        <v>254</v>
      </c>
      <c r="F5" s="160" t="s">
        <v>291</v>
      </c>
      <c r="G5" s="153"/>
      <c r="H5" s="153"/>
      <c r="J5" s="153"/>
      <c r="K5" s="153"/>
      <c r="L5" s="153"/>
      <c r="M5" s="153"/>
    </row>
    <row r="6" ht="39" customHeight="1" spans="1:9">
      <c r="A6" s="161" t="s">
        <v>256</v>
      </c>
      <c r="B6" s="162">
        <v>3600</v>
      </c>
      <c r="C6" s="162">
        <v>1800</v>
      </c>
      <c r="D6" s="161" t="s">
        <v>257</v>
      </c>
      <c r="E6" s="162"/>
      <c r="F6" s="162"/>
      <c r="I6" s="153"/>
    </row>
    <row r="7" ht="39" customHeight="1" spans="1:9">
      <c r="A7" s="161" t="s">
        <v>258</v>
      </c>
      <c r="B7" s="162">
        <v>38</v>
      </c>
      <c r="C7" s="162"/>
      <c r="D7" s="161" t="s">
        <v>259</v>
      </c>
      <c r="E7" s="162"/>
      <c r="F7" s="162"/>
      <c r="I7" s="153"/>
    </row>
    <row r="8" ht="39" customHeight="1" spans="1:6">
      <c r="A8" s="161" t="s">
        <v>260</v>
      </c>
      <c r="B8" s="162"/>
      <c r="C8" s="162"/>
      <c r="D8" s="161" t="s">
        <v>261</v>
      </c>
      <c r="E8" s="162"/>
      <c r="F8" s="162"/>
    </row>
    <row r="9" ht="39" customHeight="1" spans="1:6">
      <c r="A9" s="161" t="s">
        <v>262</v>
      </c>
      <c r="B9" s="162"/>
      <c r="C9" s="162"/>
      <c r="D9" s="161" t="s">
        <v>263</v>
      </c>
      <c r="E9" s="162"/>
      <c r="F9" s="162"/>
    </row>
    <row r="10" ht="39" customHeight="1" spans="1:6">
      <c r="A10" s="161" t="s">
        <v>264</v>
      </c>
      <c r="B10" s="162"/>
      <c r="C10" s="162"/>
      <c r="D10" s="161" t="s">
        <v>265</v>
      </c>
      <c r="E10" s="162"/>
      <c r="F10" s="162"/>
    </row>
    <row r="11" ht="39" customHeight="1" spans="1:6">
      <c r="A11" s="161"/>
      <c r="B11" s="162"/>
      <c r="C11" s="162"/>
      <c r="D11" s="161" t="s">
        <v>266</v>
      </c>
      <c r="E11" s="162"/>
      <c r="F11" s="162"/>
    </row>
    <row r="12" ht="39" customHeight="1" spans="1:6">
      <c r="A12" s="163"/>
      <c r="B12" s="162"/>
      <c r="C12" s="162"/>
      <c r="D12" s="161" t="s">
        <v>267</v>
      </c>
      <c r="E12" s="162"/>
      <c r="F12" s="162"/>
    </row>
    <row r="13" ht="30" customHeight="1" spans="1:6">
      <c r="A13" s="163"/>
      <c r="B13" s="162"/>
      <c r="C13" s="162"/>
      <c r="D13" s="164"/>
      <c r="E13" s="162"/>
      <c r="F13" s="162"/>
    </row>
    <row r="14" ht="41.1" customHeight="1" spans="1:6">
      <c r="A14" s="164" t="s">
        <v>268</v>
      </c>
      <c r="B14" s="162">
        <v>3638</v>
      </c>
      <c r="C14" s="162">
        <v>1800</v>
      </c>
      <c r="D14" s="164" t="s">
        <v>269</v>
      </c>
      <c r="E14" s="162"/>
      <c r="F14" s="162"/>
    </row>
    <row r="15" ht="41.1" customHeight="1" spans="1:6">
      <c r="A15" s="164"/>
      <c r="B15" s="162"/>
      <c r="C15" s="162"/>
      <c r="D15" s="165" t="s">
        <v>271</v>
      </c>
      <c r="E15" s="162">
        <v>3638</v>
      </c>
      <c r="F15" s="162">
        <v>1800</v>
      </c>
    </row>
    <row r="16" ht="41.1" customHeight="1" spans="1:6">
      <c r="A16" s="164" t="s">
        <v>273</v>
      </c>
      <c r="B16" s="162">
        <v>3638</v>
      </c>
      <c r="C16" s="162">
        <v>1800</v>
      </c>
      <c r="D16" s="164" t="s">
        <v>274</v>
      </c>
      <c r="E16" s="162">
        <v>3638</v>
      </c>
      <c r="F16" s="162">
        <v>1800</v>
      </c>
    </row>
    <row r="17" ht="24" customHeight="1" spans="1:6">
      <c r="A17" s="166"/>
      <c r="B17" s="166"/>
      <c r="C17" s="166"/>
      <c r="D17" s="166"/>
      <c r="E17" s="166"/>
      <c r="F17" s="166"/>
    </row>
  </sheetData>
  <mergeCells count="4">
    <mergeCell ref="A2:E2"/>
    <mergeCell ref="A3:F3"/>
    <mergeCell ref="A4:F4"/>
    <mergeCell ref="A17:F17"/>
  </mergeCells>
  <printOptions horizontalCentered="1"/>
  <pageMargins left="0.747916666666667" right="0.747916666666667" top="0.984027777777778" bottom="0.984027777777778" header="0.511805555555556" footer="0.511805555555556"/>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93"/>
  <sheetViews>
    <sheetView showGridLines="0" showZeros="0" workbookViewId="0">
      <selection activeCell="B11" sqref="B11"/>
    </sheetView>
  </sheetViews>
  <sheetFormatPr defaultColWidth="12.125" defaultRowHeight="17.1" customHeight="1" outlineLevelCol="2"/>
  <cols>
    <col min="1" max="1" width="11.125" style="103" customWidth="1"/>
    <col min="2" max="2" width="58" style="103" customWidth="1"/>
    <col min="3" max="3" width="14.875" style="103" customWidth="1"/>
    <col min="4" max="256" width="12.125" style="103"/>
    <col min="257" max="257" width="11.125" style="103" customWidth="1"/>
    <col min="258" max="258" width="67.75" style="103" customWidth="1"/>
    <col min="259" max="259" width="25" style="103" customWidth="1"/>
    <col min="260" max="512" width="12.125" style="103"/>
    <col min="513" max="513" width="11.125" style="103" customWidth="1"/>
    <col min="514" max="514" width="67.75" style="103" customWidth="1"/>
    <col min="515" max="515" width="25" style="103" customWidth="1"/>
    <col min="516" max="768" width="12.125" style="103"/>
    <col min="769" max="769" width="11.125" style="103" customWidth="1"/>
    <col min="770" max="770" width="67.75" style="103" customWidth="1"/>
    <col min="771" max="771" width="25" style="103" customWidth="1"/>
    <col min="772" max="1024" width="12.125" style="103"/>
    <col min="1025" max="1025" width="11.125" style="103" customWidth="1"/>
    <col min="1026" max="1026" width="67.75" style="103" customWidth="1"/>
    <col min="1027" max="1027" width="25" style="103" customWidth="1"/>
    <col min="1028" max="1280" width="12.125" style="103"/>
    <col min="1281" max="1281" width="11.125" style="103" customWidth="1"/>
    <col min="1282" max="1282" width="67.75" style="103" customWidth="1"/>
    <col min="1283" max="1283" width="25" style="103" customWidth="1"/>
    <col min="1284" max="1536" width="12.125" style="103"/>
    <col min="1537" max="1537" width="11.125" style="103" customWidth="1"/>
    <col min="1538" max="1538" width="67.75" style="103" customWidth="1"/>
    <col min="1539" max="1539" width="25" style="103" customWidth="1"/>
    <col min="1540" max="1792" width="12.125" style="103"/>
    <col min="1793" max="1793" width="11.125" style="103" customWidth="1"/>
    <col min="1794" max="1794" width="67.75" style="103" customWidth="1"/>
    <col min="1795" max="1795" width="25" style="103" customWidth="1"/>
    <col min="1796" max="2048" width="12.125" style="103"/>
    <col min="2049" max="2049" width="11.125" style="103" customWidth="1"/>
    <col min="2050" max="2050" width="67.75" style="103" customWidth="1"/>
    <col min="2051" max="2051" width="25" style="103" customWidth="1"/>
    <col min="2052" max="2304" width="12.125" style="103"/>
    <col min="2305" max="2305" width="11.125" style="103" customWidth="1"/>
    <col min="2306" max="2306" width="67.75" style="103" customWidth="1"/>
    <col min="2307" max="2307" width="25" style="103" customWidth="1"/>
    <col min="2308" max="2560" width="12.125" style="103"/>
    <col min="2561" max="2561" width="11.125" style="103" customWidth="1"/>
    <col min="2562" max="2562" width="67.75" style="103" customWidth="1"/>
    <col min="2563" max="2563" width="25" style="103" customWidth="1"/>
    <col min="2564" max="2816" width="12.125" style="103"/>
    <col min="2817" max="2817" width="11.125" style="103" customWidth="1"/>
    <col min="2818" max="2818" width="67.75" style="103" customWidth="1"/>
    <col min="2819" max="2819" width="25" style="103" customWidth="1"/>
    <col min="2820" max="3072" width="12.125" style="103"/>
    <col min="3073" max="3073" width="11.125" style="103" customWidth="1"/>
    <col min="3074" max="3074" width="67.75" style="103" customWidth="1"/>
    <col min="3075" max="3075" width="25" style="103" customWidth="1"/>
    <col min="3076" max="3328" width="12.125" style="103"/>
    <col min="3329" max="3329" width="11.125" style="103" customWidth="1"/>
    <col min="3330" max="3330" width="67.75" style="103" customWidth="1"/>
    <col min="3331" max="3331" width="25" style="103" customWidth="1"/>
    <col min="3332" max="3584" width="12.125" style="103"/>
    <col min="3585" max="3585" width="11.125" style="103" customWidth="1"/>
    <col min="3586" max="3586" width="67.75" style="103" customWidth="1"/>
    <col min="3587" max="3587" width="25" style="103" customWidth="1"/>
    <col min="3588" max="3840" width="12.125" style="103"/>
    <col min="3841" max="3841" width="11.125" style="103" customWidth="1"/>
    <col min="3842" max="3842" width="67.75" style="103" customWidth="1"/>
    <col min="3843" max="3843" width="25" style="103" customWidth="1"/>
    <col min="3844" max="4096" width="12.125" style="103"/>
    <col min="4097" max="4097" width="11.125" style="103" customWidth="1"/>
    <col min="4098" max="4098" width="67.75" style="103" customWidth="1"/>
    <col min="4099" max="4099" width="25" style="103" customWidth="1"/>
    <col min="4100" max="4352" width="12.125" style="103"/>
    <col min="4353" max="4353" width="11.125" style="103" customWidth="1"/>
    <col min="4354" max="4354" width="67.75" style="103" customWidth="1"/>
    <col min="4355" max="4355" width="25" style="103" customWidth="1"/>
    <col min="4356" max="4608" width="12.125" style="103"/>
    <col min="4609" max="4609" width="11.125" style="103" customWidth="1"/>
    <col min="4610" max="4610" width="67.75" style="103" customWidth="1"/>
    <col min="4611" max="4611" width="25" style="103" customWidth="1"/>
    <col min="4612" max="4864" width="12.125" style="103"/>
    <col min="4865" max="4865" width="11.125" style="103" customWidth="1"/>
    <col min="4866" max="4866" width="67.75" style="103" customWidth="1"/>
    <col min="4867" max="4867" width="25" style="103" customWidth="1"/>
    <col min="4868" max="5120" width="12.125" style="103"/>
    <col min="5121" max="5121" width="11.125" style="103" customWidth="1"/>
    <col min="5122" max="5122" width="67.75" style="103" customWidth="1"/>
    <col min="5123" max="5123" width="25" style="103" customWidth="1"/>
    <col min="5124" max="5376" width="12.125" style="103"/>
    <col min="5377" max="5377" width="11.125" style="103" customWidth="1"/>
    <col min="5378" max="5378" width="67.75" style="103" customWidth="1"/>
    <col min="5379" max="5379" width="25" style="103" customWidth="1"/>
    <col min="5380" max="5632" width="12.125" style="103"/>
    <col min="5633" max="5633" width="11.125" style="103" customWidth="1"/>
    <col min="5634" max="5634" width="67.75" style="103" customWidth="1"/>
    <col min="5635" max="5635" width="25" style="103" customWidth="1"/>
    <col min="5636" max="5888" width="12.125" style="103"/>
    <col min="5889" max="5889" width="11.125" style="103" customWidth="1"/>
    <col min="5890" max="5890" width="67.75" style="103" customWidth="1"/>
    <col min="5891" max="5891" width="25" style="103" customWidth="1"/>
    <col min="5892" max="6144" width="12.125" style="103"/>
    <col min="6145" max="6145" width="11.125" style="103" customWidth="1"/>
    <col min="6146" max="6146" width="67.75" style="103" customWidth="1"/>
    <col min="6147" max="6147" width="25" style="103" customWidth="1"/>
    <col min="6148" max="6400" width="12.125" style="103"/>
    <col min="6401" max="6401" width="11.125" style="103" customWidth="1"/>
    <col min="6402" max="6402" width="67.75" style="103" customWidth="1"/>
    <col min="6403" max="6403" width="25" style="103" customWidth="1"/>
    <col min="6404" max="6656" width="12.125" style="103"/>
    <col min="6657" max="6657" width="11.125" style="103" customWidth="1"/>
    <col min="6658" max="6658" width="67.75" style="103" customWidth="1"/>
    <col min="6659" max="6659" width="25" style="103" customWidth="1"/>
    <col min="6660" max="6912" width="12.125" style="103"/>
    <col min="6913" max="6913" width="11.125" style="103" customWidth="1"/>
    <col min="6914" max="6914" width="67.75" style="103" customWidth="1"/>
    <col min="6915" max="6915" width="25" style="103" customWidth="1"/>
    <col min="6916" max="7168" width="12.125" style="103"/>
    <col min="7169" max="7169" width="11.125" style="103" customWidth="1"/>
    <col min="7170" max="7170" width="67.75" style="103" customWidth="1"/>
    <col min="7171" max="7171" width="25" style="103" customWidth="1"/>
    <col min="7172" max="7424" width="12.125" style="103"/>
    <col min="7425" max="7425" width="11.125" style="103" customWidth="1"/>
    <col min="7426" max="7426" width="67.75" style="103" customWidth="1"/>
    <col min="7427" max="7427" width="25" style="103" customWidth="1"/>
    <col min="7428" max="7680" width="12.125" style="103"/>
    <col min="7681" max="7681" width="11.125" style="103" customWidth="1"/>
    <col min="7682" max="7682" width="67.75" style="103" customWidth="1"/>
    <col min="7683" max="7683" width="25" style="103" customWidth="1"/>
    <col min="7684" max="7936" width="12.125" style="103"/>
    <col min="7937" max="7937" width="11.125" style="103" customWidth="1"/>
    <col min="7938" max="7938" width="67.75" style="103" customWidth="1"/>
    <col min="7939" max="7939" width="25" style="103" customWidth="1"/>
    <col min="7940" max="8192" width="12.125" style="103"/>
    <col min="8193" max="8193" width="11.125" style="103" customWidth="1"/>
    <col min="8194" max="8194" width="67.75" style="103" customWidth="1"/>
    <col min="8195" max="8195" width="25" style="103" customWidth="1"/>
    <col min="8196" max="8448" width="12.125" style="103"/>
    <col min="8449" max="8449" width="11.125" style="103" customWidth="1"/>
    <col min="8450" max="8450" width="67.75" style="103" customWidth="1"/>
    <col min="8451" max="8451" width="25" style="103" customWidth="1"/>
    <col min="8452" max="8704" width="12.125" style="103"/>
    <col min="8705" max="8705" width="11.125" style="103" customWidth="1"/>
    <col min="8706" max="8706" width="67.75" style="103" customWidth="1"/>
    <col min="8707" max="8707" width="25" style="103" customWidth="1"/>
    <col min="8708" max="8960" width="12.125" style="103"/>
    <col min="8961" max="8961" width="11.125" style="103" customWidth="1"/>
    <col min="8962" max="8962" width="67.75" style="103" customWidth="1"/>
    <col min="8963" max="8963" width="25" style="103" customWidth="1"/>
    <col min="8964" max="9216" width="12.125" style="103"/>
    <col min="9217" max="9217" width="11.125" style="103" customWidth="1"/>
    <col min="9218" max="9218" width="67.75" style="103" customWidth="1"/>
    <col min="9219" max="9219" width="25" style="103" customWidth="1"/>
    <col min="9220" max="9472" width="12.125" style="103"/>
    <col min="9473" max="9473" width="11.125" style="103" customWidth="1"/>
    <col min="9474" max="9474" width="67.75" style="103" customWidth="1"/>
    <col min="9475" max="9475" width="25" style="103" customWidth="1"/>
    <col min="9476" max="9728" width="12.125" style="103"/>
    <col min="9729" max="9729" width="11.125" style="103" customWidth="1"/>
    <col min="9730" max="9730" width="67.75" style="103" customWidth="1"/>
    <col min="9731" max="9731" width="25" style="103" customWidth="1"/>
    <col min="9732" max="9984" width="12.125" style="103"/>
    <col min="9985" max="9985" width="11.125" style="103" customWidth="1"/>
    <col min="9986" max="9986" width="67.75" style="103" customWidth="1"/>
    <col min="9987" max="9987" width="25" style="103" customWidth="1"/>
    <col min="9988" max="10240" width="12.125" style="103"/>
    <col min="10241" max="10241" width="11.125" style="103" customWidth="1"/>
    <col min="10242" max="10242" width="67.75" style="103" customWidth="1"/>
    <col min="10243" max="10243" width="25" style="103" customWidth="1"/>
    <col min="10244" max="10496" width="12.125" style="103"/>
    <col min="10497" max="10497" width="11.125" style="103" customWidth="1"/>
    <col min="10498" max="10498" width="67.75" style="103" customWidth="1"/>
    <col min="10499" max="10499" width="25" style="103" customWidth="1"/>
    <col min="10500" max="10752" width="12.125" style="103"/>
    <col min="10753" max="10753" width="11.125" style="103" customWidth="1"/>
    <col min="10754" max="10754" width="67.75" style="103" customWidth="1"/>
    <col min="10755" max="10755" width="25" style="103" customWidth="1"/>
    <col min="10756" max="11008" width="12.125" style="103"/>
    <col min="11009" max="11009" width="11.125" style="103" customWidth="1"/>
    <col min="11010" max="11010" width="67.75" style="103" customWidth="1"/>
    <col min="11011" max="11011" width="25" style="103" customWidth="1"/>
    <col min="11012" max="11264" width="12.125" style="103"/>
    <col min="11265" max="11265" width="11.125" style="103" customWidth="1"/>
    <col min="11266" max="11266" width="67.75" style="103" customWidth="1"/>
    <col min="11267" max="11267" width="25" style="103" customWidth="1"/>
    <col min="11268" max="11520" width="12.125" style="103"/>
    <col min="11521" max="11521" width="11.125" style="103" customWidth="1"/>
    <col min="11522" max="11522" width="67.75" style="103" customWidth="1"/>
    <col min="11523" max="11523" width="25" style="103" customWidth="1"/>
    <col min="11524" max="11776" width="12.125" style="103"/>
    <col min="11777" max="11777" width="11.125" style="103" customWidth="1"/>
    <col min="11778" max="11778" width="67.75" style="103" customWidth="1"/>
    <col min="11779" max="11779" width="25" style="103" customWidth="1"/>
    <col min="11780" max="12032" width="12.125" style="103"/>
    <col min="12033" max="12033" width="11.125" style="103" customWidth="1"/>
    <col min="12034" max="12034" width="67.75" style="103" customWidth="1"/>
    <col min="12035" max="12035" width="25" style="103" customWidth="1"/>
    <col min="12036" max="12288" width="12.125" style="103"/>
    <col min="12289" max="12289" width="11.125" style="103" customWidth="1"/>
    <col min="12290" max="12290" width="67.75" style="103" customWidth="1"/>
    <col min="12291" max="12291" width="25" style="103" customWidth="1"/>
    <col min="12292" max="12544" width="12.125" style="103"/>
    <col min="12545" max="12545" width="11.125" style="103" customWidth="1"/>
    <col min="12546" max="12546" width="67.75" style="103" customWidth="1"/>
    <col min="12547" max="12547" width="25" style="103" customWidth="1"/>
    <col min="12548" max="12800" width="12.125" style="103"/>
    <col min="12801" max="12801" width="11.125" style="103" customWidth="1"/>
    <col min="12802" max="12802" width="67.75" style="103" customWidth="1"/>
    <col min="12803" max="12803" width="25" style="103" customWidth="1"/>
    <col min="12804" max="13056" width="12.125" style="103"/>
    <col min="13057" max="13057" width="11.125" style="103" customWidth="1"/>
    <col min="13058" max="13058" width="67.75" style="103" customWidth="1"/>
    <col min="13059" max="13059" width="25" style="103" customWidth="1"/>
    <col min="13060" max="13312" width="12.125" style="103"/>
    <col min="13313" max="13313" width="11.125" style="103" customWidth="1"/>
    <col min="13314" max="13314" width="67.75" style="103" customWidth="1"/>
    <col min="13315" max="13315" width="25" style="103" customWidth="1"/>
    <col min="13316" max="13568" width="12.125" style="103"/>
    <col min="13569" max="13569" width="11.125" style="103" customWidth="1"/>
    <col min="13570" max="13570" width="67.75" style="103" customWidth="1"/>
    <col min="13571" max="13571" width="25" style="103" customWidth="1"/>
    <col min="13572" max="13824" width="12.125" style="103"/>
    <col min="13825" max="13825" width="11.125" style="103" customWidth="1"/>
    <col min="13826" max="13826" width="67.75" style="103" customWidth="1"/>
    <col min="13827" max="13827" width="25" style="103" customWidth="1"/>
    <col min="13828" max="14080" width="12.125" style="103"/>
    <col min="14081" max="14081" width="11.125" style="103" customWidth="1"/>
    <col min="14082" max="14082" width="67.75" style="103" customWidth="1"/>
    <col min="14083" max="14083" width="25" style="103" customWidth="1"/>
    <col min="14084" max="14336" width="12.125" style="103"/>
    <col min="14337" max="14337" width="11.125" style="103" customWidth="1"/>
    <col min="14338" max="14338" width="67.75" style="103" customWidth="1"/>
    <col min="14339" max="14339" width="25" style="103" customWidth="1"/>
    <col min="14340" max="14592" width="12.125" style="103"/>
    <col min="14593" max="14593" width="11.125" style="103" customWidth="1"/>
    <col min="14594" max="14594" width="67.75" style="103" customWidth="1"/>
    <col min="14595" max="14595" width="25" style="103" customWidth="1"/>
    <col min="14596" max="14848" width="12.125" style="103"/>
    <col min="14849" max="14849" width="11.125" style="103" customWidth="1"/>
    <col min="14850" max="14850" width="67.75" style="103" customWidth="1"/>
    <col min="14851" max="14851" width="25" style="103" customWidth="1"/>
    <col min="14852" max="15104" width="12.125" style="103"/>
    <col min="15105" max="15105" width="11.125" style="103" customWidth="1"/>
    <col min="15106" max="15106" width="67.75" style="103" customWidth="1"/>
    <col min="15107" max="15107" width="25" style="103" customWidth="1"/>
    <col min="15108" max="15360" width="12.125" style="103"/>
    <col min="15361" max="15361" width="11.125" style="103" customWidth="1"/>
    <col min="15362" max="15362" width="67.75" style="103" customWidth="1"/>
    <col min="15363" max="15363" width="25" style="103" customWidth="1"/>
    <col min="15364" max="15616" width="12.125" style="103"/>
    <col min="15617" max="15617" width="11.125" style="103" customWidth="1"/>
    <col min="15618" max="15618" width="67.75" style="103" customWidth="1"/>
    <col min="15619" max="15619" width="25" style="103" customWidth="1"/>
    <col min="15620" max="15872" width="12.125" style="103"/>
    <col min="15873" max="15873" width="11.125" style="103" customWidth="1"/>
    <col min="15874" max="15874" width="67.75" style="103" customWidth="1"/>
    <col min="15875" max="15875" width="25" style="103" customWidth="1"/>
    <col min="15876" max="16128" width="12.125" style="103"/>
    <col min="16129" max="16129" width="11.125" style="103" customWidth="1"/>
    <col min="16130" max="16130" width="67.75" style="103" customWidth="1"/>
    <col min="16131" max="16131" width="25" style="103" customWidth="1"/>
    <col min="16132" max="16384" width="12.125" style="103"/>
  </cols>
  <sheetData>
    <row r="1" customHeight="1" spans="1:1">
      <c r="A1" s="103" t="s">
        <v>327</v>
      </c>
    </row>
    <row r="2" ht="33.95" customHeight="1" spans="1:3">
      <c r="A2" s="104" t="s">
        <v>328</v>
      </c>
      <c r="B2" s="104"/>
      <c r="C2" s="104"/>
    </row>
    <row r="3" customHeight="1" spans="1:3">
      <c r="A3" s="139" t="s">
        <v>329</v>
      </c>
      <c r="B3" s="139"/>
      <c r="C3" s="139"/>
    </row>
    <row r="4" customHeight="1" spans="1:3">
      <c r="A4" s="107" t="s">
        <v>330</v>
      </c>
      <c r="B4" s="107" t="s">
        <v>216</v>
      </c>
      <c r="C4" s="141" t="s">
        <v>81</v>
      </c>
    </row>
    <row r="5" customHeight="1" spans="1:3">
      <c r="A5" s="110"/>
      <c r="B5" s="142" t="s">
        <v>144</v>
      </c>
      <c r="C5" s="109">
        <f>SUM(C6,C349)</f>
        <v>671928</v>
      </c>
    </row>
    <row r="6" customHeight="1" spans="1:3">
      <c r="A6" s="110">
        <v>101</v>
      </c>
      <c r="B6" s="143" t="s">
        <v>331</v>
      </c>
      <c r="C6" s="109">
        <f>C7+C44+C64+C187+C252+C260+C265+C279+C288+C294+C303+C312+C315+C318+C321+C333+C337+C340+C343+C346</f>
        <v>462123</v>
      </c>
    </row>
    <row r="7" customHeight="1" spans="1:3">
      <c r="A7" s="110">
        <v>10101</v>
      </c>
      <c r="B7" s="143" t="s">
        <v>332</v>
      </c>
      <c r="C7" s="113">
        <f>SUM(C8,C37,C41)</f>
        <v>242836</v>
      </c>
    </row>
    <row r="8" customHeight="1" spans="1:3">
      <c r="A8" s="110">
        <v>1010101</v>
      </c>
      <c r="B8" s="143" t="s">
        <v>333</v>
      </c>
      <c r="C8" s="109">
        <f>SUM(C9:C36)</f>
        <v>242836</v>
      </c>
    </row>
    <row r="9" customHeight="1" spans="1:3">
      <c r="A9" s="110">
        <v>101010101</v>
      </c>
      <c r="B9" s="140" t="s">
        <v>334</v>
      </c>
      <c r="C9" s="115">
        <v>62188</v>
      </c>
    </row>
    <row r="10" customHeight="1" spans="1:3">
      <c r="A10" s="110">
        <v>101010102</v>
      </c>
      <c r="B10" s="140" t="s">
        <v>335</v>
      </c>
      <c r="C10" s="109">
        <v>209</v>
      </c>
    </row>
    <row r="11" customHeight="1" spans="1:3">
      <c r="A11" s="110">
        <v>101010103</v>
      </c>
      <c r="B11" s="140" t="s">
        <v>336</v>
      </c>
      <c r="C11" s="109">
        <v>102926</v>
      </c>
    </row>
    <row r="12" customHeight="1" spans="1:3">
      <c r="A12" s="110">
        <v>101010104</v>
      </c>
      <c r="B12" s="140" t="s">
        <v>337</v>
      </c>
      <c r="C12" s="109">
        <v>0</v>
      </c>
    </row>
    <row r="13" customHeight="1" spans="1:3">
      <c r="A13" s="110">
        <v>101010105</v>
      </c>
      <c r="B13" s="140" t="s">
        <v>338</v>
      </c>
      <c r="C13" s="109">
        <v>6398</v>
      </c>
    </row>
    <row r="14" customHeight="1" spans="1:3">
      <c r="A14" s="110">
        <v>101010106</v>
      </c>
      <c r="B14" s="140" t="s">
        <v>339</v>
      </c>
      <c r="C14" s="109">
        <v>70102</v>
      </c>
    </row>
    <row r="15" customHeight="1" spans="1:3">
      <c r="A15" s="110">
        <v>101010117</v>
      </c>
      <c r="B15" s="140" t="s">
        <v>340</v>
      </c>
      <c r="C15" s="113">
        <v>0</v>
      </c>
    </row>
    <row r="16" customHeight="1" spans="1:3">
      <c r="A16" s="110">
        <v>101010118</v>
      </c>
      <c r="B16" s="140" t="s">
        <v>341</v>
      </c>
      <c r="C16" s="109">
        <v>0</v>
      </c>
    </row>
    <row r="17" customHeight="1" spans="1:3">
      <c r="A17" s="110">
        <v>101010119</v>
      </c>
      <c r="B17" s="140" t="s">
        <v>342</v>
      </c>
      <c r="C17" s="115">
        <v>4500</v>
      </c>
    </row>
    <row r="18" customHeight="1" spans="1:3">
      <c r="A18" s="110">
        <v>101010120</v>
      </c>
      <c r="B18" s="140" t="s">
        <v>343</v>
      </c>
      <c r="C18" s="109">
        <v>856</v>
      </c>
    </row>
    <row r="19" customHeight="1" spans="1:3">
      <c r="A19" s="110">
        <v>101010121</v>
      </c>
      <c r="B19" s="140" t="s">
        <v>344</v>
      </c>
      <c r="C19" s="109">
        <v>-165</v>
      </c>
    </row>
    <row r="20" customHeight="1" spans="1:3">
      <c r="A20" s="110">
        <v>101010122</v>
      </c>
      <c r="B20" s="140" t="s">
        <v>345</v>
      </c>
      <c r="C20" s="109">
        <v>-380</v>
      </c>
    </row>
    <row r="21" customHeight="1" spans="1:3">
      <c r="A21" s="110">
        <v>101010125</v>
      </c>
      <c r="B21" s="140" t="s">
        <v>346</v>
      </c>
      <c r="C21" s="109">
        <v>-118</v>
      </c>
    </row>
    <row r="22" customHeight="1" spans="1:3">
      <c r="A22" s="110">
        <v>101010127</v>
      </c>
      <c r="B22" s="140" t="s">
        <v>347</v>
      </c>
      <c r="C22" s="109">
        <v>0</v>
      </c>
    </row>
    <row r="23" customHeight="1" spans="1:3">
      <c r="A23" s="110">
        <v>101010129</v>
      </c>
      <c r="B23" s="140" t="s">
        <v>348</v>
      </c>
      <c r="C23" s="109">
        <v>-35</v>
      </c>
    </row>
    <row r="24" customHeight="1" spans="1:3">
      <c r="A24" s="110">
        <v>101010130</v>
      </c>
      <c r="B24" s="140" t="s">
        <v>349</v>
      </c>
      <c r="C24" s="109">
        <v>0</v>
      </c>
    </row>
    <row r="25" customHeight="1" spans="1:3">
      <c r="A25" s="110">
        <v>101010131</v>
      </c>
      <c r="B25" s="140" t="s">
        <v>350</v>
      </c>
      <c r="C25" s="109">
        <v>0</v>
      </c>
    </row>
    <row r="26" customHeight="1" spans="1:3">
      <c r="A26" s="110">
        <v>101010132</v>
      </c>
      <c r="B26" s="140" t="s">
        <v>351</v>
      </c>
      <c r="C26" s="109">
        <v>0</v>
      </c>
    </row>
    <row r="27" customHeight="1" spans="1:3">
      <c r="A27" s="110">
        <v>101010133</v>
      </c>
      <c r="B27" s="140" t="s">
        <v>352</v>
      </c>
      <c r="C27" s="109">
        <v>0</v>
      </c>
    </row>
    <row r="28" customHeight="1" spans="1:3">
      <c r="A28" s="110">
        <v>101010134</v>
      </c>
      <c r="B28" s="140" t="s">
        <v>353</v>
      </c>
      <c r="C28" s="109">
        <v>0</v>
      </c>
    </row>
    <row r="29" customHeight="1" spans="1:3">
      <c r="A29" s="110">
        <v>101010135</v>
      </c>
      <c r="B29" s="140" t="s">
        <v>354</v>
      </c>
      <c r="C29" s="109">
        <v>0</v>
      </c>
    </row>
    <row r="30" customHeight="1" spans="1:3">
      <c r="A30" s="110">
        <v>101010136</v>
      </c>
      <c r="B30" s="140" t="s">
        <v>355</v>
      </c>
      <c r="C30" s="109">
        <v>0</v>
      </c>
    </row>
    <row r="31" customHeight="1" spans="1:3">
      <c r="A31" s="110">
        <v>101010137</v>
      </c>
      <c r="B31" s="140" t="s">
        <v>356</v>
      </c>
      <c r="C31" s="109">
        <v>0</v>
      </c>
    </row>
    <row r="32" ht="17.25" customHeight="1" spans="1:3">
      <c r="A32" s="110">
        <v>101010138</v>
      </c>
      <c r="B32" s="140" t="s">
        <v>357</v>
      </c>
      <c r="C32" s="109">
        <v>-3713</v>
      </c>
    </row>
    <row r="33" customHeight="1" spans="1:3">
      <c r="A33" s="110">
        <v>101010150</v>
      </c>
      <c r="B33" s="140" t="s">
        <v>358</v>
      </c>
      <c r="C33" s="109">
        <v>0</v>
      </c>
    </row>
    <row r="34" customHeight="1" spans="1:3">
      <c r="A34" s="110">
        <v>101010151</v>
      </c>
      <c r="B34" s="140" t="s">
        <v>359</v>
      </c>
      <c r="C34" s="109">
        <v>68</v>
      </c>
    </row>
    <row r="35" customHeight="1" spans="1:3">
      <c r="A35" s="110">
        <v>101010152</v>
      </c>
      <c r="B35" s="140" t="s">
        <v>360</v>
      </c>
      <c r="C35" s="109">
        <v>0</v>
      </c>
    </row>
    <row r="36" customHeight="1" spans="1:3">
      <c r="A36" s="110">
        <v>101010153</v>
      </c>
      <c r="B36" s="140" t="s">
        <v>361</v>
      </c>
      <c r="C36" s="109">
        <v>0</v>
      </c>
    </row>
    <row r="37" customHeight="1" spans="1:3">
      <c r="A37" s="110">
        <v>1010102</v>
      </c>
      <c r="B37" s="143" t="s">
        <v>362</v>
      </c>
      <c r="C37" s="109">
        <f>SUM(C38:C40)</f>
        <v>0</v>
      </c>
    </row>
    <row r="38" customHeight="1" spans="1:3">
      <c r="A38" s="110">
        <v>101010201</v>
      </c>
      <c r="B38" s="140" t="s">
        <v>363</v>
      </c>
      <c r="C38" s="109">
        <v>0</v>
      </c>
    </row>
    <row r="39" customHeight="1" spans="1:3">
      <c r="A39" s="110">
        <v>101010220</v>
      </c>
      <c r="B39" s="140" t="s">
        <v>364</v>
      </c>
      <c r="C39" s="109">
        <v>0</v>
      </c>
    </row>
    <row r="40" customHeight="1" spans="1:3">
      <c r="A40" s="110">
        <v>101010221</v>
      </c>
      <c r="B40" s="140" t="s">
        <v>365</v>
      </c>
      <c r="C40" s="109">
        <v>0</v>
      </c>
    </row>
    <row r="41" customHeight="1" spans="1:3">
      <c r="A41" s="110">
        <v>1010103</v>
      </c>
      <c r="B41" s="143" t="s">
        <v>366</v>
      </c>
      <c r="C41" s="109">
        <f>C42+C43</f>
        <v>0</v>
      </c>
    </row>
    <row r="42" customHeight="1" spans="1:3">
      <c r="A42" s="110">
        <v>101010301</v>
      </c>
      <c r="B42" s="140" t="s">
        <v>367</v>
      </c>
      <c r="C42" s="109">
        <v>0</v>
      </c>
    </row>
    <row r="43" customHeight="1" spans="1:3">
      <c r="A43" s="110">
        <v>101010302</v>
      </c>
      <c r="B43" s="140" t="s">
        <v>368</v>
      </c>
      <c r="C43" s="109">
        <v>0</v>
      </c>
    </row>
    <row r="44" customHeight="1" spans="1:3">
      <c r="A44" s="110">
        <v>10102</v>
      </c>
      <c r="B44" s="143" t="s">
        <v>369</v>
      </c>
      <c r="C44" s="109">
        <f>SUM(C45,C57,C63)</f>
        <v>0</v>
      </c>
    </row>
    <row r="45" customHeight="1" spans="1:3">
      <c r="A45" s="110">
        <v>1010201</v>
      </c>
      <c r="B45" s="143" t="s">
        <v>370</v>
      </c>
      <c r="C45" s="109">
        <f>SUM(C46:C56)</f>
        <v>0</v>
      </c>
    </row>
    <row r="46" customHeight="1" spans="1:3">
      <c r="A46" s="110">
        <v>101020101</v>
      </c>
      <c r="B46" s="140" t="s">
        <v>371</v>
      </c>
      <c r="C46" s="109">
        <v>0</v>
      </c>
    </row>
    <row r="47" customHeight="1" spans="1:3">
      <c r="A47" s="110">
        <v>101020102</v>
      </c>
      <c r="B47" s="140" t="s">
        <v>372</v>
      </c>
      <c r="C47" s="109">
        <v>0</v>
      </c>
    </row>
    <row r="48" customHeight="1" spans="1:3">
      <c r="A48" s="110">
        <v>101020103</v>
      </c>
      <c r="B48" s="140" t="s">
        <v>373</v>
      </c>
      <c r="C48" s="109">
        <v>0</v>
      </c>
    </row>
    <row r="49" customHeight="1" spans="1:3">
      <c r="A49" s="110">
        <v>101020104</v>
      </c>
      <c r="B49" s="140" t="s">
        <v>374</v>
      </c>
      <c r="C49" s="109">
        <v>0</v>
      </c>
    </row>
    <row r="50" customHeight="1" spans="1:3">
      <c r="A50" s="110">
        <v>101020105</v>
      </c>
      <c r="B50" s="140" t="s">
        <v>375</v>
      </c>
      <c r="C50" s="109">
        <v>0</v>
      </c>
    </row>
    <row r="51" customHeight="1" spans="1:3">
      <c r="A51" s="110">
        <v>101020106</v>
      </c>
      <c r="B51" s="140" t="s">
        <v>376</v>
      </c>
      <c r="C51" s="109">
        <v>0</v>
      </c>
    </row>
    <row r="52" customHeight="1" spans="1:3">
      <c r="A52" s="110">
        <v>101020107</v>
      </c>
      <c r="B52" s="140" t="s">
        <v>377</v>
      </c>
      <c r="C52" s="109">
        <v>0</v>
      </c>
    </row>
    <row r="53" customHeight="1" spans="1:3">
      <c r="A53" s="110">
        <v>101020119</v>
      </c>
      <c r="B53" s="140" t="s">
        <v>378</v>
      </c>
      <c r="C53" s="109">
        <v>0</v>
      </c>
    </row>
    <row r="54" customHeight="1" spans="1:3">
      <c r="A54" s="110">
        <v>101020120</v>
      </c>
      <c r="B54" s="140" t="s">
        <v>379</v>
      </c>
      <c r="C54" s="109">
        <v>0</v>
      </c>
    </row>
    <row r="55" customHeight="1" spans="1:3">
      <c r="A55" s="110">
        <v>101020121</v>
      </c>
      <c r="B55" s="140" t="s">
        <v>380</v>
      </c>
      <c r="C55" s="109">
        <v>0</v>
      </c>
    </row>
    <row r="56" customHeight="1" spans="1:3">
      <c r="A56" s="110">
        <v>101020129</v>
      </c>
      <c r="B56" s="140" t="s">
        <v>381</v>
      </c>
      <c r="C56" s="109">
        <v>0</v>
      </c>
    </row>
    <row r="57" customHeight="1" spans="1:3">
      <c r="A57" s="110">
        <v>1010202</v>
      </c>
      <c r="B57" s="143" t="s">
        <v>382</v>
      </c>
      <c r="C57" s="109">
        <f>SUM(C58:C62)</f>
        <v>0</v>
      </c>
    </row>
    <row r="58" customHeight="1" spans="1:3">
      <c r="A58" s="110">
        <v>101020202</v>
      </c>
      <c r="B58" s="140" t="s">
        <v>383</v>
      </c>
      <c r="C58" s="109">
        <v>0</v>
      </c>
    </row>
    <row r="59" customHeight="1" spans="1:3">
      <c r="A59" s="110">
        <v>101020209</v>
      </c>
      <c r="B59" s="140" t="s">
        <v>384</v>
      </c>
      <c r="C59" s="109">
        <v>0</v>
      </c>
    </row>
    <row r="60" customHeight="1" spans="1:3">
      <c r="A60" s="110">
        <v>101020220</v>
      </c>
      <c r="B60" s="140" t="s">
        <v>385</v>
      </c>
      <c r="C60" s="109">
        <v>0</v>
      </c>
    </row>
    <row r="61" customHeight="1" spans="1:3">
      <c r="A61" s="110">
        <v>101020221</v>
      </c>
      <c r="B61" s="140" t="s">
        <v>386</v>
      </c>
      <c r="C61" s="109">
        <v>0</v>
      </c>
    </row>
    <row r="62" customHeight="1" spans="1:3">
      <c r="A62" s="110">
        <v>101020229</v>
      </c>
      <c r="B62" s="140" t="s">
        <v>387</v>
      </c>
      <c r="C62" s="109">
        <v>0</v>
      </c>
    </row>
    <row r="63" customHeight="1" spans="1:3">
      <c r="A63" s="110">
        <v>1010203</v>
      </c>
      <c r="B63" s="143" t="s">
        <v>388</v>
      </c>
      <c r="C63" s="109">
        <v>0</v>
      </c>
    </row>
    <row r="64" customHeight="1" spans="1:3">
      <c r="A64" s="110">
        <v>10104</v>
      </c>
      <c r="B64" s="143" t="s">
        <v>389</v>
      </c>
      <c r="C64" s="109">
        <f>SUM(C65:C81,C85:C90,C94,C99:C100,C104:C110,C127:C128,C131:C133,C138,C143,C148,C153,C158,C163,C168,C173,C178,C183)</f>
        <v>70284</v>
      </c>
    </row>
    <row r="65" customHeight="1" spans="1:3">
      <c r="A65" s="110">
        <v>1010401</v>
      </c>
      <c r="B65" s="143" t="s">
        <v>390</v>
      </c>
      <c r="C65" s="109">
        <v>29</v>
      </c>
    </row>
    <row r="66" customHeight="1" spans="1:3">
      <c r="A66" s="110">
        <v>1010402</v>
      </c>
      <c r="B66" s="143" t="s">
        <v>391</v>
      </c>
      <c r="C66" s="109">
        <v>0</v>
      </c>
    </row>
    <row r="67" customHeight="1" spans="1:3">
      <c r="A67" s="110">
        <v>1010403</v>
      </c>
      <c r="B67" s="143" t="s">
        <v>392</v>
      </c>
      <c r="C67" s="109">
        <v>0</v>
      </c>
    </row>
    <row r="68" customHeight="1" spans="1:3">
      <c r="A68" s="110">
        <v>1010404</v>
      </c>
      <c r="B68" s="143" t="s">
        <v>393</v>
      </c>
      <c r="C68" s="109">
        <v>8</v>
      </c>
    </row>
    <row r="69" customHeight="1" spans="1:3">
      <c r="A69" s="110">
        <v>1010405</v>
      </c>
      <c r="B69" s="143" t="s">
        <v>394</v>
      </c>
      <c r="C69" s="109">
        <v>0</v>
      </c>
    </row>
    <row r="70" customHeight="1" spans="1:3">
      <c r="A70" s="110">
        <v>1010406</v>
      </c>
      <c r="B70" s="143" t="s">
        <v>395</v>
      </c>
      <c r="C70" s="109">
        <v>0</v>
      </c>
    </row>
    <row r="71" customHeight="1" spans="1:3">
      <c r="A71" s="110">
        <v>1010407</v>
      </c>
      <c r="B71" s="143" t="s">
        <v>396</v>
      </c>
      <c r="C71" s="109">
        <v>0</v>
      </c>
    </row>
    <row r="72" customHeight="1" spans="1:3">
      <c r="A72" s="110">
        <v>1010408</v>
      </c>
      <c r="B72" s="143" t="s">
        <v>397</v>
      </c>
      <c r="C72" s="109">
        <v>0</v>
      </c>
    </row>
    <row r="73" customHeight="1" spans="1:3">
      <c r="A73" s="110">
        <v>1010409</v>
      </c>
      <c r="B73" s="143" t="s">
        <v>398</v>
      </c>
      <c r="C73" s="109">
        <v>0</v>
      </c>
    </row>
    <row r="74" customHeight="1" spans="1:3">
      <c r="A74" s="110">
        <v>1010410</v>
      </c>
      <c r="B74" s="143" t="s">
        <v>399</v>
      </c>
      <c r="C74" s="109">
        <v>0</v>
      </c>
    </row>
    <row r="75" customHeight="1" spans="1:3">
      <c r="A75" s="110">
        <v>1010411</v>
      </c>
      <c r="B75" s="143" t="s">
        <v>400</v>
      </c>
      <c r="C75" s="109">
        <v>0</v>
      </c>
    </row>
    <row r="76" customHeight="1" spans="1:3">
      <c r="A76" s="110">
        <v>1010412</v>
      </c>
      <c r="B76" s="143" t="s">
        <v>401</v>
      </c>
      <c r="C76" s="109">
        <v>0</v>
      </c>
    </row>
    <row r="77" customHeight="1" spans="1:3">
      <c r="A77" s="110">
        <v>1010413</v>
      </c>
      <c r="B77" s="143" t="s">
        <v>402</v>
      </c>
      <c r="C77" s="109">
        <v>0</v>
      </c>
    </row>
    <row r="78" customHeight="1" spans="1:3">
      <c r="A78" s="110">
        <v>1010414</v>
      </c>
      <c r="B78" s="143" t="s">
        <v>403</v>
      </c>
      <c r="C78" s="109">
        <v>0</v>
      </c>
    </row>
    <row r="79" customHeight="1" spans="1:3">
      <c r="A79" s="110">
        <v>1010415</v>
      </c>
      <c r="B79" s="143" t="s">
        <v>404</v>
      </c>
      <c r="C79" s="109">
        <v>0</v>
      </c>
    </row>
    <row r="80" customHeight="1" spans="1:3">
      <c r="A80" s="110">
        <v>1010416</v>
      </c>
      <c r="B80" s="143" t="s">
        <v>405</v>
      </c>
      <c r="C80" s="109">
        <v>0</v>
      </c>
    </row>
    <row r="81" customHeight="1" spans="1:3">
      <c r="A81" s="110">
        <v>1010417</v>
      </c>
      <c r="B81" s="143" t="s">
        <v>406</v>
      </c>
      <c r="C81" s="109">
        <f>SUM(C82:C84)</f>
        <v>0</v>
      </c>
    </row>
    <row r="82" customHeight="1" spans="1:3">
      <c r="A82" s="110">
        <v>101041701</v>
      </c>
      <c r="B82" s="140" t="s">
        <v>407</v>
      </c>
      <c r="C82" s="109">
        <v>0</v>
      </c>
    </row>
    <row r="83" customHeight="1" spans="1:3">
      <c r="A83" s="110">
        <v>101041702</v>
      </c>
      <c r="B83" s="140" t="s">
        <v>408</v>
      </c>
      <c r="C83" s="109">
        <v>0</v>
      </c>
    </row>
    <row r="84" customHeight="1" spans="1:3">
      <c r="A84" s="110">
        <v>101041709</v>
      </c>
      <c r="B84" s="140" t="s">
        <v>409</v>
      </c>
      <c r="C84" s="109">
        <v>0</v>
      </c>
    </row>
    <row r="85" customHeight="1" spans="1:3">
      <c r="A85" s="110">
        <v>1010418</v>
      </c>
      <c r="B85" s="143" t="s">
        <v>410</v>
      </c>
      <c r="C85" s="109">
        <v>29</v>
      </c>
    </row>
    <row r="86" customHeight="1" spans="1:3">
      <c r="A86" s="110">
        <v>1010419</v>
      </c>
      <c r="B86" s="143" t="s">
        <v>411</v>
      </c>
      <c r="C86" s="109">
        <v>0</v>
      </c>
    </row>
    <row r="87" customHeight="1" spans="1:3">
      <c r="A87" s="110">
        <v>1010420</v>
      </c>
      <c r="B87" s="143" t="s">
        <v>412</v>
      </c>
      <c r="C87" s="109">
        <v>0</v>
      </c>
    </row>
    <row r="88" customHeight="1" spans="1:3">
      <c r="A88" s="110">
        <v>1010421</v>
      </c>
      <c r="B88" s="143" t="s">
        <v>413</v>
      </c>
      <c r="C88" s="109">
        <v>0</v>
      </c>
    </row>
    <row r="89" customHeight="1" spans="1:3">
      <c r="A89" s="110">
        <v>1010422</v>
      </c>
      <c r="B89" s="143" t="s">
        <v>414</v>
      </c>
      <c r="C89" s="109">
        <v>0</v>
      </c>
    </row>
    <row r="90" customHeight="1" spans="1:3">
      <c r="A90" s="110">
        <v>1010423</v>
      </c>
      <c r="B90" s="143" t="s">
        <v>415</v>
      </c>
      <c r="C90" s="109">
        <f>SUM(C91:C93)</f>
        <v>0</v>
      </c>
    </row>
    <row r="91" customHeight="1" spans="1:3">
      <c r="A91" s="110">
        <v>101042303</v>
      </c>
      <c r="B91" s="140" t="s">
        <v>416</v>
      </c>
      <c r="C91" s="109">
        <v>0</v>
      </c>
    </row>
    <row r="92" customHeight="1" spans="1:3">
      <c r="A92" s="110">
        <v>101042304</v>
      </c>
      <c r="B92" s="140" t="s">
        <v>417</v>
      </c>
      <c r="C92" s="109">
        <v>0</v>
      </c>
    </row>
    <row r="93" customHeight="1" spans="1:3">
      <c r="A93" s="110">
        <v>101042309</v>
      </c>
      <c r="B93" s="140" t="s">
        <v>418</v>
      </c>
      <c r="C93" s="109">
        <v>0</v>
      </c>
    </row>
    <row r="94" customHeight="1" spans="1:3">
      <c r="A94" s="110">
        <v>1010424</v>
      </c>
      <c r="B94" s="143" t="s">
        <v>419</v>
      </c>
      <c r="C94" s="109">
        <f>SUM(C95:C98)</f>
        <v>0</v>
      </c>
    </row>
    <row r="95" customHeight="1" spans="1:3">
      <c r="A95" s="110">
        <v>101042402</v>
      </c>
      <c r="B95" s="140" t="s">
        <v>420</v>
      </c>
      <c r="C95" s="109">
        <v>0</v>
      </c>
    </row>
    <row r="96" customHeight="1" spans="1:3">
      <c r="A96" s="110">
        <v>101042403</v>
      </c>
      <c r="B96" s="140" t="s">
        <v>421</v>
      </c>
      <c r="C96" s="109">
        <v>0</v>
      </c>
    </row>
    <row r="97" customHeight="1" spans="1:3">
      <c r="A97" s="110">
        <v>101042404</v>
      </c>
      <c r="B97" s="140" t="s">
        <v>422</v>
      </c>
      <c r="C97" s="109">
        <v>0</v>
      </c>
    </row>
    <row r="98" customHeight="1" spans="1:3">
      <c r="A98" s="110">
        <v>101042409</v>
      </c>
      <c r="B98" s="140" t="s">
        <v>423</v>
      </c>
      <c r="C98" s="109">
        <v>0</v>
      </c>
    </row>
    <row r="99" customHeight="1" spans="1:3">
      <c r="A99" s="110">
        <v>1010425</v>
      </c>
      <c r="B99" s="143" t="s">
        <v>424</v>
      </c>
      <c r="C99" s="109">
        <v>0</v>
      </c>
    </row>
    <row r="100" customHeight="1" spans="1:3">
      <c r="A100" s="110">
        <v>1010426</v>
      </c>
      <c r="B100" s="143" t="s">
        <v>425</v>
      </c>
      <c r="C100" s="109">
        <f>SUM(C101:C103)</f>
        <v>0</v>
      </c>
    </row>
    <row r="101" customHeight="1" spans="1:3">
      <c r="A101" s="110">
        <v>101042601</v>
      </c>
      <c r="B101" s="140" t="s">
        <v>426</v>
      </c>
      <c r="C101" s="109">
        <v>0</v>
      </c>
    </row>
    <row r="102" customHeight="1" spans="1:3">
      <c r="A102" s="110">
        <v>101042602</v>
      </c>
      <c r="B102" s="140" t="s">
        <v>427</v>
      </c>
      <c r="C102" s="109">
        <v>0</v>
      </c>
    </row>
    <row r="103" customHeight="1" spans="1:3">
      <c r="A103" s="110">
        <v>101042609</v>
      </c>
      <c r="B103" s="140" t="s">
        <v>428</v>
      </c>
      <c r="C103" s="109">
        <v>0</v>
      </c>
    </row>
    <row r="104" customHeight="1" spans="1:3">
      <c r="A104" s="110">
        <v>1010427</v>
      </c>
      <c r="B104" s="143" t="s">
        <v>429</v>
      </c>
      <c r="C104" s="109">
        <v>0</v>
      </c>
    </row>
    <row r="105" customHeight="1" spans="1:3">
      <c r="A105" s="110">
        <v>1010428</v>
      </c>
      <c r="B105" s="143" t="s">
        <v>430</v>
      </c>
      <c r="C105" s="109">
        <v>0</v>
      </c>
    </row>
    <row r="106" customHeight="1" spans="1:3">
      <c r="A106" s="110">
        <v>1010429</v>
      </c>
      <c r="B106" s="143" t="s">
        <v>431</v>
      </c>
      <c r="C106" s="109">
        <v>0</v>
      </c>
    </row>
    <row r="107" customHeight="1" spans="1:3">
      <c r="A107" s="110">
        <v>1010430</v>
      </c>
      <c r="B107" s="143" t="s">
        <v>432</v>
      </c>
      <c r="C107" s="109">
        <v>0</v>
      </c>
    </row>
    <row r="108" customHeight="1" spans="1:3">
      <c r="A108" s="110">
        <v>1010431</v>
      </c>
      <c r="B108" s="143" t="s">
        <v>433</v>
      </c>
      <c r="C108" s="109">
        <v>1498</v>
      </c>
    </row>
    <row r="109" customHeight="1" spans="1:3">
      <c r="A109" s="110">
        <v>1010432</v>
      </c>
      <c r="B109" s="143" t="s">
        <v>434</v>
      </c>
      <c r="C109" s="109">
        <v>51</v>
      </c>
    </row>
    <row r="110" customHeight="1" spans="1:3">
      <c r="A110" s="110">
        <v>1010433</v>
      </c>
      <c r="B110" s="143" t="s">
        <v>435</v>
      </c>
      <c r="C110" s="109">
        <f>SUM(C111:C126)</f>
        <v>41644</v>
      </c>
    </row>
    <row r="111" customHeight="1" spans="1:3">
      <c r="A111" s="110">
        <v>101043302</v>
      </c>
      <c r="B111" s="140" t="s">
        <v>436</v>
      </c>
      <c r="C111" s="109">
        <v>0</v>
      </c>
    </row>
    <row r="112" customHeight="1" spans="1:3">
      <c r="A112" s="110">
        <v>101043303</v>
      </c>
      <c r="B112" s="140" t="s">
        <v>437</v>
      </c>
      <c r="C112" s="109">
        <v>0</v>
      </c>
    </row>
    <row r="113" customHeight="1" spans="1:3">
      <c r="A113" s="110">
        <v>101043304</v>
      </c>
      <c r="B113" s="140" t="s">
        <v>438</v>
      </c>
      <c r="C113" s="109">
        <v>0</v>
      </c>
    </row>
    <row r="114" customHeight="1" spans="1:3">
      <c r="A114" s="110">
        <v>101043308</v>
      </c>
      <c r="B114" s="140" t="s">
        <v>439</v>
      </c>
      <c r="C114" s="109">
        <v>0</v>
      </c>
    </row>
    <row r="115" customHeight="1" spans="1:3">
      <c r="A115" s="110">
        <v>101043309</v>
      </c>
      <c r="B115" s="140" t="s">
        <v>440</v>
      </c>
      <c r="C115" s="109">
        <v>0</v>
      </c>
    </row>
    <row r="116" customHeight="1" spans="1:3">
      <c r="A116" s="110">
        <v>101043310</v>
      </c>
      <c r="B116" s="140" t="s">
        <v>441</v>
      </c>
      <c r="C116" s="109">
        <v>0</v>
      </c>
    </row>
    <row r="117" customHeight="1" spans="1:3">
      <c r="A117" s="110">
        <v>101043312</v>
      </c>
      <c r="B117" s="140" t="s">
        <v>442</v>
      </c>
      <c r="C117" s="109">
        <v>0</v>
      </c>
    </row>
    <row r="118" customHeight="1" spans="1:3">
      <c r="A118" s="110">
        <v>101043313</v>
      </c>
      <c r="B118" s="140" t="s">
        <v>443</v>
      </c>
      <c r="C118" s="109">
        <v>0</v>
      </c>
    </row>
    <row r="119" customHeight="1" spans="1:3">
      <c r="A119" s="110">
        <v>101043314</v>
      </c>
      <c r="B119" s="140" t="s">
        <v>444</v>
      </c>
      <c r="C119" s="109">
        <v>0</v>
      </c>
    </row>
    <row r="120" customHeight="1" spans="1:3">
      <c r="A120" s="110">
        <v>101043315</v>
      </c>
      <c r="B120" s="140" t="s">
        <v>445</v>
      </c>
      <c r="C120" s="109">
        <v>0</v>
      </c>
    </row>
    <row r="121" customHeight="1" spans="1:3">
      <c r="A121" s="110">
        <v>101043316</v>
      </c>
      <c r="B121" s="140" t="s">
        <v>446</v>
      </c>
      <c r="C121" s="109">
        <v>0</v>
      </c>
    </row>
    <row r="122" customHeight="1" spans="1:3">
      <c r="A122" s="110">
        <v>101043317</v>
      </c>
      <c r="B122" s="140" t="s">
        <v>447</v>
      </c>
      <c r="C122" s="109">
        <v>0</v>
      </c>
    </row>
    <row r="123" customHeight="1" spans="1:3">
      <c r="A123" s="110">
        <v>101043318</v>
      </c>
      <c r="B123" s="140" t="s">
        <v>448</v>
      </c>
      <c r="C123" s="109">
        <v>0</v>
      </c>
    </row>
    <row r="124" customHeight="1" spans="1:3">
      <c r="A124" s="110">
        <v>101043319</v>
      </c>
      <c r="B124" s="140" t="s">
        <v>449</v>
      </c>
      <c r="C124" s="109">
        <v>0</v>
      </c>
    </row>
    <row r="125" customHeight="1" spans="1:3">
      <c r="A125" s="110">
        <v>101043320</v>
      </c>
      <c r="B125" s="140" t="s">
        <v>450</v>
      </c>
      <c r="C125" s="109">
        <v>0</v>
      </c>
    </row>
    <row r="126" customHeight="1" spans="1:3">
      <c r="A126" s="110">
        <v>101043399</v>
      </c>
      <c r="B126" s="140" t="s">
        <v>451</v>
      </c>
      <c r="C126" s="109">
        <v>41644</v>
      </c>
    </row>
    <row r="127" customHeight="1" spans="1:3">
      <c r="A127" s="110">
        <v>1010434</v>
      </c>
      <c r="B127" s="143" t="s">
        <v>452</v>
      </c>
      <c r="C127" s="109">
        <v>0</v>
      </c>
    </row>
    <row r="128" customHeight="1" spans="1:3">
      <c r="A128" s="110">
        <v>1010435</v>
      </c>
      <c r="B128" s="143" t="s">
        <v>453</v>
      </c>
      <c r="C128" s="109">
        <f>C129+C130</f>
        <v>3556</v>
      </c>
    </row>
    <row r="129" customHeight="1" spans="1:3">
      <c r="A129" s="110">
        <v>101043501</v>
      </c>
      <c r="B129" s="140" t="s">
        <v>454</v>
      </c>
      <c r="C129" s="109">
        <v>0</v>
      </c>
    </row>
    <row r="130" customHeight="1" spans="1:3">
      <c r="A130" s="110">
        <v>101043509</v>
      </c>
      <c r="B130" s="140" t="s">
        <v>455</v>
      </c>
      <c r="C130" s="109">
        <v>3556</v>
      </c>
    </row>
    <row r="131" customHeight="1" spans="1:3">
      <c r="A131" s="110">
        <v>1010436</v>
      </c>
      <c r="B131" s="143" t="s">
        <v>456</v>
      </c>
      <c r="C131" s="109">
        <v>11113</v>
      </c>
    </row>
    <row r="132" customHeight="1" spans="1:3">
      <c r="A132" s="110">
        <v>1010439</v>
      </c>
      <c r="B132" s="143" t="s">
        <v>457</v>
      </c>
      <c r="C132" s="109">
        <v>1954</v>
      </c>
    </row>
    <row r="133" customHeight="1" spans="1:3">
      <c r="A133" s="110">
        <v>1010440</v>
      </c>
      <c r="B133" s="143" t="s">
        <v>458</v>
      </c>
      <c r="C133" s="109">
        <f>SUM(C134:C137)</f>
        <v>7457</v>
      </c>
    </row>
    <row r="134" customHeight="1" spans="1:3">
      <c r="A134" s="110">
        <v>101044001</v>
      </c>
      <c r="B134" s="140" t="s">
        <v>459</v>
      </c>
      <c r="C134" s="109">
        <v>43</v>
      </c>
    </row>
    <row r="135" customHeight="1" spans="1:3">
      <c r="A135" s="110">
        <v>101044002</v>
      </c>
      <c r="B135" s="140" t="s">
        <v>460</v>
      </c>
      <c r="C135" s="109">
        <v>6668</v>
      </c>
    </row>
    <row r="136" customHeight="1" spans="1:3">
      <c r="A136" s="110">
        <v>101044003</v>
      </c>
      <c r="B136" s="140" t="s">
        <v>461</v>
      </c>
      <c r="C136" s="109">
        <v>737</v>
      </c>
    </row>
    <row r="137" customHeight="1" spans="1:3">
      <c r="A137" s="110">
        <v>101044099</v>
      </c>
      <c r="B137" s="140" t="s">
        <v>462</v>
      </c>
      <c r="C137" s="109">
        <v>9</v>
      </c>
    </row>
    <row r="138" customHeight="1" spans="1:3">
      <c r="A138" s="110">
        <v>1010441</v>
      </c>
      <c r="B138" s="143" t="s">
        <v>463</v>
      </c>
      <c r="C138" s="109">
        <f>SUM(C139:C142)</f>
        <v>11</v>
      </c>
    </row>
    <row r="139" customHeight="1" spans="1:3">
      <c r="A139" s="110">
        <v>101044101</v>
      </c>
      <c r="B139" s="140" t="s">
        <v>464</v>
      </c>
      <c r="C139" s="109">
        <v>0</v>
      </c>
    </row>
    <row r="140" customHeight="1" spans="1:3">
      <c r="A140" s="110">
        <v>101044102</v>
      </c>
      <c r="B140" s="140" t="s">
        <v>465</v>
      </c>
      <c r="C140" s="109">
        <v>7</v>
      </c>
    </row>
    <row r="141" customHeight="1" spans="1:3">
      <c r="A141" s="110">
        <v>101044103</v>
      </c>
      <c r="B141" s="140" t="s">
        <v>466</v>
      </c>
      <c r="C141" s="109">
        <v>0</v>
      </c>
    </row>
    <row r="142" customHeight="1" spans="1:3">
      <c r="A142" s="110">
        <v>101044199</v>
      </c>
      <c r="B142" s="140" t="s">
        <v>467</v>
      </c>
      <c r="C142" s="109">
        <v>4</v>
      </c>
    </row>
    <row r="143" customHeight="1" spans="1:3">
      <c r="A143" s="110">
        <v>1010442</v>
      </c>
      <c r="B143" s="143" t="s">
        <v>468</v>
      </c>
      <c r="C143" s="109">
        <f>SUM(C144:C147)</f>
        <v>325</v>
      </c>
    </row>
    <row r="144" customHeight="1" spans="1:3">
      <c r="A144" s="110">
        <v>101044201</v>
      </c>
      <c r="B144" s="140" t="s">
        <v>469</v>
      </c>
      <c r="C144" s="109">
        <v>281</v>
      </c>
    </row>
    <row r="145" customHeight="1" spans="1:3">
      <c r="A145" s="110">
        <v>101044202</v>
      </c>
      <c r="B145" s="140" t="s">
        <v>470</v>
      </c>
      <c r="C145" s="109">
        <v>44</v>
      </c>
    </row>
    <row r="146" customHeight="1" spans="1:3">
      <c r="A146" s="110">
        <v>101044203</v>
      </c>
      <c r="B146" s="140" t="s">
        <v>471</v>
      </c>
      <c r="C146" s="109">
        <v>0</v>
      </c>
    </row>
    <row r="147" customHeight="1" spans="1:3">
      <c r="A147" s="110">
        <v>101044299</v>
      </c>
      <c r="B147" s="140" t="s">
        <v>472</v>
      </c>
      <c r="C147" s="109">
        <v>0</v>
      </c>
    </row>
    <row r="148" customHeight="1" spans="1:3">
      <c r="A148" s="110">
        <v>1010443</v>
      </c>
      <c r="B148" s="143" t="s">
        <v>473</v>
      </c>
      <c r="C148" s="109">
        <f>SUM(C149:C152)</f>
        <v>0</v>
      </c>
    </row>
    <row r="149" customHeight="1" spans="1:3">
      <c r="A149" s="110">
        <v>101044301</v>
      </c>
      <c r="B149" s="140" t="s">
        <v>474</v>
      </c>
      <c r="C149" s="109">
        <v>0</v>
      </c>
    </row>
    <row r="150" customHeight="1" spans="1:3">
      <c r="A150" s="110">
        <v>101044302</v>
      </c>
      <c r="B150" s="140" t="s">
        <v>475</v>
      </c>
      <c r="C150" s="109">
        <v>0</v>
      </c>
    </row>
    <row r="151" customHeight="1" spans="1:3">
      <c r="A151" s="110">
        <v>101044303</v>
      </c>
      <c r="B151" s="140" t="s">
        <v>476</v>
      </c>
      <c r="C151" s="109">
        <v>0</v>
      </c>
    </row>
    <row r="152" customHeight="1" spans="1:3">
      <c r="A152" s="110">
        <v>101044399</v>
      </c>
      <c r="B152" s="140" t="s">
        <v>477</v>
      </c>
      <c r="C152" s="109">
        <v>0</v>
      </c>
    </row>
    <row r="153" customHeight="1" spans="1:3">
      <c r="A153" s="110">
        <v>1010444</v>
      </c>
      <c r="B153" s="143" t="s">
        <v>478</v>
      </c>
      <c r="C153" s="109">
        <f>SUM(C154:C157)</f>
        <v>0</v>
      </c>
    </row>
    <row r="154" customHeight="1" spans="1:3">
      <c r="A154" s="110">
        <v>101044401</v>
      </c>
      <c r="B154" s="140" t="s">
        <v>459</v>
      </c>
      <c r="C154" s="109">
        <v>0</v>
      </c>
    </row>
    <row r="155" customHeight="1" spans="1:3">
      <c r="A155" s="110">
        <v>101044402</v>
      </c>
      <c r="B155" s="140" t="s">
        <v>460</v>
      </c>
      <c r="C155" s="109">
        <v>0</v>
      </c>
    </row>
    <row r="156" customHeight="1" spans="1:3">
      <c r="A156" s="110">
        <v>101044403</v>
      </c>
      <c r="B156" s="140" t="s">
        <v>461</v>
      </c>
      <c r="C156" s="109">
        <v>0</v>
      </c>
    </row>
    <row r="157" customHeight="1" spans="1:3">
      <c r="A157" s="110">
        <v>101044499</v>
      </c>
      <c r="B157" s="140" t="s">
        <v>462</v>
      </c>
      <c r="C157" s="109">
        <v>0</v>
      </c>
    </row>
    <row r="158" customHeight="1" spans="1:3">
      <c r="A158" s="110">
        <v>1010445</v>
      </c>
      <c r="B158" s="143" t="s">
        <v>479</v>
      </c>
      <c r="C158" s="109">
        <f>SUM(C159:C162)</f>
        <v>0</v>
      </c>
    </row>
    <row r="159" customHeight="1" spans="1:3">
      <c r="A159" s="110">
        <v>101044501</v>
      </c>
      <c r="B159" s="140" t="s">
        <v>464</v>
      </c>
      <c r="C159" s="109">
        <v>0</v>
      </c>
    </row>
    <row r="160" customHeight="1" spans="1:3">
      <c r="A160" s="110">
        <v>101044502</v>
      </c>
      <c r="B160" s="140" t="s">
        <v>465</v>
      </c>
      <c r="C160" s="109">
        <v>0</v>
      </c>
    </row>
    <row r="161" customHeight="1" spans="1:3">
      <c r="A161" s="110">
        <v>101044503</v>
      </c>
      <c r="B161" s="140" t="s">
        <v>466</v>
      </c>
      <c r="C161" s="109">
        <v>0</v>
      </c>
    </row>
    <row r="162" customHeight="1" spans="1:3">
      <c r="A162" s="110">
        <v>101044599</v>
      </c>
      <c r="B162" s="140" t="s">
        <v>467</v>
      </c>
      <c r="C162" s="109">
        <v>0</v>
      </c>
    </row>
    <row r="163" customHeight="1" spans="1:3">
      <c r="A163" s="110">
        <v>1010446</v>
      </c>
      <c r="B163" s="143" t="s">
        <v>480</v>
      </c>
      <c r="C163" s="109">
        <f>SUM(C164:C167)</f>
        <v>0</v>
      </c>
    </row>
    <row r="164" customHeight="1" spans="1:3">
      <c r="A164" s="110">
        <v>101044601</v>
      </c>
      <c r="B164" s="140" t="s">
        <v>469</v>
      </c>
      <c r="C164" s="109">
        <v>0</v>
      </c>
    </row>
    <row r="165" customHeight="1" spans="1:3">
      <c r="A165" s="110">
        <v>101044602</v>
      </c>
      <c r="B165" s="140" t="s">
        <v>470</v>
      </c>
      <c r="C165" s="109">
        <v>0</v>
      </c>
    </row>
    <row r="166" customHeight="1" spans="1:3">
      <c r="A166" s="110">
        <v>101044603</v>
      </c>
      <c r="B166" s="140" t="s">
        <v>471</v>
      </c>
      <c r="C166" s="109">
        <v>0</v>
      </c>
    </row>
    <row r="167" customHeight="1" spans="1:3">
      <c r="A167" s="110">
        <v>101044699</v>
      </c>
      <c r="B167" s="140" t="s">
        <v>472</v>
      </c>
      <c r="C167" s="109">
        <v>0</v>
      </c>
    </row>
    <row r="168" customHeight="1" spans="1:3">
      <c r="A168" s="110">
        <v>1010447</v>
      </c>
      <c r="B168" s="143" t="s">
        <v>481</v>
      </c>
      <c r="C168" s="109">
        <f>SUM(C169:C172)</f>
        <v>0</v>
      </c>
    </row>
    <row r="169" customHeight="1" spans="1:3">
      <c r="A169" s="110">
        <v>101044701</v>
      </c>
      <c r="B169" s="140" t="s">
        <v>474</v>
      </c>
      <c r="C169" s="109">
        <v>0</v>
      </c>
    </row>
    <row r="170" customHeight="1" spans="1:3">
      <c r="A170" s="110">
        <v>101044702</v>
      </c>
      <c r="B170" s="140" t="s">
        <v>475</v>
      </c>
      <c r="C170" s="109">
        <v>0</v>
      </c>
    </row>
    <row r="171" customHeight="1" spans="1:3">
      <c r="A171" s="110">
        <v>101044703</v>
      </c>
      <c r="B171" s="140" t="s">
        <v>476</v>
      </c>
      <c r="C171" s="109">
        <v>0</v>
      </c>
    </row>
    <row r="172" customHeight="1" spans="1:3">
      <c r="A172" s="110">
        <v>101044799</v>
      </c>
      <c r="B172" s="140" t="s">
        <v>477</v>
      </c>
      <c r="C172" s="109">
        <v>0</v>
      </c>
    </row>
    <row r="173" customHeight="1" spans="1:3">
      <c r="A173" s="110">
        <v>1010448</v>
      </c>
      <c r="B173" s="143" t="s">
        <v>482</v>
      </c>
      <c r="C173" s="109">
        <f>SUM(C174:C177)</f>
        <v>0</v>
      </c>
    </row>
    <row r="174" customHeight="1" spans="1:3">
      <c r="A174" s="110">
        <v>101044801</v>
      </c>
      <c r="B174" s="140" t="s">
        <v>483</v>
      </c>
      <c r="C174" s="109">
        <v>0</v>
      </c>
    </row>
    <row r="175" customHeight="1" spans="1:3">
      <c r="A175" s="110">
        <v>101044802</v>
      </c>
      <c r="B175" s="140" t="s">
        <v>484</v>
      </c>
      <c r="C175" s="109">
        <v>0</v>
      </c>
    </row>
    <row r="176" customHeight="1" spans="1:3">
      <c r="A176" s="110">
        <v>101044803</v>
      </c>
      <c r="B176" s="140" t="s">
        <v>485</v>
      </c>
      <c r="C176" s="109">
        <v>0</v>
      </c>
    </row>
    <row r="177" customHeight="1" spans="1:3">
      <c r="A177" s="110">
        <v>101044899</v>
      </c>
      <c r="B177" s="140" t="s">
        <v>486</v>
      </c>
      <c r="C177" s="109">
        <v>0</v>
      </c>
    </row>
    <row r="178" customHeight="1" spans="1:3">
      <c r="A178" s="110">
        <v>1010449</v>
      </c>
      <c r="B178" s="143" t="s">
        <v>487</v>
      </c>
      <c r="C178" s="109">
        <f>SUM(C179:C182)</f>
        <v>2259</v>
      </c>
    </row>
    <row r="179" customHeight="1" spans="1:3">
      <c r="A179" s="110">
        <v>101044901</v>
      </c>
      <c r="B179" s="140" t="s">
        <v>483</v>
      </c>
      <c r="C179" s="109">
        <v>0</v>
      </c>
    </row>
    <row r="180" customHeight="1" spans="1:3">
      <c r="A180" s="110">
        <v>101044902</v>
      </c>
      <c r="B180" s="140" t="s">
        <v>484</v>
      </c>
      <c r="C180" s="109">
        <v>2132</v>
      </c>
    </row>
    <row r="181" customHeight="1" spans="1:3">
      <c r="A181" s="110">
        <v>101044903</v>
      </c>
      <c r="B181" s="140" t="s">
        <v>485</v>
      </c>
      <c r="C181" s="109">
        <v>86</v>
      </c>
    </row>
    <row r="182" customHeight="1" spans="1:3">
      <c r="A182" s="110">
        <v>101044999</v>
      </c>
      <c r="B182" s="140" t="s">
        <v>486</v>
      </c>
      <c r="C182" s="109">
        <v>41</v>
      </c>
    </row>
    <row r="183" customHeight="1" spans="1:3">
      <c r="A183" s="110">
        <v>1010450</v>
      </c>
      <c r="B183" s="143" t="s">
        <v>488</v>
      </c>
      <c r="C183" s="109">
        <f>SUM(C184:C186)</f>
        <v>350</v>
      </c>
    </row>
    <row r="184" customHeight="1" spans="1:3">
      <c r="A184" s="110">
        <v>101045001</v>
      </c>
      <c r="B184" s="140" t="s">
        <v>489</v>
      </c>
      <c r="C184" s="109">
        <v>350</v>
      </c>
    </row>
    <row r="185" customHeight="1" spans="1:3">
      <c r="A185" s="110">
        <v>101045002</v>
      </c>
      <c r="B185" s="140" t="s">
        <v>490</v>
      </c>
      <c r="C185" s="109">
        <v>0</v>
      </c>
    </row>
    <row r="186" customHeight="1" spans="1:3">
      <c r="A186" s="110">
        <v>101045003</v>
      </c>
      <c r="B186" s="140" t="s">
        <v>491</v>
      </c>
      <c r="C186" s="109">
        <v>0</v>
      </c>
    </row>
    <row r="187" customHeight="1" spans="1:3">
      <c r="A187" s="110">
        <v>10105</v>
      </c>
      <c r="B187" s="143" t="s">
        <v>492</v>
      </c>
      <c r="C187" s="109">
        <f>SUM(C188:C210,C214,C217,C218,C222:C227,C239:C241,C246,C251)</f>
        <v>0</v>
      </c>
    </row>
    <row r="188" customHeight="1" spans="1:3">
      <c r="A188" s="110">
        <v>1010501</v>
      </c>
      <c r="B188" s="143" t="s">
        <v>493</v>
      </c>
      <c r="C188" s="109">
        <v>0</v>
      </c>
    </row>
    <row r="189" customHeight="1" spans="1:3">
      <c r="A189" s="110">
        <v>1010502</v>
      </c>
      <c r="B189" s="143" t="s">
        <v>494</v>
      </c>
      <c r="C189" s="109">
        <v>0</v>
      </c>
    </row>
    <row r="190" customHeight="1" spans="1:3">
      <c r="A190" s="110">
        <v>1010503</v>
      </c>
      <c r="B190" s="143" t="s">
        <v>495</v>
      </c>
      <c r="C190" s="109">
        <v>0</v>
      </c>
    </row>
    <row r="191" customHeight="1" spans="1:3">
      <c r="A191" s="110">
        <v>1010504</v>
      </c>
      <c r="B191" s="143" t="s">
        <v>496</v>
      </c>
      <c r="C191" s="109">
        <v>0</v>
      </c>
    </row>
    <row r="192" customHeight="1" spans="1:3">
      <c r="A192" s="110">
        <v>1010505</v>
      </c>
      <c r="B192" s="143" t="s">
        <v>497</v>
      </c>
      <c r="C192" s="109">
        <v>0</v>
      </c>
    </row>
    <row r="193" customHeight="1" spans="1:3">
      <c r="A193" s="110">
        <v>1010506</v>
      </c>
      <c r="B193" s="143" t="s">
        <v>498</v>
      </c>
      <c r="C193" s="109">
        <v>0</v>
      </c>
    </row>
    <row r="194" customHeight="1" spans="1:3">
      <c r="A194" s="110">
        <v>1010507</v>
      </c>
      <c r="B194" s="143" t="s">
        <v>499</v>
      </c>
      <c r="C194" s="109">
        <v>0</v>
      </c>
    </row>
    <row r="195" customHeight="1" spans="1:3">
      <c r="A195" s="110">
        <v>1010508</v>
      </c>
      <c r="B195" s="143" t="s">
        <v>500</v>
      </c>
      <c r="C195" s="109">
        <v>0</v>
      </c>
    </row>
    <row r="196" customHeight="1" spans="1:3">
      <c r="A196" s="110">
        <v>1010509</v>
      </c>
      <c r="B196" s="143" t="s">
        <v>501</v>
      </c>
      <c r="C196" s="109">
        <v>0</v>
      </c>
    </row>
    <row r="197" customHeight="1" spans="1:3">
      <c r="A197" s="110">
        <v>1010510</v>
      </c>
      <c r="B197" s="143" t="s">
        <v>502</v>
      </c>
      <c r="C197" s="109">
        <v>0</v>
      </c>
    </row>
    <row r="198" customHeight="1" spans="1:3">
      <c r="A198" s="110">
        <v>1010511</v>
      </c>
      <c r="B198" s="143" t="s">
        <v>503</v>
      </c>
      <c r="C198" s="109">
        <v>0</v>
      </c>
    </row>
    <row r="199" customHeight="1" spans="1:3">
      <c r="A199" s="110">
        <v>1010512</v>
      </c>
      <c r="B199" s="143" t="s">
        <v>504</v>
      </c>
      <c r="C199" s="109">
        <v>0</v>
      </c>
    </row>
    <row r="200" customHeight="1" spans="1:3">
      <c r="A200" s="110">
        <v>1010513</v>
      </c>
      <c r="B200" s="143" t="s">
        <v>505</v>
      </c>
      <c r="C200" s="109">
        <v>0</v>
      </c>
    </row>
    <row r="201" customHeight="1" spans="1:3">
      <c r="A201" s="110">
        <v>1010514</v>
      </c>
      <c r="B201" s="143" t="s">
        <v>506</v>
      </c>
      <c r="C201" s="109">
        <v>0</v>
      </c>
    </row>
    <row r="202" customHeight="1" spans="1:3">
      <c r="A202" s="110">
        <v>1010515</v>
      </c>
      <c r="B202" s="143" t="s">
        <v>507</v>
      </c>
      <c r="C202" s="109">
        <v>0</v>
      </c>
    </row>
    <row r="203" customHeight="1" spans="1:3">
      <c r="A203" s="110">
        <v>1010516</v>
      </c>
      <c r="B203" s="143" t="s">
        <v>508</v>
      </c>
      <c r="C203" s="109">
        <v>0</v>
      </c>
    </row>
    <row r="204" customHeight="1" spans="1:3">
      <c r="A204" s="110">
        <v>1010517</v>
      </c>
      <c r="B204" s="143" t="s">
        <v>509</v>
      </c>
      <c r="C204" s="109">
        <v>0</v>
      </c>
    </row>
    <row r="205" customHeight="1" spans="1:3">
      <c r="A205" s="110">
        <v>1010518</v>
      </c>
      <c r="B205" s="143" t="s">
        <v>510</v>
      </c>
      <c r="C205" s="109">
        <v>0</v>
      </c>
    </row>
    <row r="206" customHeight="1" spans="1:3">
      <c r="A206" s="110">
        <v>1010519</v>
      </c>
      <c r="B206" s="143" t="s">
        <v>511</v>
      </c>
      <c r="C206" s="109">
        <v>0</v>
      </c>
    </row>
    <row r="207" customHeight="1" spans="1:3">
      <c r="A207" s="110">
        <v>1010520</v>
      </c>
      <c r="B207" s="143" t="s">
        <v>512</v>
      </c>
      <c r="C207" s="109">
        <v>0</v>
      </c>
    </row>
    <row r="208" customHeight="1" spans="1:3">
      <c r="A208" s="110">
        <v>1010521</v>
      </c>
      <c r="B208" s="143" t="s">
        <v>513</v>
      </c>
      <c r="C208" s="109">
        <v>0</v>
      </c>
    </row>
    <row r="209" customHeight="1" spans="1:3">
      <c r="A209" s="110">
        <v>1010522</v>
      </c>
      <c r="B209" s="143" t="s">
        <v>514</v>
      </c>
      <c r="C209" s="109">
        <v>0</v>
      </c>
    </row>
    <row r="210" customHeight="1" spans="1:3">
      <c r="A210" s="110">
        <v>1010523</v>
      </c>
      <c r="B210" s="143" t="s">
        <v>515</v>
      </c>
      <c r="C210" s="109">
        <f>SUM(C211:C213)</f>
        <v>0</v>
      </c>
    </row>
    <row r="211" customHeight="1" spans="1:3">
      <c r="A211" s="110">
        <v>101052303</v>
      </c>
      <c r="B211" s="140" t="s">
        <v>516</v>
      </c>
      <c r="C211" s="109">
        <v>0</v>
      </c>
    </row>
    <row r="212" customHeight="1" spans="1:3">
      <c r="A212" s="110">
        <v>101052304</v>
      </c>
      <c r="B212" s="140" t="s">
        <v>517</v>
      </c>
      <c r="C212" s="109">
        <v>0</v>
      </c>
    </row>
    <row r="213" customHeight="1" spans="1:3">
      <c r="A213" s="110">
        <v>101052309</v>
      </c>
      <c r="B213" s="140" t="s">
        <v>518</v>
      </c>
      <c r="C213" s="109">
        <v>0</v>
      </c>
    </row>
    <row r="214" customHeight="1" spans="1:3">
      <c r="A214" s="110">
        <v>1010524</v>
      </c>
      <c r="B214" s="143" t="s">
        <v>519</v>
      </c>
      <c r="C214" s="109">
        <f>SUM(C215:C216)</f>
        <v>0</v>
      </c>
    </row>
    <row r="215" customHeight="1" spans="1:3">
      <c r="A215" s="110">
        <v>101052401</v>
      </c>
      <c r="B215" s="140" t="s">
        <v>520</v>
      </c>
      <c r="C215" s="109">
        <v>0</v>
      </c>
    </row>
    <row r="216" customHeight="1" spans="1:3">
      <c r="A216" s="110">
        <v>101052409</v>
      </c>
      <c r="B216" s="140" t="s">
        <v>521</v>
      </c>
      <c r="C216" s="109">
        <v>0</v>
      </c>
    </row>
    <row r="217" customHeight="1" spans="1:3">
      <c r="A217" s="110">
        <v>1010525</v>
      </c>
      <c r="B217" s="143" t="s">
        <v>522</v>
      </c>
      <c r="C217" s="109">
        <v>0</v>
      </c>
    </row>
    <row r="218" customHeight="1" spans="1:3">
      <c r="A218" s="110">
        <v>1010526</v>
      </c>
      <c r="B218" s="143" t="s">
        <v>523</v>
      </c>
      <c r="C218" s="109">
        <f>SUM(C219:C221)</f>
        <v>0</v>
      </c>
    </row>
    <row r="219" customHeight="1" spans="1:3">
      <c r="A219" s="110">
        <v>101052601</v>
      </c>
      <c r="B219" s="140" t="s">
        <v>524</v>
      </c>
      <c r="C219" s="109">
        <v>0</v>
      </c>
    </row>
    <row r="220" customHeight="1" spans="1:3">
      <c r="A220" s="110">
        <v>101052602</v>
      </c>
      <c r="B220" s="140" t="s">
        <v>525</v>
      </c>
      <c r="C220" s="109">
        <v>0</v>
      </c>
    </row>
    <row r="221" customHeight="1" spans="1:3">
      <c r="A221" s="110">
        <v>101052609</v>
      </c>
      <c r="B221" s="140" t="s">
        <v>526</v>
      </c>
      <c r="C221" s="109">
        <v>0</v>
      </c>
    </row>
    <row r="222" customHeight="1" spans="1:3">
      <c r="A222" s="110">
        <v>1010527</v>
      </c>
      <c r="B222" s="143" t="s">
        <v>527</v>
      </c>
      <c r="C222" s="109">
        <v>0</v>
      </c>
    </row>
    <row r="223" customHeight="1" spans="1:3">
      <c r="A223" s="110">
        <v>1010528</v>
      </c>
      <c r="B223" s="143" t="s">
        <v>528</v>
      </c>
      <c r="C223" s="109">
        <v>0</v>
      </c>
    </row>
    <row r="224" customHeight="1" spans="1:3">
      <c r="A224" s="110">
        <v>1010529</v>
      </c>
      <c r="B224" s="143" t="s">
        <v>529</v>
      </c>
      <c r="C224" s="109">
        <v>0</v>
      </c>
    </row>
    <row r="225" customHeight="1" spans="1:3">
      <c r="A225" s="110">
        <v>1010530</v>
      </c>
      <c r="B225" s="143" t="s">
        <v>530</v>
      </c>
      <c r="C225" s="109">
        <v>0</v>
      </c>
    </row>
    <row r="226" customHeight="1" spans="1:3">
      <c r="A226" s="110">
        <v>1010531</v>
      </c>
      <c r="B226" s="143" t="s">
        <v>531</v>
      </c>
      <c r="C226" s="109">
        <v>0</v>
      </c>
    </row>
    <row r="227" customHeight="1" spans="1:3">
      <c r="A227" s="110">
        <v>1010532</v>
      </c>
      <c r="B227" s="143" t="s">
        <v>532</v>
      </c>
      <c r="C227" s="109">
        <f>SUM(C228:C238)</f>
        <v>0</v>
      </c>
    </row>
    <row r="228" customHeight="1" spans="1:3">
      <c r="A228" s="110">
        <v>101053201</v>
      </c>
      <c r="B228" s="140" t="s">
        <v>533</v>
      </c>
      <c r="C228" s="109">
        <v>0</v>
      </c>
    </row>
    <row r="229" customHeight="1" spans="1:3">
      <c r="A229" s="110">
        <v>101053202</v>
      </c>
      <c r="B229" s="140" t="s">
        <v>534</v>
      </c>
      <c r="C229" s="109">
        <v>0</v>
      </c>
    </row>
    <row r="230" customHeight="1" spans="1:3">
      <c r="A230" s="110">
        <v>101053203</v>
      </c>
      <c r="B230" s="140" t="s">
        <v>535</v>
      </c>
      <c r="C230" s="109">
        <v>0</v>
      </c>
    </row>
    <row r="231" customHeight="1" spans="1:3">
      <c r="A231" s="110">
        <v>101053205</v>
      </c>
      <c r="B231" s="140" t="s">
        <v>536</v>
      </c>
      <c r="C231" s="109">
        <v>0</v>
      </c>
    </row>
    <row r="232" customHeight="1" spans="1:3">
      <c r="A232" s="110">
        <v>101053206</v>
      </c>
      <c r="B232" s="140" t="s">
        <v>537</v>
      </c>
      <c r="C232" s="109">
        <v>0</v>
      </c>
    </row>
    <row r="233" customHeight="1" spans="1:3">
      <c r="A233" s="110">
        <v>101053215</v>
      </c>
      <c r="B233" s="140" t="s">
        <v>538</v>
      </c>
      <c r="C233" s="109">
        <v>0</v>
      </c>
    </row>
    <row r="234" customHeight="1" spans="1:3">
      <c r="A234" s="110">
        <v>101053216</v>
      </c>
      <c r="B234" s="140" t="s">
        <v>539</v>
      </c>
      <c r="C234" s="109">
        <v>0</v>
      </c>
    </row>
    <row r="235" customHeight="1" spans="1:3">
      <c r="A235" s="110">
        <v>101053218</v>
      </c>
      <c r="B235" s="140" t="s">
        <v>540</v>
      </c>
      <c r="C235" s="109">
        <v>0</v>
      </c>
    </row>
    <row r="236" customHeight="1" spans="1:3">
      <c r="A236" s="110">
        <v>101053219</v>
      </c>
      <c r="B236" s="140" t="s">
        <v>541</v>
      </c>
      <c r="C236" s="109">
        <v>0</v>
      </c>
    </row>
    <row r="237" customHeight="1" spans="1:3">
      <c r="A237" s="110">
        <v>101053220</v>
      </c>
      <c r="B237" s="140" t="s">
        <v>542</v>
      </c>
      <c r="C237" s="109">
        <v>0</v>
      </c>
    </row>
    <row r="238" customHeight="1" spans="1:3">
      <c r="A238" s="110">
        <v>101053299</v>
      </c>
      <c r="B238" s="140" t="s">
        <v>543</v>
      </c>
      <c r="C238" s="109">
        <v>0</v>
      </c>
    </row>
    <row r="239" customHeight="1" spans="1:3">
      <c r="A239" s="110">
        <v>1010533</v>
      </c>
      <c r="B239" s="143" t="s">
        <v>544</v>
      </c>
      <c r="C239" s="109">
        <v>0</v>
      </c>
    </row>
    <row r="240" ht="17.25" customHeight="1" spans="1:3">
      <c r="A240" s="110">
        <v>1010534</v>
      </c>
      <c r="B240" s="143" t="s">
        <v>545</v>
      </c>
      <c r="C240" s="109">
        <v>0</v>
      </c>
    </row>
    <row r="241" customHeight="1" spans="1:3">
      <c r="A241" s="110">
        <v>1010535</v>
      </c>
      <c r="B241" s="143" t="s">
        <v>546</v>
      </c>
      <c r="C241" s="109">
        <f>SUM(C242:C245)</f>
        <v>0</v>
      </c>
    </row>
    <row r="242" customHeight="1" spans="1:3">
      <c r="A242" s="110">
        <v>101053501</v>
      </c>
      <c r="B242" s="140" t="s">
        <v>547</v>
      </c>
      <c r="C242" s="109">
        <v>0</v>
      </c>
    </row>
    <row r="243" customHeight="1" spans="1:3">
      <c r="A243" s="110">
        <v>101053502</v>
      </c>
      <c r="B243" s="140" t="s">
        <v>548</v>
      </c>
      <c r="C243" s="109">
        <v>0</v>
      </c>
    </row>
    <row r="244" customHeight="1" spans="1:3">
      <c r="A244" s="110">
        <v>101053503</v>
      </c>
      <c r="B244" s="140" t="s">
        <v>549</v>
      </c>
      <c r="C244" s="109">
        <v>0</v>
      </c>
    </row>
    <row r="245" customHeight="1" spans="1:3">
      <c r="A245" s="110">
        <v>101053599</v>
      </c>
      <c r="B245" s="140" t="s">
        <v>550</v>
      </c>
      <c r="C245" s="109">
        <v>0</v>
      </c>
    </row>
    <row r="246" customHeight="1" spans="1:3">
      <c r="A246" s="110">
        <v>1010536</v>
      </c>
      <c r="B246" s="143" t="s">
        <v>551</v>
      </c>
      <c r="C246" s="109">
        <f>SUM(C247:C250)</f>
        <v>0</v>
      </c>
    </row>
    <row r="247" customHeight="1" spans="1:3">
      <c r="A247" s="110">
        <v>101053601</v>
      </c>
      <c r="B247" s="140" t="s">
        <v>552</v>
      </c>
      <c r="C247" s="109">
        <v>0</v>
      </c>
    </row>
    <row r="248" customHeight="1" spans="1:3">
      <c r="A248" s="110">
        <v>101053602</v>
      </c>
      <c r="B248" s="140" t="s">
        <v>553</v>
      </c>
      <c r="C248" s="109">
        <v>0</v>
      </c>
    </row>
    <row r="249" customHeight="1" spans="1:3">
      <c r="A249" s="110">
        <v>101053603</v>
      </c>
      <c r="B249" s="140" t="s">
        <v>554</v>
      </c>
      <c r="C249" s="109">
        <v>0</v>
      </c>
    </row>
    <row r="250" customHeight="1" spans="1:3">
      <c r="A250" s="110">
        <v>101053699</v>
      </c>
      <c r="B250" s="140" t="s">
        <v>555</v>
      </c>
      <c r="C250" s="109">
        <v>0</v>
      </c>
    </row>
    <row r="251" customHeight="1" spans="1:3">
      <c r="A251" s="110">
        <v>1010599</v>
      </c>
      <c r="B251" s="143" t="s">
        <v>556</v>
      </c>
      <c r="C251" s="109">
        <v>0</v>
      </c>
    </row>
    <row r="252" customHeight="1" spans="1:3">
      <c r="A252" s="110">
        <v>10106</v>
      </c>
      <c r="B252" s="143" t="s">
        <v>557</v>
      </c>
      <c r="C252" s="109">
        <f>SUM(C253,C257:C259)</f>
        <v>29635</v>
      </c>
    </row>
    <row r="253" customHeight="1" spans="1:3">
      <c r="A253" s="110">
        <v>1010601</v>
      </c>
      <c r="B253" s="143" t="s">
        <v>558</v>
      </c>
      <c r="C253" s="109">
        <f>SUM(C254:C256)</f>
        <v>31304</v>
      </c>
    </row>
    <row r="254" customHeight="1" spans="1:3">
      <c r="A254" s="110">
        <v>101060101</v>
      </c>
      <c r="B254" s="140" t="s">
        <v>559</v>
      </c>
      <c r="C254" s="109">
        <v>0</v>
      </c>
    </row>
    <row r="255" customHeight="1" spans="1:3">
      <c r="A255" s="110">
        <v>101060102</v>
      </c>
      <c r="B255" s="140" t="s">
        <v>560</v>
      </c>
      <c r="C255" s="109">
        <v>0</v>
      </c>
    </row>
    <row r="256" customHeight="1" spans="1:3">
      <c r="A256" s="110">
        <v>101060109</v>
      </c>
      <c r="B256" s="140" t="s">
        <v>561</v>
      </c>
      <c r="C256" s="109">
        <v>31304</v>
      </c>
    </row>
    <row r="257" customHeight="1" spans="1:3">
      <c r="A257" s="110">
        <v>1010602</v>
      </c>
      <c r="B257" s="143" t="s">
        <v>562</v>
      </c>
      <c r="C257" s="109">
        <v>-1286</v>
      </c>
    </row>
    <row r="258" customHeight="1" spans="1:3">
      <c r="A258" s="110">
        <v>1010603</v>
      </c>
      <c r="B258" s="143" t="s">
        <v>563</v>
      </c>
      <c r="C258" s="109">
        <v>-404</v>
      </c>
    </row>
    <row r="259" customHeight="1" spans="1:3">
      <c r="A259" s="110">
        <v>1010620</v>
      </c>
      <c r="B259" s="143" t="s">
        <v>564</v>
      </c>
      <c r="C259" s="109">
        <v>21</v>
      </c>
    </row>
    <row r="260" customHeight="1" spans="1:3">
      <c r="A260" s="110">
        <v>10107</v>
      </c>
      <c r="B260" s="143" t="s">
        <v>565</v>
      </c>
      <c r="C260" s="109">
        <f>SUM(C261:C264)</f>
        <v>0</v>
      </c>
    </row>
    <row r="261" customHeight="1" spans="1:3">
      <c r="A261" s="110">
        <v>1010701</v>
      </c>
      <c r="B261" s="143" t="s">
        <v>566</v>
      </c>
      <c r="C261" s="109">
        <v>0</v>
      </c>
    </row>
    <row r="262" customHeight="1" spans="1:3">
      <c r="A262" s="110">
        <v>1010702</v>
      </c>
      <c r="B262" s="143" t="s">
        <v>567</v>
      </c>
      <c r="C262" s="109">
        <v>0</v>
      </c>
    </row>
    <row r="263" customHeight="1" spans="1:3">
      <c r="A263" s="110">
        <v>1010719</v>
      </c>
      <c r="B263" s="143" t="s">
        <v>568</v>
      </c>
      <c r="C263" s="109">
        <v>0</v>
      </c>
    </row>
    <row r="264" customHeight="1" spans="1:3">
      <c r="A264" s="110">
        <v>1010720</v>
      </c>
      <c r="B264" s="143" t="s">
        <v>569</v>
      </c>
      <c r="C264" s="109">
        <v>0</v>
      </c>
    </row>
    <row r="265" customHeight="1" spans="1:3">
      <c r="A265" s="110">
        <v>10109</v>
      </c>
      <c r="B265" s="143" t="s">
        <v>570</v>
      </c>
      <c r="C265" s="109">
        <f>SUM(C266,C269:C278)</f>
        <v>0</v>
      </c>
    </row>
    <row r="266" customHeight="1" spans="1:3">
      <c r="A266" s="110">
        <v>1010901</v>
      </c>
      <c r="B266" s="143" t="s">
        <v>571</v>
      </c>
      <c r="C266" s="109">
        <f>SUM(C267:C268)</f>
        <v>0</v>
      </c>
    </row>
    <row r="267" customHeight="1" spans="1:3">
      <c r="A267" s="110">
        <v>101090101</v>
      </c>
      <c r="B267" s="140" t="s">
        <v>572</v>
      </c>
      <c r="C267" s="109">
        <v>0</v>
      </c>
    </row>
    <row r="268" customHeight="1" spans="1:3">
      <c r="A268" s="110">
        <v>101090109</v>
      </c>
      <c r="B268" s="140" t="s">
        <v>573</v>
      </c>
      <c r="C268" s="109">
        <v>0</v>
      </c>
    </row>
    <row r="269" customHeight="1" spans="1:3">
      <c r="A269" s="110">
        <v>1010902</v>
      </c>
      <c r="B269" s="143" t="s">
        <v>574</v>
      </c>
      <c r="C269" s="109">
        <v>0</v>
      </c>
    </row>
    <row r="270" customHeight="1" spans="1:3">
      <c r="A270" s="110">
        <v>1010903</v>
      </c>
      <c r="B270" s="143" t="s">
        <v>575</v>
      </c>
      <c r="C270" s="109">
        <v>0</v>
      </c>
    </row>
    <row r="271" customHeight="1" spans="1:3">
      <c r="A271" s="110">
        <v>1010904</v>
      </c>
      <c r="B271" s="143" t="s">
        <v>576</v>
      </c>
      <c r="C271" s="109">
        <v>0</v>
      </c>
    </row>
    <row r="272" customHeight="1" spans="1:3">
      <c r="A272" s="110">
        <v>1010905</v>
      </c>
      <c r="B272" s="143" t="s">
        <v>577</v>
      </c>
      <c r="C272" s="109">
        <v>0</v>
      </c>
    </row>
    <row r="273" customHeight="1" spans="1:3">
      <c r="A273" s="110">
        <v>1010906</v>
      </c>
      <c r="B273" s="143" t="s">
        <v>578</v>
      </c>
      <c r="C273" s="109">
        <v>0</v>
      </c>
    </row>
    <row r="274" customHeight="1" spans="1:3">
      <c r="A274" s="110">
        <v>1010918</v>
      </c>
      <c r="B274" s="143" t="s">
        <v>579</v>
      </c>
      <c r="C274" s="109">
        <v>0</v>
      </c>
    </row>
    <row r="275" customHeight="1" spans="1:3">
      <c r="A275" s="110">
        <v>1010919</v>
      </c>
      <c r="B275" s="143" t="s">
        <v>580</v>
      </c>
      <c r="C275" s="109">
        <v>0</v>
      </c>
    </row>
    <row r="276" customHeight="1" spans="1:3">
      <c r="A276" s="110">
        <v>1010920</v>
      </c>
      <c r="B276" s="143" t="s">
        <v>581</v>
      </c>
      <c r="C276" s="109">
        <v>0</v>
      </c>
    </row>
    <row r="277" customHeight="1" spans="1:3">
      <c r="A277" s="110">
        <v>1010921</v>
      </c>
      <c r="B277" s="143" t="s">
        <v>582</v>
      </c>
      <c r="C277" s="109">
        <v>0</v>
      </c>
    </row>
    <row r="278" customHeight="1" spans="1:3">
      <c r="A278" s="110">
        <v>1010922</v>
      </c>
      <c r="B278" s="143" t="s">
        <v>583</v>
      </c>
      <c r="C278" s="109">
        <v>0</v>
      </c>
    </row>
    <row r="279" customHeight="1" spans="1:3">
      <c r="A279" s="110">
        <v>10110</v>
      </c>
      <c r="B279" s="143" t="s">
        <v>584</v>
      </c>
      <c r="C279" s="109">
        <f>SUM(C280:C287)</f>
        <v>25727</v>
      </c>
    </row>
    <row r="280" customHeight="1" spans="1:3">
      <c r="A280" s="110">
        <v>1011001</v>
      </c>
      <c r="B280" s="143" t="s">
        <v>585</v>
      </c>
      <c r="C280" s="109">
        <v>1848</v>
      </c>
    </row>
    <row r="281" customHeight="1" spans="1:3">
      <c r="A281" s="110">
        <v>1011002</v>
      </c>
      <c r="B281" s="143" t="s">
        <v>586</v>
      </c>
      <c r="C281" s="109">
        <v>77</v>
      </c>
    </row>
    <row r="282" customHeight="1" spans="1:3">
      <c r="A282" s="110">
        <v>1011003</v>
      </c>
      <c r="B282" s="143" t="s">
        <v>587</v>
      </c>
      <c r="C282" s="109">
        <v>16589</v>
      </c>
    </row>
    <row r="283" customHeight="1" spans="1:3">
      <c r="A283" s="110">
        <v>1011004</v>
      </c>
      <c r="B283" s="143" t="s">
        <v>588</v>
      </c>
      <c r="C283" s="109">
        <v>0</v>
      </c>
    </row>
    <row r="284" customHeight="1" spans="1:3">
      <c r="A284" s="110">
        <v>1011005</v>
      </c>
      <c r="B284" s="143" t="s">
        <v>589</v>
      </c>
      <c r="C284" s="109">
        <v>867</v>
      </c>
    </row>
    <row r="285" customHeight="1" spans="1:3">
      <c r="A285" s="110">
        <v>1011006</v>
      </c>
      <c r="B285" s="143" t="s">
        <v>590</v>
      </c>
      <c r="C285" s="109">
        <v>4161</v>
      </c>
    </row>
    <row r="286" customHeight="1" spans="1:3">
      <c r="A286" s="110">
        <v>1011019</v>
      </c>
      <c r="B286" s="143" t="s">
        <v>591</v>
      </c>
      <c r="C286" s="109">
        <v>2069</v>
      </c>
    </row>
    <row r="287" customHeight="1" spans="1:3">
      <c r="A287" s="110">
        <v>1011020</v>
      </c>
      <c r="B287" s="143" t="s">
        <v>592</v>
      </c>
      <c r="C287" s="109">
        <v>116</v>
      </c>
    </row>
    <row r="288" customHeight="1" spans="1:3">
      <c r="A288" s="110">
        <v>10111</v>
      </c>
      <c r="B288" s="143" t="s">
        <v>593</v>
      </c>
      <c r="C288" s="109">
        <f>SUM(C289,C292:C293)</f>
        <v>13217</v>
      </c>
    </row>
    <row r="289" customHeight="1" spans="1:3">
      <c r="A289" s="110">
        <v>1011101</v>
      </c>
      <c r="B289" s="143" t="s">
        <v>594</v>
      </c>
      <c r="C289" s="109">
        <f>SUM(C290:C291)</f>
        <v>0</v>
      </c>
    </row>
    <row r="290" customHeight="1" spans="1:3">
      <c r="A290" s="110">
        <v>101110101</v>
      </c>
      <c r="B290" s="140" t="s">
        <v>595</v>
      </c>
      <c r="C290" s="109">
        <v>0</v>
      </c>
    </row>
    <row r="291" customHeight="1" spans="1:3">
      <c r="A291" s="110">
        <v>101110109</v>
      </c>
      <c r="B291" s="140" t="s">
        <v>596</v>
      </c>
      <c r="C291" s="109">
        <v>0</v>
      </c>
    </row>
    <row r="292" customHeight="1" spans="1:3">
      <c r="A292" s="110">
        <v>1011119</v>
      </c>
      <c r="B292" s="143" t="s">
        <v>597</v>
      </c>
      <c r="C292" s="109">
        <v>13000</v>
      </c>
    </row>
    <row r="293" customHeight="1" spans="1:3">
      <c r="A293" s="110">
        <v>1011120</v>
      </c>
      <c r="B293" s="143" t="s">
        <v>598</v>
      </c>
      <c r="C293" s="109">
        <v>217</v>
      </c>
    </row>
    <row r="294" customHeight="1" spans="1:3">
      <c r="A294" s="110">
        <v>10112</v>
      </c>
      <c r="B294" s="143" t="s">
        <v>599</v>
      </c>
      <c r="C294" s="109">
        <f>SUM(C295:C302)</f>
        <v>0</v>
      </c>
    </row>
    <row r="295" customHeight="1" spans="1:3">
      <c r="A295" s="110">
        <v>1011201</v>
      </c>
      <c r="B295" s="143" t="s">
        <v>600</v>
      </c>
      <c r="C295" s="109">
        <v>0</v>
      </c>
    </row>
    <row r="296" customHeight="1" spans="1:3">
      <c r="A296" s="110">
        <v>1011202</v>
      </c>
      <c r="B296" s="143" t="s">
        <v>601</v>
      </c>
      <c r="C296" s="109">
        <v>0</v>
      </c>
    </row>
    <row r="297" customHeight="1" spans="1:3">
      <c r="A297" s="110">
        <v>1011203</v>
      </c>
      <c r="B297" s="143" t="s">
        <v>602</v>
      </c>
      <c r="C297" s="109">
        <v>0</v>
      </c>
    </row>
    <row r="298" customHeight="1" spans="1:3">
      <c r="A298" s="110">
        <v>1011204</v>
      </c>
      <c r="B298" s="143" t="s">
        <v>603</v>
      </c>
      <c r="C298" s="109">
        <v>0</v>
      </c>
    </row>
    <row r="299" customHeight="1" spans="1:3">
      <c r="A299" s="110">
        <v>1011205</v>
      </c>
      <c r="B299" s="143" t="s">
        <v>604</v>
      </c>
      <c r="C299" s="109">
        <v>0</v>
      </c>
    </row>
    <row r="300" customHeight="1" spans="1:3">
      <c r="A300" s="110">
        <v>1011206</v>
      </c>
      <c r="B300" s="143" t="s">
        <v>605</v>
      </c>
      <c r="C300" s="109">
        <v>0</v>
      </c>
    </row>
    <row r="301" customHeight="1" spans="1:3">
      <c r="A301" s="110">
        <v>1011219</v>
      </c>
      <c r="B301" s="143" t="s">
        <v>606</v>
      </c>
      <c r="C301" s="109">
        <v>0</v>
      </c>
    </row>
    <row r="302" customHeight="1" spans="1:3">
      <c r="A302" s="110">
        <v>1011220</v>
      </c>
      <c r="B302" s="143" t="s">
        <v>607</v>
      </c>
      <c r="C302" s="109">
        <v>0</v>
      </c>
    </row>
    <row r="303" customHeight="1" spans="1:3">
      <c r="A303" s="110">
        <v>10113</v>
      </c>
      <c r="B303" s="143" t="s">
        <v>608</v>
      </c>
      <c r="C303" s="109">
        <f>SUM(C304:C311)</f>
        <v>78995</v>
      </c>
    </row>
    <row r="304" customHeight="1" spans="1:3">
      <c r="A304" s="110">
        <v>1011301</v>
      </c>
      <c r="B304" s="143" t="s">
        <v>609</v>
      </c>
      <c r="C304" s="109">
        <v>1929</v>
      </c>
    </row>
    <row r="305" customHeight="1" spans="1:3">
      <c r="A305" s="110">
        <v>1011302</v>
      </c>
      <c r="B305" s="143" t="s">
        <v>610</v>
      </c>
      <c r="C305" s="109">
        <v>0</v>
      </c>
    </row>
    <row r="306" customHeight="1" spans="1:3">
      <c r="A306" s="110">
        <v>1011303</v>
      </c>
      <c r="B306" s="143" t="s">
        <v>611</v>
      </c>
      <c r="C306" s="109">
        <v>50160</v>
      </c>
    </row>
    <row r="307" customHeight="1" spans="1:3">
      <c r="A307" s="110">
        <v>1011304</v>
      </c>
      <c r="B307" s="143" t="s">
        <v>612</v>
      </c>
      <c r="C307" s="109">
        <v>0</v>
      </c>
    </row>
    <row r="308" customHeight="1" spans="1:3">
      <c r="A308" s="110">
        <v>1011305</v>
      </c>
      <c r="B308" s="143" t="s">
        <v>613</v>
      </c>
      <c r="C308" s="109">
        <v>7165</v>
      </c>
    </row>
    <row r="309" customHeight="1" spans="1:3">
      <c r="A309" s="110">
        <v>1011306</v>
      </c>
      <c r="B309" s="143" t="s">
        <v>614</v>
      </c>
      <c r="C309" s="109">
        <v>19231</v>
      </c>
    </row>
    <row r="310" customHeight="1" spans="1:3">
      <c r="A310" s="110">
        <v>1011319</v>
      </c>
      <c r="B310" s="143" t="s">
        <v>615</v>
      </c>
      <c r="C310" s="109">
        <v>475</v>
      </c>
    </row>
    <row r="311" customHeight="1" spans="1:3">
      <c r="A311" s="110">
        <v>1011320</v>
      </c>
      <c r="B311" s="143" t="s">
        <v>616</v>
      </c>
      <c r="C311" s="109">
        <v>35</v>
      </c>
    </row>
    <row r="312" customHeight="1" spans="1:3">
      <c r="A312" s="110">
        <v>10114</v>
      </c>
      <c r="B312" s="143" t="s">
        <v>617</v>
      </c>
      <c r="C312" s="109">
        <f>SUM(C313:C314)</f>
        <v>0</v>
      </c>
    </row>
    <row r="313" customHeight="1" spans="1:3">
      <c r="A313" s="110">
        <v>1011401</v>
      </c>
      <c r="B313" s="143" t="s">
        <v>618</v>
      </c>
      <c r="C313" s="109">
        <v>0</v>
      </c>
    </row>
    <row r="314" customHeight="1" spans="1:3">
      <c r="A314" s="110">
        <v>1011420</v>
      </c>
      <c r="B314" s="143" t="s">
        <v>619</v>
      </c>
      <c r="C314" s="109">
        <v>0</v>
      </c>
    </row>
    <row r="315" customHeight="1" spans="1:3">
      <c r="A315" s="110">
        <v>10115</v>
      </c>
      <c r="B315" s="143" t="s">
        <v>620</v>
      </c>
      <c r="C315" s="109">
        <f>SUM(C316:C317)</f>
        <v>0</v>
      </c>
    </row>
    <row r="316" customHeight="1" spans="1:3">
      <c r="A316" s="110">
        <v>1011501</v>
      </c>
      <c r="B316" s="143" t="s">
        <v>621</v>
      </c>
      <c r="C316" s="109">
        <v>0</v>
      </c>
    </row>
    <row r="317" customHeight="1" spans="1:3">
      <c r="A317" s="110">
        <v>1011520</v>
      </c>
      <c r="B317" s="143" t="s">
        <v>622</v>
      </c>
      <c r="C317" s="109">
        <v>0</v>
      </c>
    </row>
    <row r="318" customHeight="1" spans="1:3">
      <c r="A318" s="110">
        <v>10116</v>
      </c>
      <c r="B318" s="143" t="s">
        <v>623</v>
      </c>
      <c r="C318" s="109">
        <f>SUM(C319:C320)</f>
        <v>0</v>
      </c>
    </row>
    <row r="319" customHeight="1" spans="1:3">
      <c r="A319" s="110">
        <v>1011601</v>
      </c>
      <c r="B319" s="143" t="s">
        <v>624</v>
      </c>
      <c r="C319" s="109">
        <v>0</v>
      </c>
    </row>
    <row r="320" customHeight="1" spans="1:3">
      <c r="A320" s="110">
        <v>1011620</v>
      </c>
      <c r="B320" s="143" t="s">
        <v>625</v>
      </c>
      <c r="C320" s="109">
        <v>0</v>
      </c>
    </row>
    <row r="321" customHeight="1" spans="1:3">
      <c r="A321" s="110">
        <v>10117</v>
      </c>
      <c r="B321" s="143" t="s">
        <v>626</v>
      </c>
      <c r="C321" s="109">
        <f>SUM(C322,C326,C331:C332)</f>
        <v>0</v>
      </c>
    </row>
    <row r="322" customHeight="1" spans="1:3">
      <c r="A322" s="110">
        <v>1011701</v>
      </c>
      <c r="B322" s="143" t="s">
        <v>627</v>
      </c>
      <c r="C322" s="109">
        <f>SUM(C323:C325)</f>
        <v>0</v>
      </c>
    </row>
    <row r="323" customHeight="1" spans="1:3">
      <c r="A323" s="110">
        <v>101170101</v>
      </c>
      <c r="B323" s="140" t="s">
        <v>628</v>
      </c>
      <c r="C323" s="109">
        <v>0</v>
      </c>
    </row>
    <row r="324" customHeight="1" spans="1:3">
      <c r="A324" s="110">
        <v>101170102</v>
      </c>
      <c r="B324" s="140" t="s">
        <v>629</v>
      </c>
      <c r="C324" s="109">
        <v>0</v>
      </c>
    </row>
    <row r="325" customHeight="1" spans="1:3">
      <c r="A325" s="110">
        <v>101170103</v>
      </c>
      <c r="B325" s="140" t="s">
        <v>630</v>
      </c>
      <c r="C325" s="109">
        <v>0</v>
      </c>
    </row>
    <row r="326" customHeight="1" spans="1:3">
      <c r="A326" s="110">
        <v>1011703</v>
      </c>
      <c r="B326" s="143" t="s">
        <v>631</v>
      </c>
      <c r="C326" s="109">
        <f>SUM(C327:C330)</f>
        <v>0</v>
      </c>
    </row>
    <row r="327" customHeight="1" spans="1:3">
      <c r="A327" s="110">
        <v>101170301</v>
      </c>
      <c r="B327" s="140" t="s">
        <v>632</v>
      </c>
      <c r="C327" s="109">
        <v>0</v>
      </c>
    </row>
    <row r="328" customHeight="1" spans="1:3">
      <c r="A328" s="110">
        <v>101170302</v>
      </c>
      <c r="B328" s="140" t="s">
        <v>633</v>
      </c>
      <c r="C328" s="109">
        <v>0</v>
      </c>
    </row>
    <row r="329" customHeight="1" spans="1:3">
      <c r="A329" s="110">
        <v>101170303</v>
      </c>
      <c r="B329" s="140" t="s">
        <v>634</v>
      </c>
      <c r="C329" s="109">
        <v>0</v>
      </c>
    </row>
    <row r="330" customHeight="1" spans="1:3">
      <c r="A330" s="110">
        <v>101170304</v>
      </c>
      <c r="B330" s="140" t="s">
        <v>635</v>
      </c>
      <c r="C330" s="109">
        <v>0</v>
      </c>
    </row>
    <row r="331" customHeight="1" spans="1:3">
      <c r="A331" s="110">
        <v>1011720</v>
      </c>
      <c r="B331" s="143" t="s">
        <v>636</v>
      </c>
      <c r="C331" s="109">
        <v>0</v>
      </c>
    </row>
    <row r="332" customHeight="1" spans="1:3">
      <c r="A332" s="110">
        <v>1011721</v>
      </c>
      <c r="B332" s="143" t="s">
        <v>637</v>
      </c>
      <c r="C332" s="109">
        <v>0</v>
      </c>
    </row>
    <row r="333" customHeight="1" spans="1:3">
      <c r="A333" s="110">
        <v>10118</v>
      </c>
      <c r="B333" s="143" t="s">
        <v>638</v>
      </c>
      <c r="C333" s="109">
        <f>SUM(C334:C336)</f>
        <v>1475</v>
      </c>
    </row>
    <row r="334" customHeight="1" spans="1:3">
      <c r="A334" s="110">
        <v>1011801</v>
      </c>
      <c r="B334" s="143" t="s">
        <v>639</v>
      </c>
      <c r="C334" s="109">
        <v>1475</v>
      </c>
    </row>
    <row r="335" customHeight="1" spans="1:3">
      <c r="A335" s="110">
        <v>1011802</v>
      </c>
      <c r="B335" s="143" t="s">
        <v>640</v>
      </c>
      <c r="C335" s="109">
        <v>0</v>
      </c>
    </row>
    <row r="336" customHeight="1" spans="1:3">
      <c r="A336" s="110">
        <v>1011820</v>
      </c>
      <c r="B336" s="143" t="s">
        <v>641</v>
      </c>
      <c r="C336" s="109">
        <v>0</v>
      </c>
    </row>
    <row r="337" customHeight="1" spans="1:3">
      <c r="A337" s="110">
        <v>10119</v>
      </c>
      <c r="B337" s="143" t="s">
        <v>642</v>
      </c>
      <c r="C337" s="109">
        <f>SUM(C338:C339)</f>
        <v>0</v>
      </c>
    </row>
    <row r="338" customHeight="1" spans="1:3">
      <c r="A338" s="110">
        <v>1011901</v>
      </c>
      <c r="B338" s="143" t="s">
        <v>643</v>
      </c>
      <c r="C338" s="109">
        <v>0</v>
      </c>
    </row>
    <row r="339" customHeight="1" spans="1:3">
      <c r="A339" s="110">
        <v>1011920</v>
      </c>
      <c r="B339" s="143" t="s">
        <v>644</v>
      </c>
      <c r="C339" s="109">
        <v>0</v>
      </c>
    </row>
    <row r="340" customHeight="1" spans="1:3">
      <c r="A340" s="110">
        <v>10120</v>
      </c>
      <c r="B340" s="143" t="s">
        <v>645</v>
      </c>
      <c r="C340" s="109">
        <f>SUM(C341:C342)</f>
        <v>0</v>
      </c>
    </row>
    <row r="341" customHeight="1" spans="1:3">
      <c r="A341" s="110">
        <v>1012001</v>
      </c>
      <c r="B341" s="143" t="s">
        <v>646</v>
      </c>
      <c r="C341" s="109">
        <v>0</v>
      </c>
    </row>
    <row r="342" customHeight="1" spans="1:3">
      <c r="A342" s="110">
        <v>1012020</v>
      </c>
      <c r="B342" s="143" t="s">
        <v>647</v>
      </c>
      <c r="C342" s="109">
        <v>0</v>
      </c>
    </row>
    <row r="343" customHeight="1" spans="1:3">
      <c r="A343" s="110">
        <v>10121</v>
      </c>
      <c r="B343" s="143" t="s">
        <v>648</v>
      </c>
      <c r="C343" s="109">
        <f>C344+C345</f>
        <v>0</v>
      </c>
    </row>
    <row r="344" customHeight="1" spans="1:3">
      <c r="A344" s="110">
        <v>1012101</v>
      </c>
      <c r="B344" s="143" t="s">
        <v>649</v>
      </c>
      <c r="C344" s="109">
        <v>0</v>
      </c>
    </row>
    <row r="345" customHeight="1" spans="1:3">
      <c r="A345" s="110">
        <v>1012120</v>
      </c>
      <c r="B345" s="143" t="s">
        <v>650</v>
      </c>
      <c r="C345" s="109">
        <v>0</v>
      </c>
    </row>
    <row r="346" customHeight="1" spans="1:3">
      <c r="A346" s="110">
        <v>10199</v>
      </c>
      <c r="B346" s="143" t="s">
        <v>651</v>
      </c>
      <c r="C346" s="109">
        <f>SUM(C347:C348)</f>
        <v>-46</v>
      </c>
    </row>
    <row r="347" customHeight="1" spans="1:3">
      <c r="A347" s="110">
        <v>1019901</v>
      </c>
      <c r="B347" s="143" t="s">
        <v>652</v>
      </c>
      <c r="C347" s="109">
        <v>-55</v>
      </c>
    </row>
    <row r="348" customHeight="1" spans="1:3">
      <c r="A348" s="110">
        <v>1019920</v>
      </c>
      <c r="B348" s="143" t="s">
        <v>653</v>
      </c>
      <c r="C348" s="109">
        <v>9</v>
      </c>
    </row>
    <row r="349" customHeight="1" spans="1:3">
      <c r="A349" s="110">
        <v>103</v>
      </c>
      <c r="B349" s="143" t="s">
        <v>654</v>
      </c>
      <c r="C349" s="109">
        <f>SUM(C350,C375,C571,C604,C623,C676,C679,C685)</f>
        <v>209805</v>
      </c>
    </row>
    <row r="350" customHeight="1" spans="1:3">
      <c r="A350" s="110">
        <v>10302</v>
      </c>
      <c r="B350" s="143" t="s">
        <v>655</v>
      </c>
      <c r="C350" s="109">
        <f>SUM(C351,C358:C361,C364:C372)</f>
        <v>1751</v>
      </c>
    </row>
    <row r="351" customHeight="1" spans="1:3">
      <c r="A351" s="110">
        <v>1030203</v>
      </c>
      <c r="B351" s="143" t="s">
        <v>656</v>
      </c>
      <c r="C351" s="109">
        <f>SUM(C352:C357)</f>
        <v>0</v>
      </c>
    </row>
    <row r="352" customHeight="1" spans="1:3">
      <c r="A352" s="110">
        <v>103020301</v>
      </c>
      <c r="B352" s="140" t="s">
        <v>657</v>
      </c>
      <c r="C352" s="109">
        <v>0</v>
      </c>
    </row>
    <row r="353" customHeight="1" spans="1:3">
      <c r="A353" s="110">
        <v>103020302</v>
      </c>
      <c r="B353" s="140" t="s">
        <v>658</v>
      </c>
      <c r="C353" s="109">
        <v>0</v>
      </c>
    </row>
    <row r="354" customHeight="1" spans="1:3">
      <c r="A354" s="110">
        <v>103020303</v>
      </c>
      <c r="B354" s="140" t="s">
        <v>659</v>
      </c>
      <c r="C354" s="109">
        <v>0</v>
      </c>
    </row>
    <row r="355" customHeight="1" spans="1:3">
      <c r="A355" s="110">
        <v>103020304</v>
      </c>
      <c r="B355" s="140" t="s">
        <v>660</v>
      </c>
      <c r="C355" s="109">
        <v>0</v>
      </c>
    </row>
    <row r="356" customHeight="1" spans="1:3">
      <c r="A356" s="110">
        <v>103020305</v>
      </c>
      <c r="B356" s="140" t="s">
        <v>661</v>
      </c>
      <c r="C356" s="109">
        <v>0</v>
      </c>
    </row>
    <row r="357" customHeight="1" spans="1:3">
      <c r="A357" s="110">
        <v>103020399</v>
      </c>
      <c r="B357" s="140" t="s">
        <v>662</v>
      </c>
      <c r="C357" s="109">
        <v>0</v>
      </c>
    </row>
    <row r="358" customHeight="1" spans="1:3">
      <c r="A358" s="110">
        <v>1030205</v>
      </c>
      <c r="B358" s="143" t="s">
        <v>663</v>
      </c>
      <c r="C358" s="109">
        <v>0</v>
      </c>
    </row>
    <row r="359" customHeight="1" spans="1:3">
      <c r="A359" s="110">
        <v>1030210</v>
      </c>
      <c r="B359" s="143" t="s">
        <v>664</v>
      </c>
      <c r="C359" s="109">
        <v>0</v>
      </c>
    </row>
    <row r="360" customHeight="1" spans="1:3">
      <c r="A360" s="110">
        <v>1030212</v>
      </c>
      <c r="B360" s="143" t="s">
        <v>665</v>
      </c>
      <c r="C360" s="109">
        <v>0</v>
      </c>
    </row>
    <row r="361" customHeight="1" spans="1:3">
      <c r="A361" s="110">
        <v>1030216</v>
      </c>
      <c r="B361" s="143" t="s">
        <v>666</v>
      </c>
      <c r="C361" s="109">
        <f>SUM(C362:C363)</f>
        <v>0</v>
      </c>
    </row>
    <row r="362" customHeight="1" spans="1:3">
      <c r="A362" s="110">
        <v>103021601</v>
      </c>
      <c r="B362" s="140" t="s">
        <v>667</v>
      </c>
      <c r="C362" s="109">
        <v>0</v>
      </c>
    </row>
    <row r="363" customHeight="1" spans="1:3">
      <c r="A363" s="110">
        <v>103021699</v>
      </c>
      <c r="B363" s="140" t="s">
        <v>668</v>
      </c>
      <c r="C363" s="109">
        <v>0</v>
      </c>
    </row>
    <row r="364" customHeight="1" spans="1:3">
      <c r="A364" s="110">
        <v>1030217</v>
      </c>
      <c r="B364" s="143" t="s">
        <v>669</v>
      </c>
      <c r="C364" s="109">
        <v>0</v>
      </c>
    </row>
    <row r="365" customHeight="1" spans="1:3">
      <c r="A365" s="110">
        <v>1030218</v>
      </c>
      <c r="B365" s="143" t="s">
        <v>670</v>
      </c>
      <c r="C365" s="109">
        <v>1751</v>
      </c>
    </row>
    <row r="366" customHeight="1" spans="1:3">
      <c r="A366" s="110">
        <v>1030219</v>
      </c>
      <c r="B366" s="143" t="s">
        <v>671</v>
      </c>
      <c r="C366" s="109">
        <v>0</v>
      </c>
    </row>
    <row r="367" customHeight="1" spans="1:3">
      <c r="A367" s="110">
        <v>1030220</v>
      </c>
      <c r="B367" s="143" t="s">
        <v>672</v>
      </c>
      <c r="C367" s="109">
        <v>0</v>
      </c>
    </row>
    <row r="368" customHeight="1" spans="1:3">
      <c r="A368" s="110">
        <v>1030222</v>
      </c>
      <c r="B368" s="143" t="s">
        <v>673</v>
      </c>
      <c r="C368" s="109">
        <v>0</v>
      </c>
    </row>
    <row r="369" customHeight="1" spans="1:3">
      <c r="A369" s="110">
        <v>1030223</v>
      </c>
      <c r="B369" s="143" t="s">
        <v>674</v>
      </c>
      <c r="C369" s="109">
        <v>0</v>
      </c>
    </row>
    <row r="370" customHeight="1" spans="1:3">
      <c r="A370" s="110">
        <v>1030224</v>
      </c>
      <c r="B370" s="143" t="s">
        <v>675</v>
      </c>
      <c r="C370" s="109">
        <v>0</v>
      </c>
    </row>
    <row r="371" customHeight="1" spans="1:3">
      <c r="A371" s="110">
        <v>1030225</v>
      </c>
      <c r="B371" s="143" t="s">
        <v>676</v>
      </c>
      <c r="C371" s="109">
        <v>0</v>
      </c>
    </row>
    <row r="372" customHeight="1" spans="1:3">
      <c r="A372" s="110">
        <v>1030299</v>
      </c>
      <c r="B372" s="143" t="s">
        <v>677</v>
      </c>
      <c r="C372" s="109">
        <f>C373+C374</f>
        <v>0</v>
      </c>
    </row>
    <row r="373" customHeight="1" spans="1:3">
      <c r="A373" s="110">
        <v>103029901</v>
      </c>
      <c r="B373" s="140" t="s">
        <v>678</v>
      </c>
      <c r="C373" s="109">
        <v>0</v>
      </c>
    </row>
    <row r="374" customHeight="1" spans="1:3">
      <c r="A374" s="110">
        <v>103029999</v>
      </c>
      <c r="B374" s="140" t="s">
        <v>679</v>
      </c>
      <c r="C374" s="109">
        <v>0</v>
      </c>
    </row>
    <row r="375" customHeight="1" spans="1:3">
      <c r="A375" s="110">
        <v>10304</v>
      </c>
      <c r="B375" s="143" t="s">
        <v>680</v>
      </c>
      <c r="C375" s="109">
        <f>C376+C393+C397+C400+C405+C407+C410+C412+C414+C417+C420+C422+C424+C435+C438+C440+C442+C444+C446+C449+C454+C457+C462+C466+C468+C471+C477+C483+C489+C493+C496+C503+C508+C515+C518+C522+C532+C536+C540+C544+C549+C554+C557+C559+C561+C563+C566+C569</f>
        <v>9033</v>
      </c>
    </row>
    <row r="376" customHeight="1" spans="1:3">
      <c r="A376" s="110">
        <v>1030401</v>
      </c>
      <c r="B376" s="143" t="s">
        <v>681</v>
      </c>
      <c r="C376" s="109">
        <f>SUM(C377:C392)</f>
        <v>0</v>
      </c>
    </row>
    <row r="377" customHeight="1" spans="1:3">
      <c r="A377" s="110">
        <v>103040101</v>
      </c>
      <c r="B377" s="140" t="s">
        <v>682</v>
      </c>
      <c r="C377" s="109">
        <v>0</v>
      </c>
    </row>
    <row r="378" customHeight="1" spans="1:3">
      <c r="A378" s="110">
        <v>103040102</v>
      </c>
      <c r="B378" s="140" t="s">
        <v>683</v>
      </c>
      <c r="C378" s="109">
        <v>0</v>
      </c>
    </row>
    <row r="379" customHeight="1" spans="1:3">
      <c r="A379" s="110">
        <v>103040103</v>
      </c>
      <c r="B379" s="140" t="s">
        <v>684</v>
      </c>
      <c r="C379" s="109">
        <v>0</v>
      </c>
    </row>
    <row r="380" customHeight="1" spans="1:3">
      <c r="A380" s="110">
        <v>103040104</v>
      </c>
      <c r="B380" s="140" t="s">
        <v>685</v>
      </c>
      <c r="C380" s="109">
        <v>0</v>
      </c>
    </row>
    <row r="381" customHeight="1" spans="1:3">
      <c r="A381" s="110">
        <v>103040109</v>
      </c>
      <c r="B381" s="140" t="s">
        <v>686</v>
      </c>
      <c r="C381" s="109">
        <v>0</v>
      </c>
    </row>
    <row r="382" customHeight="1" spans="1:3">
      <c r="A382" s="110">
        <v>103040110</v>
      </c>
      <c r="B382" s="140" t="s">
        <v>687</v>
      </c>
      <c r="C382" s="109">
        <v>0</v>
      </c>
    </row>
    <row r="383" customHeight="1" spans="1:3">
      <c r="A383" s="110">
        <v>103040111</v>
      </c>
      <c r="B383" s="140" t="s">
        <v>688</v>
      </c>
      <c r="C383" s="109">
        <v>0</v>
      </c>
    </row>
    <row r="384" customHeight="1" spans="1:3">
      <c r="A384" s="110">
        <v>103040112</v>
      </c>
      <c r="B384" s="140" t="s">
        <v>689</v>
      </c>
      <c r="C384" s="109">
        <v>0</v>
      </c>
    </row>
    <row r="385" customHeight="1" spans="1:3">
      <c r="A385" s="110">
        <v>103040113</v>
      </c>
      <c r="B385" s="140" t="s">
        <v>690</v>
      </c>
      <c r="C385" s="109">
        <v>0</v>
      </c>
    </row>
    <row r="386" customHeight="1" spans="1:3">
      <c r="A386" s="110">
        <v>103040116</v>
      </c>
      <c r="B386" s="140" t="s">
        <v>691</v>
      </c>
      <c r="C386" s="109">
        <v>0</v>
      </c>
    </row>
    <row r="387" customHeight="1" spans="1:3">
      <c r="A387" s="110">
        <v>103040117</v>
      </c>
      <c r="B387" s="140" t="s">
        <v>692</v>
      </c>
      <c r="C387" s="109">
        <v>0</v>
      </c>
    </row>
    <row r="388" customHeight="1" spans="1:3">
      <c r="A388" s="110">
        <v>103040120</v>
      </c>
      <c r="B388" s="140" t="s">
        <v>693</v>
      </c>
      <c r="C388" s="109">
        <v>0</v>
      </c>
    </row>
    <row r="389" customHeight="1" spans="1:3">
      <c r="A389" s="110">
        <v>103040121</v>
      </c>
      <c r="B389" s="140" t="s">
        <v>694</v>
      </c>
      <c r="C389" s="109">
        <v>0</v>
      </c>
    </row>
    <row r="390" customHeight="1" spans="1:3">
      <c r="A390" s="110">
        <v>103040122</v>
      </c>
      <c r="B390" s="140" t="s">
        <v>695</v>
      </c>
      <c r="C390" s="109">
        <v>0</v>
      </c>
    </row>
    <row r="391" customHeight="1" spans="1:3">
      <c r="A391" s="110">
        <v>103040123</v>
      </c>
      <c r="B391" s="140" t="s">
        <v>696</v>
      </c>
      <c r="C391" s="109">
        <v>0</v>
      </c>
    </row>
    <row r="392" customHeight="1" spans="1:3">
      <c r="A392" s="110">
        <v>103040150</v>
      </c>
      <c r="B392" s="140" t="s">
        <v>697</v>
      </c>
      <c r="C392" s="109">
        <v>0</v>
      </c>
    </row>
    <row r="393" customHeight="1" spans="1:3">
      <c r="A393" s="110">
        <v>1030402</v>
      </c>
      <c r="B393" s="143" t="s">
        <v>698</v>
      </c>
      <c r="C393" s="109">
        <f>SUM(C394:C396)</f>
        <v>0</v>
      </c>
    </row>
    <row r="394" customHeight="1" spans="1:3">
      <c r="A394" s="110">
        <v>103040201</v>
      </c>
      <c r="B394" s="140" t="s">
        <v>699</v>
      </c>
      <c r="C394" s="109">
        <v>0</v>
      </c>
    </row>
    <row r="395" customHeight="1" spans="1:3">
      <c r="A395" s="110">
        <v>103040202</v>
      </c>
      <c r="B395" s="140" t="s">
        <v>700</v>
      </c>
      <c r="C395" s="109">
        <v>0</v>
      </c>
    </row>
    <row r="396" customHeight="1" spans="1:3">
      <c r="A396" s="110">
        <v>103040250</v>
      </c>
      <c r="B396" s="140" t="s">
        <v>701</v>
      </c>
      <c r="C396" s="109">
        <v>0</v>
      </c>
    </row>
    <row r="397" customHeight="1" spans="1:3">
      <c r="A397" s="110">
        <v>1030403</v>
      </c>
      <c r="B397" s="143" t="s">
        <v>702</v>
      </c>
      <c r="C397" s="109">
        <f>SUM(C398:C399)</f>
        <v>0</v>
      </c>
    </row>
    <row r="398" customHeight="1" spans="1:3">
      <c r="A398" s="110">
        <v>103040305</v>
      </c>
      <c r="B398" s="140" t="s">
        <v>703</v>
      </c>
      <c r="C398" s="109">
        <v>0</v>
      </c>
    </row>
    <row r="399" customHeight="1" spans="1:3">
      <c r="A399" s="110">
        <v>103040350</v>
      </c>
      <c r="B399" s="140" t="s">
        <v>704</v>
      </c>
      <c r="C399" s="109">
        <v>0</v>
      </c>
    </row>
    <row r="400" customHeight="1" spans="1:3">
      <c r="A400" s="110">
        <v>1030404</v>
      </c>
      <c r="B400" s="143" t="s">
        <v>705</v>
      </c>
      <c r="C400" s="109">
        <f>SUM(C401:C404)</f>
        <v>0</v>
      </c>
    </row>
    <row r="401" customHeight="1" spans="1:3">
      <c r="A401" s="110">
        <v>103040402</v>
      </c>
      <c r="B401" s="140" t="s">
        <v>706</v>
      </c>
      <c r="C401" s="109">
        <v>0</v>
      </c>
    </row>
    <row r="402" customHeight="1" spans="1:3">
      <c r="A402" s="110">
        <v>103040403</v>
      </c>
      <c r="B402" s="140" t="s">
        <v>707</v>
      </c>
      <c r="C402" s="109">
        <v>0</v>
      </c>
    </row>
    <row r="403" customHeight="1" spans="1:3">
      <c r="A403" s="110">
        <v>103040404</v>
      </c>
      <c r="B403" s="140" t="s">
        <v>708</v>
      </c>
      <c r="C403" s="109">
        <v>0</v>
      </c>
    </row>
    <row r="404" customHeight="1" spans="1:3">
      <c r="A404" s="110">
        <v>103040450</v>
      </c>
      <c r="B404" s="140" t="s">
        <v>709</v>
      </c>
      <c r="C404" s="109">
        <v>0</v>
      </c>
    </row>
    <row r="405" customHeight="1" spans="1:3">
      <c r="A405" s="110">
        <v>1030406</v>
      </c>
      <c r="B405" s="143" t="s">
        <v>710</v>
      </c>
      <c r="C405" s="109">
        <f>C406</f>
        <v>0</v>
      </c>
    </row>
    <row r="406" customHeight="1" spans="1:3">
      <c r="A406" s="110">
        <v>103040650</v>
      </c>
      <c r="B406" s="140" t="s">
        <v>711</v>
      </c>
      <c r="C406" s="109">
        <v>0</v>
      </c>
    </row>
    <row r="407" customHeight="1" spans="1:3">
      <c r="A407" s="110">
        <v>1030407</v>
      </c>
      <c r="B407" s="143" t="s">
        <v>712</v>
      </c>
      <c r="C407" s="109">
        <f>SUM(C408:C409)</f>
        <v>0</v>
      </c>
    </row>
    <row r="408" customHeight="1" spans="1:3">
      <c r="A408" s="110">
        <v>103040702</v>
      </c>
      <c r="B408" s="140" t="s">
        <v>713</v>
      </c>
      <c r="C408" s="109">
        <v>0</v>
      </c>
    </row>
    <row r="409" customHeight="1" spans="1:3">
      <c r="A409" s="110">
        <v>103040750</v>
      </c>
      <c r="B409" s="140" t="s">
        <v>714</v>
      </c>
      <c r="C409" s="109">
        <v>0</v>
      </c>
    </row>
    <row r="410" customHeight="1" spans="1:3">
      <c r="A410" s="110">
        <v>1030408</v>
      </c>
      <c r="B410" s="143" t="s">
        <v>715</v>
      </c>
      <c r="C410" s="109">
        <f>C411</f>
        <v>0</v>
      </c>
    </row>
    <row r="411" customHeight="1" spans="1:3">
      <c r="A411" s="110">
        <v>103040850</v>
      </c>
      <c r="B411" s="140" t="s">
        <v>716</v>
      </c>
      <c r="C411" s="109">
        <v>0</v>
      </c>
    </row>
    <row r="412" customHeight="1" spans="1:3">
      <c r="A412" s="110">
        <v>1030409</v>
      </c>
      <c r="B412" s="143" t="s">
        <v>717</v>
      </c>
      <c r="C412" s="109">
        <f>C413</f>
        <v>0</v>
      </c>
    </row>
    <row r="413" customHeight="1" spans="1:3">
      <c r="A413" s="110">
        <v>103040950</v>
      </c>
      <c r="B413" s="140" t="s">
        <v>718</v>
      </c>
      <c r="C413" s="109">
        <v>0</v>
      </c>
    </row>
    <row r="414" customHeight="1" spans="1:3">
      <c r="A414" s="110">
        <v>1030410</v>
      </c>
      <c r="B414" s="143" t="s">
        <v>719</v>
      </c>
      <c r="C414" s="109">
        <f>SUM(C415:C416)</f>
        <v>0</v>
      </c>
    </row>
    <row r="415" customHeight="1" spans="1:3">
      <c r="A415" s="110">
        <v>103041001</v>
      </c>
      <c r="B415" s="140" t="s">
        <v>713</v>
      </c>
      <c r="C415" s="109">
        <v>0</v>
      </c>
    </row>
    <row r="416" customHeight="1" spans="1:3">
      <c r="A416" s="110">
        <v>103041050</v>
      </c>
      <c r="B416" s="140" t="s">
        <v>720</v>
      </c>
      <c r="C416" s="109">
        <v>0</v>
      </c>
    </row>
    <row r="417" customHeight="1" spans="1:3">
      <c r="A417" s="110">
        <v>1030413</v>
      </c>
      <c r="B417" s="143" t="s">
        <v>721</v>
      </c>
      <c r="C417" s="109">
        <f>SUM(C418:C419)</f>
        <v>0</v>
      </c>
    </row>
    <row r="418" customHeight="1" spans="1:3">
      <c r="A418" s="110">
        <v>103041303</v>
      </c>
      <c r="B418" s="140" t="s">
        <v>722</v>
      </c>
      <c r="C418" s="109">
        <v>0</v>
      </c>
    </row>
    <row r="419" customHeight="1" spans="1:3">
      <c r="A419" s="110">
        <v>103041350</v>
      </c>
      <c r="B419" s="144" t="s">
        <v>723</v>
      </c>
      <c r="C419" s="113">
        <v>0</v>
      </c>
    </row>
    <row r="420" customHeight="1" spans="1:3">
      <c r="A420" s="140">
        <v>1030414</v>
      </c>
      <c r="B420" s="143" t="s">
        <v>724</v>
      </c>
      <c r="C420" s="109">
        <f>C421</f>
        <v>0</v>
      </c>
    </row>
    <row r="421" customHeight="1" spans="1:3">
      <c r="A421" s="140">
        <v>103041450</v>
      </c>
      <c r="B421" s="140" t="s">
        <v>725</v>
      </c>
      <c r="C421" s="109">
        <v>0</v>
      </c>
    </row>
    <row r="422" customHeight="1" spans="1:3">
      <c r="A422" s="110">
        <v>1030415</v>
      </c>
      <c r="B422" s="145" t="s">
        <v>726</v>
      </c>
      <c r="C422" s="115">
        <f>C423</f>
        <v>0</v>
      </c>
    </row>
    <row r="423" customHeight="1" spans="1:3">
      <c r="A423" s="110">
        <v>103041550</v>
      </c>
      <c r="B423" s="140" t="s">
        <v>727</v>
      </c>
      <c r="C423" s="109">
        <v>0</v>
      </c>
    </row>
    <row r="424" customHeight="1" spans="1:3">
      <c r="A424" s="110">
        <v>1030416</v>
      </c>
      <c r="B424" s="143" t="s">
        <v>728</v>
      </c>
      <c r="C424" s="109">
        <f>SUM(C425:C434)</f>
        <v>0</v>
      </c>
    </row>
    <row r="425" customHeight="1" spans="1:3">
      <c r="A425" s="110">
        <v>103041601</v>
      </c>
      <c r="B425" s="140" t="s">
        <v>729</v>
      </c>
      <c r="C425" s="109">
        <v>0</v>
      </c>
    </row>
    <row r="426" customHeight="1" spans="1:3">
      <c r="A426" s="110">
        <v>103041602</v>
      </c>
      <c r="B426" s="140" t="s">
        <v>730</v>
      </c>
      <c r="C426" s="109">
        <v>0</v>
      </c>
    </row>
    <row r="427" customHeight="1" spans="1:3">
      <c r="A427" s="110">
        <v>103041603</v>
      </c>
      <c r="B427" s="140" t="s">
        <v>731</v>
      </c>
      <c r="C427" s="109">
        <v>0</v>
      </c>
    </row>
    <row r="428" customHeight="1" spans="1:3">
      <c r="A428" s="110">
        <v>103041604</v>
      </c>
      <c r="B428" s="140" t="s">
        <v>732</v>
      </c>
      <c r="C428" s="109">
        <v>0</v>
      </c>
    </row>
    <row r="429" customHeight="1" spans="1:3">
      <c r="A429" s="110">
        <v>103041605</v>
      </c>
      <c r="B429" s="140" t="s">
        <v>733</v>
      </c>
      <c r="C429" s="109">
        <v>0</v>
      </c>
    </row>
    <row r="430" customHeight="1" spans="1:3">
      <c r="A430" s="110">
        <v>103041607</v>
      </c>
      <c r="B430" s="140" t="s">
        <v>734</v>
      </c>
      <c r="C430" s="109">
        <v>0</v>
      </c>
    </row>
    <row r="431" customHeight="1" spans="1:3">
      <c r="A431" s="110">
        <v>103041608</v>
      </c>
      <c r="B431" s="140" t="s">
        <v>713</v>
      </c>
      <c r="C431" s="109">
        <v>0</v>
      </c>
    </row>
    <row r="432" customHeight="1" spans="1:3">
      <c r="A432" s="110">
        <v>103041616</v>
      </c>
      <c r="B432" s="140" t="s">
        <v>735</v>
      </c>
      <c r="C432" s="109">
        <v>0</v>
      </c>
    </row>
    <row r="433" customHeight="1" spans="1:3">
      <c r="A433" s="110">
        <v>103041617</v>
      </c>
      <c r="B433" s="140" t="s">
        <v>736</v>
      </c>
      <c r="C433" s="109">
        <v>0</v>
      </c>
    </row>
    <row r="434" customHeight="1" spans="1:3">
      <c r="A434" s="110">
        <v>103041650</v>
      </c>
      <c r="B434" s="140" t="s">
        <v>737</v>
      </c>
      <c r="C434" s="109">
        <v>0</v>
      </c>
    </row>
    <row r="435" customHeight="1" spans="1:3">
      <c r="A435" s="110">
        <v>1030417</v>
      </c>
      <c r="B435" s="143" t="s">
        <v>738</v>
      </c>
      <c r="C435" s="109">
        <f>SUM(C436:C437)</f>
        <v>0</v>
      </c>
    </row>
    <row r="436" customHeight="1" spans="1:3">
      <c r="A436" s="110">
        <v>103041704</v>
      </c>
      <c r="B436" s="140" t="s">
        <v>713</v>
      </c>
      <c r="C436" s="109">
        <v>0</v>
      </c>
    </row>
    <row r="437" customHeight="1" spans="1:3">
      <c r="A437" s="110">
        <v>103041750</v>
      </c>
      <c r="B437" s="140" t="s">
        <v>739</v>
      </c>
      <c r="C437" s="109">
        <v>0</v>
      </c>
    </row>
    <row r="438" customHeight="1" spans="1:3">
      <c r="A438" s="110">
        <v>1030418</v>
      </c>
      <c r="B438" s="143" t="s">
        <v>740</v>
      </c>
      <c r="C438" s="109">
        <f>C439</f>
        <v>0</v>
      </c>
    </row>
    <row r="439" customHeight="1" spans="1:3">
      <c r="A439" s="110">
        <v>103041850</v>
      </c>
      <c r="B439" s="140" t="s">
        <v>741</v>
      </c>
      <c r="C439" s="109">
        <v>0</v>
      </c>
    </row>
    <row r="440" customHeight="1" spans="1:3">
      <c r="A440" s="110">
        <v>1030419</v>
      </c>
      <c r="B440" s="143" t="s">
        <v>742</v>
      </c>
      <c r="C440" s="109">
        <f>C441</f>
        <v>0</v>
      </c>
    </row>
    <row r="441" customHeight="1" spans="1:3">
      <c r="A441" s="110">
        <v>103041950</v>
      </c>
      <c r="B441" s="140" t="s">
        <v>743</v>
      </c>
      <c r="C441" s="109">
        <v>0</v>
      </c>
    </row>
    <row r="442" customHeight="1" spans="1:3">
      <c r="A442" s="110">
        <v>1030420</v>
      </c>
      <c r="B442" s="143" t="s">
        <v>744</v>
      </c>
      <c r="C442" s="109">
        <f>C443</f>
        <v>0</v>
      </c>
    </row>
    <row r="443" customHeight="1" spans="1:3">
      <c r="A443" s="110">
        <v>103042050</v>
      </c>
      <c r="B443" s="140" t="s">
        <v>745</v>
      </c>
      <c r="C443" s="109">
        <v>0</v>
      </c>
    </row>
    <row r="444" customHeight="1" spans="1:3">
      <c r="A444" s="110">
        <v>1030422</v>
      </c>
      <c r="B444" s="143" t="s">
        <v>746</v>
      </c>
      <c r="C444" s="109">
        <f>C445</f>
        <v>0</v>
      </c>
    </row>
    <row r="445" customHeight="1" spans="1:3">
      <c r="A445" s="110">
        <v>103042250</v>
      </c>
      <c r="B445" s="140" t="s">
        <v>747</v>
      </c>
      <c r="C445" s="109">
        <v>0</v>
      </c>
    </row>
    <row r="446" customHeight="1" spans="1:3">
      <c r="A446" s="110">
        <v>1030424</v>
      </c>
      <c r="B446" s="143" t="s">
        <v>748</v>
      </c>
      <c r="C446" s="109">
        <f>SUM(C447:C448)</f>
        <v>0</v>
      </c>
    </row>
    <row r="447" customHeight="1" spans="1:3">
      <c r="A447" s="110">
        <v>103042401</v>
      </c>
      <c r="B447" s="140" t="s">
        <v>749</v>
      </c>
      <c r="C447" s="109">
        <v>0</v>
      </c>
    </row>
    <row r="448" customHeight="1" spans="1:3">
      <c r="A448" s="110">
        <v>103042450</v>
      </c>
      <c r="B448" s="140" t="s">
        <v>750</v>
      </c>
      <c r="C448" s="109">
        <v>0</v>
      </c>
    </row>
    <row r="449" customHeight="1" spans="1:3">
      <c r="A449" s="110">
        <v>1030425</v>
      </c>
      <c r="B449" s="143" t="s">
        <v>751</v>
      </c>
      <c r="C449" s="109">
        <f>SUM(C450:C453)</f>
        <v>0</v>
      </c>
    </row>
    <row r="450" customHeight="1" spans="1:3">
      <c r="A450" s="110">
        <v>103042502</v>
      </c>
      <c r="B450" s="140" t="s">
        <v>752</v>
      </c>
      <c r="C450" s="109">
        <v>0</v>
      </c>
    </row>
    <row r="451" customHeight="1" spans="1:3">
      <c r="A451" s="110">
        <v>103042507</v>
      </c>
      <c r="B451" s="140" t="s">
        <v>753</v>
      </c>
      <c r="C451" s="109">
        <v>0</v>
      </c>
    </row>
    <row r="452" customHeight="1" spans="1:3">
      <c r="A452" s="110">
        <v>103042508</v>
      </c>
      <c r="B452" s="140" t="s">
        <v>754</v>
      </c>
      <c r="C452" s="109">
        <v>0</v>
      </c>
    </row>
    <row r="453" customHeight="1" spans="1:3">
      <c r="A453" s="110">
        <v>103042550</v>
      </c>
      <c r="B453" s="140" t="s">
        <v>755</v>
      </c>
      <c r="C453" s="109">
        <v>0</v>
      </c>
    </row>
    <row r="454" customHeight="1" spans="1:3">
      <c r="A454" s="110">
        <v>1030426</v>
      </c>
      <c r="B454" s="143" t="s">
        <v>756</v>
      </c>
      <c r="C454" s="109">
        <f>SUM(C455:C456)</f>
        <v>0</v>
      </c>
    </row>
    <row r="455" customHeight="1" spans="1:3">
      <c r="A455" s="110">
        <v>103042604</v>
      </c>
      <c r="B455" s="140" t="s">
        <v>757</v>
      </c>
      <c r="C455" s="109">
        <v>0</v>
      </c>
    </row>
    <row r="456" customHeight="1" spans="1:3">
      <c r="A456" s="110">
        <v>103042650</v>
      </c>
      <c r="B456" s="140" t="s">
        <v>758</v>
      </c>
      <c r="C456" s="109">
        <v>0</v>
      </c>
    </row>
    <row r="457" customHeight="1" spans="1:3">
      <c r="A457" s="110">
        <v>1030427</v>
      </c>
      <c r="B457" s="143" t="s">
        <v>759</v>
      </c>
      <c r="C457" s="109">
        <f>SUM(C458:C461)</f>
        <v>4278</v>
      </c>
    </row>
    <row r="458" customHeight="1" spans="1:3">
      <c r="A458" s="110">
        <v>103042707</v>
      </c>
      <c r="B458" s="140" t="s">
        <v>760</v>
      </c>
      <c r="C458" s="109">
        <v>0</v>
      </c>
    </row>
    <row r="459" customHeight="1" spans="1:3">
      <c r="A459" s="110">
        <v>103042750</v>
      </c>
      <c r="B459" s="140" t="s">
        <v>761</v>
      </c>
      <c r="C459" s="109">
        <v>321</v>
      </c>
    </row>
    <row r="460" customHeight="1" spans="1:3">
      <c r="A460" s="110">
        <v>103042751</v>
      </c>
      <c r="B460" s="140" t="s">
        <v>762</v>
      </c>
      <c r="C460" s="109">
        <v>3957</v>
      </c>
    </row>
    <row r="461" customHeight="1" spans="1:3">
      <c r="A461" s="110">
        <v>103042752</v>
      </c>
      <c r="B461" s="140" t="s">
        <v>763</v>
      </c>
      <c r="C461" s="109">
        <v>0</v>
      </c>
    </row>
    <row r="462" customHeight="1" spans="1:3">
      <c r="A462" s="110">
        <v>1030429</v>
      </c>
      <c r="B462" s="143" t="s">
        <v>764</v>
      </c>
      <c r="C462" s="109">
        <f>SUM(C463:C465)</f>
        <v>0</v>
      </c>
    </row>
    <row r="463" customHeight="1" spans="1:3">
      <c r="A463" s="110">
        <v>103042907</v>
      </c>
      <c r="B463" s="140" t="s">
        <v>765</v>
      </c>
      <c r="C463" s="109">
        <v>0</v>
      </c>
    </row>
    <row r="464" customHeight="1" spans="1:3">
      <c r="A464" s="110">
        <v>103042908</v>
      </c>
      <c r="B464" s="140" t="s">
        <v>766</v>
      </c>
      <c r="C464" s="109">
        <v>0</v>
      </c>
    </row>
    <row r="465" customHeight="1" spans="1:3">
      <c r="A465" s="110">
        <v>103042950</v>
      </c>
      <c r="B465" s="140" t="s">
        <v>767</v>
      </c>
      <c r="C465" s="109">
        <v>0</v>
      </c>
    </row>
    <row r="466" customHeight="1" spans="1:3">
      <c r="A466" s="110">
        <v>1030430</v>
      </c>
      <c r="B466" s="143" t="s">
        <v>768</v>
      </c>
      <c r="C466" s="109">
        <f>C467</f>
        <v>0</v>
      </c>
    </row>
    <row r="467" customHeight="1" spans="1:3">
      <c r="A467" s="110">
        <v>103043050</v>
      </c>
      <c r="B467" s="140" t="s">
        <v>769</v>
      </c>
      <c r="C467" s="109">
        <v>0</v>
      </c>
    </row>
    <row r="468" customHeight="1" spans="1:3">
      <c r="A468" s="110">
        <v>1030431</v>
      </c>
      <c r="B468" s="143" t="s">
        <v>770</v>
      </c>
      <c r="C468" s="109">
        <f>SUM(C469:C470)</f>
        <v>0</v>
      </c>
    </row>
    <row r="469" customHeight="1" spans="1:3">
      <c r="A469" s="110">
        <v>103043101</v>
      </c>
      <c r="B469" s="140" t="s">
        <v>771</v>
      </c>
      <c r="C469" s="109">
        <v>0</v>
      </c>
    </row>
    <row r="470" customHeight="1" spans="1:3">
      <c r="A470" s="110">
        <v>103043150</v>
      </c>
      <c r="B470" s="140" t="s">
        <v>772</v>
      </c>
      <c r="C470" s="109">
        <v>0</v>
      </c>
    </row>
    <row r="471" customHeight="1" spans="1:3">
      <c r="A471" s="110">
        <v>1030432</v>
      </c>
      <c r="B471" s="143" t="s">
        <v>773</v>
      </c>
      <c r="C471" s="109">
        <f>SUM(C472:C476)</f>
        <v>0</v>
      </c>
    </row>
    <row r="472" customHeight="1" spans="1:3">
      <c r="A472" s="110">
        <v>103043204</v>
      </c>
      <c r="B472" s="140" t="s">
        <v>774</v>
      </c>
      <c r="C472" s="109">
        <v>0</v>
      </c>
    </row>
    <row r="473" customHeight="1" spans="1:3">
      <c r="A473" s="110">
        <v>103043205</v>
      </c>
      <c r="B473" s="140" t="s">
        <v>775</v>
      </c>
      <c r="C473" s="109">
        <v>0</v>
      </c>
    </row>
    <row r="474" customHeight="1" spans="1:3">
      <c r="A474" s="110">
        <v>103043208</v>
      </c>
      <c r="B474" s="140" t="s">
        <v>776</v>
      </c>
      <c r="C474" s="109">
        <v>0</v>
      </c>
    </row>
    <row r="475" customHeight="1" spans="1:3">
      <c r="A475" s="110">
        <v>103043211</v>
      </c>
      <c r="B475" s="140" t="s">
        <v>777</v>
      </c>
      <c r="C475" s="109">
        <v>0</v>
      </c>
    </row>
    <row r="476" customHeight="1" spans="1:3">
      <c r="A476" s="110">
        <v>103043250</v>
      </c>
      <c r="B476" s="140" t="s">
        <v>778</v>
      </c>
      <c r="C476" s="109">
        <v>0</v>
      </c>
    </row>
    <row r="477" customHeight="1" spans="1:3">
      <c r="A477" s="110">
        <v>1030433</v>
      </c>
      <c r="B477" s="143" t="s">
        <v>779</v>
      </c>
      <c r="C477" s="109">
        <f>SUM(C478:C482)</f>
        <v>0</v>
      </c>
    </row>
    <row r="478" customHeight="1" spans="1:3">
      <c r="A478" s="110">
        <v>103043306</v>
      </c>
      <c r="B478" s="140" t="s">
        <v>780</v>
      </c>
      <c r="C478" s="109">
        <v>0</v>
      </c>
    </row>
    <row r="479" customHeight="1" spans="1:3">
      <c r="A479" s="110">
        <v>103043310</v>
      </c>
      <c r="B479" s="140" t="s">
        <v>713</v>
      </c>
      <c r="C479" s="109">
        <v>0</v>
      </c>
    </row>
    <row r="480" customHeight="1" spans="1:3">
      <c r="A480" s="110">
        <v>103043311</v>
      </c>
      <c r="B480" s="140" t="s">
        <v>781</v>
      </c>
      <c r="C480" s="109">
        <v>0</v>
      </c>
    </row>
    <row r="481" customHeight="1" spans="1:3">
      <c r="A481" s="110">
        <v>103043313</v>
      </c>
      <c r="B481" s="140" t="s">
        <v>782</v>
      </c>
      <c r="C481" s="109">
        <v>0</v>
      </c>
    </row>
    <row r="482" customHeight="1" spans="1:3">
      <c r="A482" s="110">
        <v>103043350</v>
      </c>
      <c r="B482" s="140" t="s">
        <v>783</v>
      </c>
      <c r="C482" s="109">
        <v>0</v>
      </c>
    </row>
    <row r="483" customHeight="1" spans="1:3">
      <c r="A483" s="110">
        <v>1030434</v>
      </c>
      <c r="B483" s="143" t="s">
        <v>784</v>
      </c>
      <c r="C483" s="109">
        <f>SUM(C484:C488)</f>
        <v>0</v>
      </c>
    </row>
    <row r="484" customHeight="1" spans="1:3">
      <c r="A484" s="110">
        <v>103043401</v>
      </c>
      <c r="B484" s="140" t="s">
        <v>785</v>
      </c>
      <c r="C484" s="109">
        <v>0</v>
      </c>
    </row>
    <row r="485" customHeight="1" spans="1:3">
      <c r="A485" s="110">
        <v>103043402</v>
      </c>
      <c r="B485" s="140" t="s">
        <v>786</v>
      </c>
      <c r="C485" s="109">
        <v>0</v>
      </c>
    </row>
    <row r="486" customHeight="1" spans="1:3">
      <c r="A486" s="110">
        <v>103043403</v>
      </c>
      <c r="B486" s="140" t="s">
        <v>787</v>
      </c>
      <c r="C486" s="109">
        <v>0</v>
      </c>
    </row>
    <row r="487" customHeight="1" spans="1:3">
      <c r="A487" s="110">
        <v>103043404</v>
      </c>
      <c r="B487" s="140" t="s">
        <v>788</v>
      </c>
      <c r="C487" s="109">
        <v>0</v>
      </c>
    </row>
    <row r="488" customHeight="1" spans="1:3">
      <c r="A488" s="110">
        <v>103043450</v>
      </c>
      <c r="B488" s="140" t="s">
        <v>789</v>
      </c>
      <c r="C488" s="109">
        <v>0</v>
      </c>
    </row>
    <row r="489" customHeight="1" spans="1:3">
      <c r="A489" s="110">
        <v>1030435</v>
      </c>
      <c r="B489" s="143" t="s">
        <v>790</v>
      </c>
      <c r="C489" s="109">
        <f>SUM(C490:C492)</f>
        <v>0</v>
      </c>
    </row>
    <row r="490" customHeight="1" spans="1:3">
      <c r="A490" s="110">
        <v>103043506</v>
      </c>
      <c r="B490" s="140" t="s">
        <v>713</v>
      </c>
      <c r="C490" s="109">
        <v>0</v>
      </c>
    </row>
    <row r="491" customHeight="1" spans="1:3">
      <c r="A491" s="110">
        <v>103043507</v>
      </c>
      <c r="B491" s="140" t="s">
        <v>791</v>
      </c>
      <c r="C491" s="109">
        <v>0</v>
      </c>
    </row>
    <row r="492" customHeight="1" spans="1:3">
      <c r="A492" s="110">
        <v>103043550</v>
      </c>
      <c r="B492" s="140" t="s">
        <v>792</v>
      </c>
      <c r="C492" s="109">
        <v>0</v>
      </c>
    </row>
    <row r="493" customHeight="1" spans="1:3">
      <c r="A493" s="110">
        <v>1030440</v>
      </c>
      <c r="B493" s="143" t="s">
        <v>793</v>
      </c>
      <c r="C493" s="109">
        <f>SUM(C494:C495)</f>
        <v>0</v>
      </c>
    </row>
    <row r="494" customHeight="1" spans="1:3">
      <c r="A494" s="110">
        <v>103044001</v>
      </c>
      <c r="B494" s="140" t="s">
        <v>713</v>
      </c>
      <c r="C494" s="109">
        <v>0</v>
      </c>
    </row>
    <row r="495" customHeight="1" spans="1:3">
      <c r="A495" s="110">
        <v>103044050</v>
      </c>
      <c r="B495" s="140" t="s">
        <v>794</v>
      </c>
      <c r="C495" s="109">
        <v>0</v>
      </c>
    </row>
    <row r="496" customHeight="1" spans="1:3">
      <c r="A496" s="110">
        <v>1030442</v>
      </c>
      <c r="B496" s="143" t="s">
        <v>795</v>
      </c>
      <c r="C496" s="109">
        <f>SUM(C497:C502)</f>
        <v>0</v>
      </c>
    </row>
    <row r="497" customHeight="1" spans="1:3">
      <c r="A497" s="110">
        <v>103044203</v>
      </c>
      <c r="B497" s="140" t="s">
        <v>713</v>
      </c>
      <c r="C497" s="109">
        <v>0</v>
      </c>
    </row>
    <row r="498" customHeight="1" spans="1:3">
      <c r="A498" s="110">
        <v>103044208</v>
      </c>
      <c r="B498" s="140" t="s">
        <v>796</v>
      </c>
      <c r="C498" s="109">
        <v>0</v>
      </c>
    </row>
    <row r="499" customHeight="1" spans="1:3">
      <c r="A499" s="110">
        <v>103044209</v>
      </c>
      <c r="B499" s="140" t="s">
        <v>797</v>
      </c>
      <c r="C499" s="109">
        <v>0</v>
      </c>
    </row>
    <row r="500" customHeight="1" spans="1:3">
      <c r="A500" s="110">
        <v>103044220</v>
      </c>
      <c r="B500" s="140" t="s">
        <v>798</v>
      </c>
      <c r="C500" s="109">
        <v>0</v>
      </c>
    </row>
    <row r="501" customHeight="1" spans="1:3">
      <c r="A501" s="110">
        <v>103044221</v>
      </c>
      <c r="B501" s="140" t="s">
        <v>799</v>
      </c>
      <c r="C501" s="109">
        <v>0</v>
      </c>
    </row>
    <row r="502" customHeight="1" spans="1:3">
      <c r="A502" s="110">
        <v>103044250</v>
      </c>
      <c r="B502" s="140" t="s">
        <v>800</v>
      </c>
      <c r="C502" s="109">
        <v>0</v>
      </c>
    </row>
    <row r="503" customHeight="1" spans="1:3">
      <c r="A503" s="110">
        <v>1030443</v>
      </c>
      <c r="B503" s="143" t="s">
        <v>801</v>
      </c>
      <c r="C503" s="109">
        <f>SUM(C504:C507)</f>
        <v>0</v>
      </c>
    </row>
    <row r="504" customHeight="1" spans="1:3">
      <c r="A504" s="110">
        <v>103044306</v>
      </c>
      <c r="B504" s="140" t="s">
        <v>713</v>
      </c>
      <c r="C504" s="109">
        <v>0</v>
      </c>
    </row>
    <row r="505" customHeight="1" spans="1:3">
      <c r="A505" s="110">
        <v>103044307</v>
      </c>
      <c r="B505" s="140" t="s">
        <v>802</v>
      </c>
      <c r="C505" s="109">
        <v>0</v>
      </c>
    </row>
    <row r="506" customHeight="1" spans="1:3">
      <c r="A506" s="110">
        <v>103044308</v>
      </c>
      <c r="B506" s="140" t="s">
        <v>803</v>
      </c>
      <c r="C506" s="109">
        <v>0</v>
      </c>
    </row>
    <row r="507" customHeight="1" spans="1:3">
      <c r="A507" s="110">
        <v>103044350</v>
      </c>
      <c r="B507" s="140" t="s">
        <v>804</v>
      </c>
      <c r="C507" s="109">
        <v>0</v>
      </c>
    </row>
    <row r="508" customHeight="1" spans="1:3">
      <c r="A508" s="110">
        <v>1030444</v>
      </c>
      <c r="B508" s="143" t="s">
        <v>805</v>
      </c>
      <c r="C508" s="109">
        <f>SUM(C509:C514)</f>
        <v>0</v>
      </c>
    </row>
    <row r="509" customHeight="1" spans="1:3">
      <c r="A509" s="110">
        <v>103044414</v>
      </c>
      <c r="B509" s="140" t="s">
        <v>806</v>
      </c>
      <c r="C509" s="109">
        <v>0</v>
      </c>
    </row>
    <row r="510" customHeight="1" spans="1:3">
      <c r="A510" s="110">
        <v>103044416</v>
      </c>
      <c r="B510" s="140" t="s">
        <v>807</v>
      </c>
      <c r="C510" s="109">
        <v>0</v>
      </c>
    </row>
    <row r="511" customHeight="1" spans="1:3">
      <c r="A511" s="110">
        <v>103044433</v>
      </c>
      <c r="B511" s="140" t="s">
        <v>808</v>
      </c>
      <c r="C511" s="109">
        <v>0</v>
      </c>
    </row>
    <row r="512" customHeight="1" spans="1:3">
      <c r="A512" s="110">
        <v>103044434</v>
      </c>
      <c r="B512" s="140" t="s">
        <v>809</v>
      </c>
      <c r="C512" s="109">
        <v>0</v>
      </c>
    </row>
    <row r="513" customHeight="1" spans="1:3">
      <c r="A513" s="110">
        <v>103044435</v>
      </c>
      <c r="B513" s="140" t="s">
        <v>810</v>
      </c>
      <c r="C513" s="109">
        <v>0</v>
      </c>
    </row>
    <row r="514" customHeight="1" spans="1:3">
      <c r="A514" s="110">
        <v>103044450</v>
      </c>
      <c r="B514" s="140" t="s">
        <v>811</v>
      </c>
      <c r="C514" s="109">
        <v>0</v>
      </c>
    </row>
    <row r="515" customHeight="1" spans="1:3">
      <c r="A515" s="110">
        <v>1030445</v>
      </c>
      <c r="B515" s="143" t="s">
        <v>812</v>
      </c>
      <c r="C515" s="109">
        <f>SUM(C516:C517)</f>
        <v>0</v>
      </c>
    </row>
    <row r="516" customHeight="1" spans="1:3">
      <c r="A516" s="110">
        <v>103044507</v>
      </c>
      <c r="B516" s="140" t="s">
        <v>813</v>
      </c>
      <c r="C516" s="109">
        <v>0</v>
      </c>
    </row>
    <row r="517" customHeight="1" spans="1:3">
      <c r="A517" s="110">
        <v>103044550</v>
      </c>
      <c r="B517" s="140" t="s">
        <v>814</v>
      </c>
      <c r="C517" s="109">
        <v>0</v>
      </c>
    </row>
    <row r="518" customHeight="1" spans="1:3">
      <c r="A518" s="110">
        <v>1030446</v>
      </c>
      <c r="B518" s="143" t="s">
        <v>815</v>
      </c>
      <c r="C518" s="109">
        <f>SUM(C519:C521)</f>
        <v>4</v>
      </c>
    </row>
    <row r="519" customHeight="1" spans="1:3">
      <c r="A519" s="110">
        <v>103044608</v>
      </c>
      <c r="B519" s="140" t="s">
        <v>713</v>
      </c>
      <c r="C519" s="109">
        <v>0</v>
      </c>
    </row>
    <row r="520" customHeight="1" spans="1:3">
      <c r="A520" s="110">
        <v>103044609</v>
      </c>
      <c r="B520" s="140" t="s">
        <v>816</v>
      </c>
      <c r="C520" s="109">
        <v>4</v>
      </c>
    </row>
    <row r="521" customHeight="1" spans="1:3">
      <c r="A521" s="110">
        <v>103044650</v>
      </c>
      <c r="B521" s="140" t="s">
        <v>817</v>
      </c>
      <c r="C521" s="109">
        <v>0</v>
      </c>
    </row>
    <row r="522" customHeight="1" spans="1:3">
      <c r="A522" s="110">
        <v>1030447</v>
      </c>
      <c r="B522" s="143" t="s">
        <v>818</v>
      </c>
      <c r="C522" s="109">
        <f>SUM(C523:C531)</f>
        <v>4749</v>
      </c>
    </row>
    <row r="523" customHeight="1" spans="1:3">
      <c r="A523" s="110">
        <v>103044709</v>
      </c>
      <c r="B523" s="140" t="s">
        <v>819</v>
      </c>
      <c r="C523" s="109">
        <v>231</v>
      </c>
    </row>
    <row r="524" customHeight="1" spans="1:3">
      <c r="A524" s="110">
        <v>103044712</v>
      </c>
      <c r="B524" s="140" t="s">
        <v>820</v>
      </c>
      <c r="C524" s="109">
        <v>0</v>
      </c>
    </row>
    <row r="525" customHeight="1" spans="1:3">
      <c r="A525" s="110">
        <v>103044713</v>
      </c>
      <c r="B525" s="140" t="s">
        <v>713</v>
      </c>
      <c r="C525" s="109">
        <v>0</v>
      </c>
    </row>
    <row r="526" customHeight="1" spans="1:3">
      <c r="A526" s="110">
        <v>103044715</v>
      </c>
      <c r="B526" s="140" t="s">
        <v>821</v>
      </c>
      <c r="C526" s="109">
        <v>0</v>
      </c>
    </row>
    <row r="527" customHeight="1" spans="1:3">
      <c r="A527" s="110">
        <v>103044730</v>
      </c>
      <c r="B527" s="140" t="s">
        <v>822</v>
      </c>
      <c r="C527" s="109">
        <v>0</v>
      </c>
    </row>
    <row r="528" customHeight="1" spans="1:3">
      <c r="A528" s="110">
        <v>103044731</v>
      </c>
      <c r="B528" s="140" t="s">
        <v>823</v>
      </c>
      <c r="C528" s="109">
        <v>0</v>
      </c>
    </row>
    <row r="529" customHeight="1" spans="1:3">
      <c r="A529" s="110">
        <v>103044732</v>
      </c>
      <c r="B529" s="140" t="s">
        <v>824</v>
      </c>
      <c r="C529" s="109">
        <v>0</v>
      </c>
    </row>
    <row r="530" customHeight="1" spans="1:3">
      <c r="A530" s="110">
        <v>103044733</v>
      </c>
      <c r="B530" s="140" t="s">
        <v>825</v>
      </c>
      <c r="C530" s="109">
        <v>0</v>
      </c>
    </row>
    <row r="531" ht="17.25" customHeight="1" spans="1:3">
      <c r="A531" s="110">
        <v>103044750</v>
      </c>
      <c r="B531" s="140" t="s">
        <v>826</v>
      </c>
      <c r="C531" s="109">
        <v>4518</v>
      </c>
    </row>
    <row r="532" customHeight="1" spans="1:3">
      <c r="A532" s="110">
        <v>1030448</v>
      </c>
      <c r="B532" s="143" t="s">
        <v>827</v>
      </c>
      <c r="C532" s="109">
        <f>SUM(C533:C535)</f>
        <v>0</v>
      </c>
    </row>
    <row r="533" customHeight="1" spans="1:3">
      <c r="A533" s="110">
        <v>103044801</v>
      </c>
      <c r="B533" s="140" t="s">
        <v>828</v>
      </c>
      <c r="C533" s="109">
        <v>0</v>
      </c>
    </row>
    <row r="534" customHeight="1" spans="1:3">
      <c r="A534" s="110">
        <v>103044802</v>
      </c>
      <c r="B534" s="140" t="s">
        <v>829</v>
      </c>
      <c r="C534" s="109">
        <v>0</v>
      </c>
    </row>
    <row r="535" customHeight="1" spans="1:3">
      <c r="A535" s="110">
        <v>103044850</v>
      </c>
      <c r="B535" s="140" t="s">
        <v>830</v>
      </c>
      <c r="C535" s="109">
        <v>0</v>
      </c>
    </row>
    <row r="536" customHeight="1" spans="1:3">
      <c r="A536" s="110">
        <v>1030449</v>
      </c>
      <c r="B536" s="143" t="s">
        <v>831</v>
      </c>
      <c r="C536" s="109">
        <f>SUM(C537:C539)</f>
        <v>0</v>
      </c>
    </row>
    <row r="537" customHeight="1" spans="1:3">
      <c r="A537" s="110">
        <v>103044907</v>
      </c>
      <c r="B537" s="140" t="s">
        <v>753</v>
      </c>
      <c r="C537" s="109">
        <v>0</v>
      </c>
    </row>
    <row r="538" customHeight="1" spans="1:3">
      <c r="A538" s="110">
        <v>103044908</v>
      </c>
      <c r="B538" s="140" t="s">
        <v>832</v>
      </c>
      <c r="C538" s="109">
        <v>0</v>
      </c>
    </row>
    <row r="539" customHeight="1" spans="1:3">
      <c r="A539" s="110">
        <v>103044950</v>
      </c>
      <c r="B539" s="140" t="s">
        <v>833</v>
      </c>
      <c r="C539" s="109">
        <v>0</v>
      </c>
    </row>
    <row r="540" customHeight="1" spans="1:3">
      <c r="A540" s="110">
        <v>1030450</v>
      </c>
      <c r="B540" s="143" t="s">
        <v>834</v>
      </c>
      <c r="C540" s="109">
        <f>SUM(C541:C543)</f>
        <v>2</v>
      </c>
    </row>
    <row r="541" customHeight="1" spans="1:3">
      <c r="A541" s="110">
        <v>103045002</v>
      </c>
      <c r="B541" s="140" t="s">
        <v>835</v>
      </c>
      <c r="C541" s="109">
        <v>0</v>
      </c>
    </row>
    <row r="542" customHeight="1" spans="1:3">
      <c r="A542" s="110">
        <v>103045004</v>
      </c>
      <c r="B542" s="140" t="s">
        <v>836</v>
      </c>
      <c r="C542" s="109">
        <v>0</v>
      </c>
    </row>
    <row r="543" customHeight="1" spans="1:3">
      <c r="A543" s="110">
        <v>103045050</v>
      </c>
      <c r="B543" s="140" t="s">
        <v>837</v>
      </c>
      <c r="C543" s="109">
        <v>2</v>
      </c>
    </row>
    <row r="544" customHeight="1" spans="1:3">
      <c r="A544" s="110">
        <v>1030451</v>
      </c>
      <c r="B544" s="143" t="s">
        <v>838</v>
      </c>
      <c r="C544" s="109">
        <f>SUM(C545:C548)</f>
        <v>0</v>
      </c>
    </row>
    <row r="545" customHeight="1" spans="1:3">
      <c r="A545" s="110">
        <v>103045101</v>
      </c>
      <c r="B545" s="140" t="s">
        <v>839</v>
      </c>
      <c r="C545" s="109">
        <v>0</v>
      </c>
    </row>
    <row r="546" customHeight="1" spans="1:3">
      <c r="A546" s="110">
        <v>103045102</v>
      </c>
      <c r="B546" s="140" t="s">
        <v>840</v>
      </c>
      <c r="C546" s="109">
        <v>0</v>
      </c>
    </row>
    <row r="547" customHeight="1" spans="1:3">
      <c r="A547" s="110">
        <v>103045103</v>
      </c>
      <c r="B547" s="140" t="s">
        <v>841</v>
      </c>
      <c r="C547" s="109">
        <v>0</v>
      </c>
    </row>
    <row r="548" customHeight="1" spans="1:3">
      <c r="A548" s="110">
        <v>103045150</v>
      </c>
      <c r="B548" s="140" t="s">
        <v>842</v>
      </c>
      <c r="C548" s="109">
        <v>0</v>
      </c>
    </row>
    <row r="549" customHeight="1" spans="1:3">
      <c r="A549" s="110">
        <v>1030452</v>
      </c>
      <c r="B549" s="143" t="s">
        <v>843</v>
      </c>
      <c r="C549" s="109">
        <f>SUM(C550:C553)</f>
        <v>0</v>
      </c>
    </row>
    <row r="550" customHeight="1" spans="1:3">
      <c r="A550" s="110">
        <v>103045201</v>
      </c>
      <c r="B550" s="140" t="s">
        <v>844</v>
      </c>
      <c r="C550" s="109">
        <v>0</v>
      </c>
    </row>
    <row r="551" customHeight="1" spans="1:3">
      <c r="A551" s="110">
        <v>103045202</v>
      </c>
      <c r="B551" s="140" t="s">
        <v>845</v>
      </c>
      <c r="C551" s="109">
        <v>0</v>
      </c>
    </row>
    <row r="552" customHeight="1" spans="1:3">
      <c r="A552" s="110">
        <v>103045203</v>
      </c>
      <c r="B552" s="140" t="s">
        <v>713</v>
      </c>
      <c r="C552" s="109">
        <v>0</v>
      </c>
    </row>
    <row r="553" customHeight="1" spans="1:3">
      <c r="A553" s="110">
        <v>103045250</v>
      </c>
      <c r="B553" s="140" t="s">
        <v>846</v>
      </c>
      <c r="C553" s="109">
        <v>0</v>
      </c>
    </row>
    <row r="554" customHeight="1" spans="1:3">
      <c r="A554" s="110">
        <v>1030455</v>
      </c>
      <c r="B554" s="143" t="s">
        <v>847</v>
      </c>
      <c r="C554" s="109">
        <f>SUM(C555:C556)</f>
        <v>0</v>
      </c>
    </row>
    <row r="555" customHeight="1" spans="1:3">
      <c r="A555" s="110">
        <v>103045501</v>
      </c>
      <c r="B555" s="140" t="s">
        <v>848</v>
      </c>
      <c r="C555" s="109">
        <v>0</v>
      </c>
    </row>
    <row r="556" customHeight="1" spans="1:3">
      <c r="A556" s="110">
        <v>103045550</v>
      </c>
      <c r="B556" s="140" t="s">
        <v>849</v>
      </c>
      <c r="C556" s="109">
        <v>0</v>
      </c>
    </row>
    <row r="557" customHeight="1" spans="1:3">
      <c r="A557" s="110">
        <v>1030456</v>
      </c>
      <c r="B557" s="143" t="s">
        <v>850</v>
      </c>
      <c r="C557" s="109">
        <f>C558</f>
        <v>0</v>
      </c>
    </row>
    <row r="558" customHeight="1" spans="1:3">
      <c r="A558" s="110">
        <v>103045650</v>
      </c>
      <c r="B558" s="140" t="s">
        <v>851</v>
      </c>
      <c r="C558" s="109">
        <v>0</v>
      </c>
    </row>
    <row r="559" customHeight="1" spans="1:3">
      <c r="A559" s="110">
        <v>1030457</v>
      </c>
      <c r="B559" s="143" t="s">
        <v>852</v>
      </c>
      <c r="C559" s="109">
        <f>C560</f>
        <v>0</v>
      </c>
    </row>
    <row r="560" customHeight="1" spans="1:3">
      <c r="A560" s="110">
        <v>103045750</v>
      </c>
      <c r="B560" s="140" t="s">
        <v>853</v>
      </c>
      <c r="C560" s="109">
        <v>0</v>
      </c>
    </row>
    <row r="561" customHeight="1" spans="1:3">
      <c r="A561" s="110">
        <v>1030458</v>
      </c>
      <c r="B561" s="143" t="s">
        <v>854</v>
      </c>
      <c r="C561" s="109">
        <f>C562</f>
        <v>0</v>
      </c>
    </row>
    <row r="562" customHeight="1" spans="1:3">
      <c r="A562" s="110">
        <v>103045850</v>
      </c>
      <c r="B562" s="140" t="s">
        <v>855</v>
      </c>
      <c r="C562" s="109">
        <v>0</v>
      </c>
    </row>
    <row r="563" customHeight="1" spans="1:3">
      <c r="A563" s="110">
        <v>1030459</v>
      </c>
      <c r="B563" s="143" t="s">
        <v>856</v>
      </c>
      <c r="C563" s="109">
        <f>SUM(C564:C565)</f>
        <v>0</v>
      </c>
    </row>
    <row r="564" customHeight="1" spans="1:3">
      <c r="A564" s="110">
        <v>103045901</v>
      </c>
      <c r="B564" s="140" t="s">
        <v>857</v>
      </c>
      <c r="C564" s="109">
        <v>0</v>
      </c>
    </row>
    <row r="565" customHeight="1" spans="1:3">
      <c r="A565" s="110">
        <v>103045950</v>
      </c>
      <c r="B565" s="140" t="s">
        <v>858</v>
      </c>
      <c r="C565" s="109">
        <v>0</v>
      </c>
    </row>
    <row r="566" customHeight="1" spans="1:3">
      <c r="A566" s="110">
        <v>1030461</v>
      </c>
      <c r="B566" s="143" t="s">
        <v>859</v>
      </c>
      <c r="C566" s="109">
        <f>SUM(C567:C568)</f>
        <v>0</v>
      </c>
    </row>
    <row r="567" customHeight="1" spans="1:3">
      <c r="A567" s="110">
        <v>103046101</v>
      </c>
      <c r="B567" s="140" t="s">
        <v>713</v>
      </c>
      <c r="C567" s="109">
        <v>0</v>
      </c>
    </row>
    <row r="568" customHeight="1" spans="1:3">
      <c r="A568" s="110">
        <v>103046150</v>
      </c>
      <c r="B568" s="140" t="s">
        <v>860</v>
      </c>
      <c r="C568" s="109">
        <v>0</v>
      </c>
    </row>
    <row r="569" customHeight="1" spans="1:3">
      <c r="A569" s="110">
        <v>1030499</v>
      </c>
      <c r="B569" s="143" t="s">
        <v>861</v>
      </c>
      <c r="C569" s="109">
        <f>C570</f>
        <v>0</v>
      </c>
    </row>
    <row r="570" customHeight="1" spans="1:3">
      <c r="A570" s="110">
        <v>103049950</v>
      </c>
      <c r="B570" s="140" t="s">
        <v>862</v>
      </c>
      <c r="C570" s="109">
        <v>0</v>
      </c>
    </row>
    <row r="571" customHeight="1" spans="1:3">
      <c r="A571" s="110">
        <v>10305</v>
      </c>
      <c r="B571" s="143" t="s">
        <v>863</v>
      </c>
      <c r="C571" s="109">
        <f>SUM(C572,C597,C602:C603)</f>
        <v>6009</v>
      </c>
    </row>
    <row r="572" customHeight="1" spans="1:3">
      <c r="A572" s="110">
        <v>1030501</v>
      </c>
      <c r="B572" s="143" t="s">
        <v>864</v>
      </c>
      <c r="C572" s="109">
        <f>SUM(C573:C596)</f>
        <v>6009</v>
      </c>
    </row>
    <row r="573" customHeight="1" spans="1:3">
      <c r="A573" s="110">
        <v>103050101</v>
      </c>
      <c r="B573" s="140" t="s">
        <v>865</v>
      </c>
      <c r="C573" s="109">
        <v>0</v>
      </c>
    </row>
    <row r="574" customHeight="1" spans="1:3">
      <c r="A574" s="110">
        <v>103050102</v>
      </c>
      <c r="B574" s="140" t="s">
        <v>866</v>
      </c>
      <c r="C574" s="109">
        <v>0</v>
      </c>
    </row>
    <row r="575" customHeight="1" spans="1:3">
      <c r="A575" s="110">
        <v>103050103</v>
      </c>
      <c r="B575" s="140" t="s">
        <v>867</v>
      </c>
      <c r="C575" s="109">
        <v>0</v>
      </c>
    </row>
    <row r="576" customHeight="1" spans="1:3">
      <c r="A576" s="110">
        <v>103050105</v>
      </c>
      <c r="B576" s="140" t="s">
        <v>868</v>
      </c>
      <c r="C576" s="109">
        <v>0</v>
      </c>
    </row>
    <row r="577" customHeight="1" spans="1:3">
      <c r="A577" s="110">
        <v>103050107</v>
      </c>
      <c r="B577" s="140" t="s">
        <v>869</v>
      </c>
      <c r="C577" s="109">
        <v>0</v>
      </c>
    </row>
    <row r="578" customHeight="1" spans="1:3">
      <c r="A578" s="110">
        <v>103050108</v>
      </c>
      <c r="B578" s="140" t="s">
        <v>870</v>
      </c>
      <c r="C578" s="109">
        <v>0</v>
      </c>
    </row>
    <row r="579" customHeight="1" spans="1:3">
      <c r="A579" s="110">
        <v>103050109</v>
      </c>
      <c r="B579" s="140" t="s">
        <v>871</v>
      </c>
      <c r="C579" s="109">
        <v>0</v>
      </c>
    </row>
    <row r="580" customHeight="1" spans="1:3">
      <c r="A580" s="110">
        <v>103050110</v>
      </c>
      <c r="B580" s="140" t="s">
        <v>872</v>
      </c>
      <c r="C580" s="109">
        <v>22</v>
      </c>
    </row>
    <row r="581" customHeight="1" spans="1:3">
      <c r="A581" s="110">
        <v>103050111</v>
      </c>
      <c r="B581" s="140" t="s">
        <v>873</v>
      </c>
      <c r="C581" s="109">
        <v>0</v>
      </c>
    </row>
    <row r="582" customHeight="1" spans="1:3">
      <c r="A582" s="110">
        <v>103050112</v>
      </c>
      <c r="B582" s="140" t="s">
        <v>874</v>
      </c>
      <c r="C582" s="109">
        <v>0</v>
      </c>
    </row>
    <row r="583" customHeight="1" spans="1:3">
      <c r="A583" s="110">
        <v>103050113</v>
      </c>
      <c r="B583" s="140" t="s">
        <v>875</v>
      </c>
      <c r="C583" s="109">
        <v>0</v>
      </c>
    </row>
    <row r="584" customHeight="1" spans="1:3">
      <c r="A584" s="110">
        <v>103050114</v>
      </c>
      <c r="B584" s="140" t="s">
        <v>876</v>
      </c>
      <c r="C584" s="109">
        <v>379</v>
      </c>
    </row>
    <row r="585" customHeight="1" spans="1:3">
      <c r="A585" s="110">
        <v>103050115</v>
      </c>
      <c r="B585" s="140" t="s">
        <v>877</v>
      </c>
      <c r="C585" s="109">
        <v>0</v>
      </c>
    </row>
    <row r="586" customHeight="1" spans="1:3">
      <c r="A586" s="110">
        <v>103050116</v>
      </c>
      <c r="B586" s="140" t="s">
        <v>878</v>
      </c>
      <c r="C586" s="109">
        <v>0</v>
      </c>
    </row>
    <row r="587" customHeight="1" spans="1:3">
      <c r="A587" s="110">
        <v>103050117</v>
      </c>
      <c r="B587" s="140" t="s">
        <v>879</v>
      </c>
      <c r="C587" s="109">
        <v>0</v>
      </c>
    </row>
    <row r="588" customHeight="1" spans="1:3">
      <c r="A588" s="110">
        <v>103050119</v>
      </c>
      <c r="B588" s="140" t="s">
        <v>880</v>
      </c>
      <c r="C588" s="109">
        <v>0</v>
      </c>
    </row>
    <row r="589" customHeight="1" spans="1:3">
      <c r="A589" s="110">
        <v>103050120</v>
      </c>
      <c r="B589" s="140" t="s">
        <v>881</v>
      </c>
      <c r="C589" s="109">
        <v>0</v>
      </c>
    </row>
    <row r="590" customHeight="1" spans="1:3">
      <c r="A590" s="110">
        <v>103050121</v>
      </c>
      <c r="B590" s="140" t="s">
        <v>882</v>
      </c>
      <c r="C590" s="109">
        <v>0</v>
      </c>
    </row>
    <row r="591" customHeight="1" spans="1:3">
      <c r="A591" s="110">
        <v>103050122</v>
      </c>
      <c r="B591" s="140" t="s">
        <v>883</v>
      </c>
      <c r="C591" s="109">
        <v>0</v>
      </c>
    </row>
    <row r="592" customHeight="1" spans="1:3">
      <c r="A592" s="110">
        <v>103050123</v>
      </c>
      <c r="B592" s="140" t="s">
        <v>884</v>
      </c>
      <c r="C592" s="109">
        <v>0</v>
      </c>
    </row>
    <row r="593" customHeight="1" spans="1:3">
      <c r="A593" s="110">
        <v>103050124</v>
      </c>
      <c r="B593" s="140" t="s">
        <v>885</v>
      </c>
      <c r="C593" s="109">
        <v>0</v>
      </c>
    </row>
    <row r="594" customHeight="1" spans="1:3">
      <c r="A594" s="110">
        <v>103050125</v>
      </c>
      <c r="B594" s="140" t="s">
        <v>886</v>
      </c>
      <c r="C594" s="109">
        <v>0</v>
      </c>
    </row>
    <row r="595" customHeight="1" spans="1:3">
      <c r="A595" s="110">
        <v>103050126</v>
      </c>
      <c r="B595" s="140" t="s">
        <v>887</v>
      </c>
      <c r="C595" s="109">
        <v>0</v>
      </c>
    </row>
    <row r="596" customHeight="1" spans="1:3">
      <c r="A596" s="110">
        <v>103050199</v>
      </c>
      <c r="B596" s="140" t="s">
        <v>888</v>
      </c>
      <c r="C596" s="109">
        <v>5608</v>
      </c>
    </row>
    <row r="597" customHeight="1" spans="1:3">
      <c r="A597" s="110">
        <v>1030502</v>
      </c>
      <c r="B597" s="143" t="s">
        <v>889</v>
      </c>
      <c r="C597" s="109">
        <f>SUM(C598:C601)</f>
        <v>0</v>
      </c>
    </row>
    <row r="598" customHeight="1" spans="1:3">
      <c r="A598" s="110">
        <v>103050201</v>
      </c>
      <c r="B598" s="140" t="s">
        <v>890</v>
      </c>
      <c r="C598" s="109">
        <v>0</v>
      </c>
    </row>
    <row r="599" customHeight="1" spans="1:3">
      <c r="A599" s="110">
        <v>103050202</v>
      </c>
      <c r="B599" s="140" t="s">
        <v>891</v>
      </c>
      <c r="C599" s="109">
        <v>0</v>
      </c>
    </row>
    <row r="600" customHeight="1" spans="1:3">
      <c r="A600" s="110">
        <v>103050203</v>
      </c>
      <c r="B600" s="140" t="s">
        <v>892</v>
      </c>
      <c r="C600" s="109">
        <v>0</v>
      </c>
    </row>
    <row r="601" customHeight="1" spans="1:3">
      <c r="A601" s="110">
        <v>103050299</v>
      </c>
      <c r="B601" s="140" t="s">
        <v>893</v>
      </c>
      <c r="C601" s="109">
        <v>0</v>
      </c>
    </row>
    <row r="602" customHeight="1" spans="1:3">
      <c r="A602" s="110">
        <v>1030503</v>
      </c>
      <c r="B602" s="143" t="s">
        <v>894</v>
      </c>
      <c r="C602" s="109">
        <v>0</v>
      </c>
    </row>
    <row r="603" customHeight="1" spans="1:3">
      <c r="A603" s="110">
        <v>1030509</v>
      </c>
      <c r="B603" s="143" t="s">
        <v>895</v>
      </c>
      <c r="C603" s="109">
        <v>0</v>
      </c>
    </row>
    <row r="604" customHeight="1" spans="1:3">
      <c r="A604" s="110">
        <v>10306</v>
      </c>
      <c r="B604" s="143" t="s">
        <v>896</v>
      </c>
      <c r="C604" s="109">
        <f>SUM(C605,C609,C612,C614,C616,C617,C621,C622)</f>
        <v>30</v>
      </c>
    </row>
    <row r="605" customHeight="1" spans="1:3">
      <c r="A605" s="110">
        <v>1030601</v>
      </c>
      <c r="B605" s="143" t="s">
        <v>897</v>
      </c>
      <c r="C605" s="109">
        <f>SUM(C606:C608)</f>
        <v>30</v>
      </c>
    </row>
    <row r="606" customHeight="1" spans="1:3">
      <c r="A606" s="110">
        <v>103060101</v>
      </c>
      <c r="B606" s="140" t="s">
        <v>898</v>
      </c>
      <c r="C606" s="109">
        <v>0</v>
      </c>
    </row>
    <row r="607" customHeight="1" spans="1:3">
      <c r="A607" s="110">
        <v>103060102</v>
      </c>
      <c r="B607" s="140" t="s">
        <v>899</v>
      </c>
      <c r="C607" s="109">
        <v>0</v>
      </c>
    </row>
    <row r="608" customHeight="1" spans="1:3">
      <c r="A608" s="110">
        <v>103060199</v>
      </c>
      <c r="B608" s="140" t="s">
        <v>900</v>
      </c>
      <c r="C608" s="109">
        <v>30</v>
      </c>
    </row>
    <row r="609" customHeight="1" spans="1:3">
      <c r="A609" s="110">
        <v>1030602</v>
      </c>
      <c r="B609" s="143" t="s">
        <v>901</v>
      </c>
      <c r="C609" s="109">
        <f>SUM(C610:C611)</f>
        <v>0</v>
      </c>
    </row>
    <row r="610" customHeight="1" spans="1:3">
      <c r="A610" s="110">
        <v>103060201</v>
      </c>
      <c r="B610" s="140" t="s">
        <v>902</v>
      </c>
      <c r="C610" s="109">
        <v>0</v>
      </c>
    </row>
    <row r="611" customHeight="1" spans="1:3">
      <c r="A611" s="110">
        <v>103060299</v>
      </c>
      <c r="B611" s="140" t="s">
        <v>903</v>
      </c>
      <c r="C611" s="109">
        <v>0</v>
      </c>
    </row>
    <row r="612" customHeight="1" spans="1:3">
      <c r="A612" s="110">
        <v>1030603</v>
      </c>
      <c r="B612" s="143" t="s">
        <v>904</v>
      </c>
      <c r="C612" s="109">
        <f>C613</f>
        <v>0</v>
      </c>
    </row>
    <row r="613" customHeight="1" spans="1:3">
      <c r="A613" s="110">
        <v>103060399</v>
      </c>
      <c r="B613" s="140" t="s">
        <v>905</v>
      </c>
      <c r="C613" s="109">
        <v>0</v>
      </c>
    </row>
    <row r="614" customHeight="1" spans="1:3">
      <c r="A614" s="110">
        <v>1030604</v>
      </c>
      <c r="B614" s="143" t="s">
        <v>906</v>
      </c>
      <c r="C614" s="109">
        <f>C615</f>
        <v>0</v>
      </c>
    </row>
    <row r="615" customHeight="1" spans="1:3">
      <c r="A615" s="110">
        <v>103060499</v>
      </c>
      <c r="B615" s="140" t="s">
        <v>907</v>
      </c>
      <c r="C615" s="109">
        <v>0</v>
      </c>
    </row>
    <row r="616" customHeight="1" spans="1:3">
      <c r="A616" s="110">
        <v>1030605</v>
      </c>
      <c r="B616" s="143" t="s">
        <v>908</v>
      </c>
      <c r="C616" s="109">
        <v>0</v>
      </c>
    </row>
    <row r="617" customHeight="1" spans="1:3">
      <c r="A617" s="110">
        <v>1030606</v>
      </c>
      <c r="B617" s="143" t="s">
        <v>909</v>
      </c>
      <c r="C617" s="109">
        <f>SUM(C618:C620)</f>
        <v>0</v>
      </c>
    </row>
    <row r="618" customHeight="1" spans="1:3">
      <c r="A618" s="110">
        <v>103060601</v>
      </c>
      <c r="B618" s="140" t="s">
        <v>910</v>
      </c>
      <c r="C618" s="109">
        <v>0</v>
      </c>
    </row>
    <row r="619" customHeight="1" spans="1:3">
      <c r="A619" s="110">
        <v>103060602</v>
      </c>
      <c r="B619" s="140" t="s">
        <v>911</v>
      </c>
      <c r="C619" s="109">
        <v>0</v>
      </c>
    </row>
    <row r="620" customHeight="1" spans="1:3">
      <c r="A620" s="110">
        <v>103060699</v>
      </c>
      <c r="B620" s="140" t="s">
        <v>912</v>
      </c>
      <c r="C620" s="109">
        <v>0</v>
      </c>
    </row>
    <row r="621" customHeight="1" spans="1:3">
      <c r="A621" s="110">
        <v>1030607</v>
      </c>
      <c r="B621" s="143" t="s">
        <v>913</v>
      </c>
      <c r="C621" s="109">
        <v>0</v>
      </c>
    </row>
    <row r="622" customHeight="1" spans="1:3">
      <c r="A622" s="110">
        <v>1030699</v>
      </c>
      <c r="B622" s="143" t="s">
        <v>914</v>
      </c>
      <c r="C622" s="109">
        <v>0</v>
      </c>
    </row>
    <row r="623" customHeight="1" spans="1:3">
      <c r="A623" s="110">
        <v>10307</v>
      </c>
      <c r="B623" s="143" t="s">
        <v>915</v>
      </c>
      <c r="C623" s="109">
        <f>SUM(C624,C627,C634:C636,C641,C647:C648,C651,C652,C655:C658,C663:C667,C670:C671,C675)</f>
        <v>152364</v>
      </c>
    </row>
    <row r="624" customHeight="1" spans="1:3">
      <c r="A624" s="110">
        <v>1030701</v>
      </c>
      <c r="B624" s="143" t="s">
        <v>916</v>
      </c>
      <c r="C624" s="109">
        <f>SUM(C625:C626)</f>
        <v>0</v>
      </c>
    </row>
    <row r="625" customHeight="1" spans="1:3">
      <c r="A625" s="110">
        <v>103070101</v>
      </c>
      <c r="B625" s="140" t="s">
        <v>917</v>
      </c>
      <c r="C625" s="109">
        <v>0</v>
      </c>
    </row>
    <row r="626" customHeight="1" spans="1:3">
      <c r="A626" s="110">
        <v>103070102</v>
      </c>
      <c r="B626" s="140" t="s">
        <v>918</v>
      </c>
      <c r="C626" s="109">
        <v>0</v>
      </c>
    </row>
    <row r="627" customHeight="1" spans="1:3">
      <c r="A627" s="110">
        <v>1030702</v>
      </c>
      <c r="B627" s="143" t="s">
        <v>919</v>
      </c>
      <c r="C627" s="109">
        <f>SUM(C628:C633)</f>
        <v>0</v>
      </c>
    </row>
    <row r="628" customHeight="1" spans="1:3">
      <c r="A628" s="110">
        <v>103070201</v>
      </c>
      <c r="B628" s="140" t="s">
        <v>920</v>
      </c>
      <c r="C628" s="109">
        <v>0</v>
      </c>
    </row>
    <row r="629" customHeight="1" spans="1:3">
      <c r="A629" s="110">
        <v>103070202</v>
      </c>
      <c r="B629" s="140" t="s">
        <v>921</v>
      </c>
      <c r="C629" s="109">
        <v>0</v>
      </c>
    </row>
    <row r="630" customHeight="1" spans="1:3">
      <c r="A630" s="110">
        <v>103070203</v>
      </c>
      <c r="B630" s="140" t="s">
        <v>922</v>
      </c>
      <c r="C630" s="109">
        <v>0</v>
      </c>
    </row>
    <row r="631" customHeight="1" spans="1:3">
      <c r="A631" s="110">
        <v>103070204</v>
      </c>
      <c r="B631" s="140" t="s">
        <v>923</v>
      </c>
      <c r="C631" s="109">
        <v>0</v>
      </c>
    </row>
    <row r="632" customHeight="1" spans="1:3">
      <c r="A632" s="110">
        <v>103070205</v>
      </c>
      <c r="B632" s="140" t="s">
        <v>924</v>
      </c>
      <c r="C632" s="109">
        <v>0</v>
      </c>
    </row>
    <row r="633" customHeight="1" spans="1:3">
      <c r="A633" s="110">
        <v>103070206</v>
      </c>
      <c r="B633" s="140" t="s">
        <v>925</v>
      </c>
      <c r="C633" s="109">
        <v>0</v>
      </c>
    </row>
    <row r="634" customHeight="1" spans="1:3">
      <c r="A634" s="110">
        <v>1030703</v>
      </c>
      <c r="B634" s="143" t="s">
        <v>926</v>
      </c>
      <c r="C634" s="109">
        <v>0</v>
      </c>
    </row>
    <row r="635" customHeight="1" spans="1:3">
      <c r="A635" s="110">
        <v>1030704</v>
      </c>
      <c r="B635" s="143" t="s">
        <v>927</v>
      </c>
      <c r="C635" s="109">
        <v>0</v>
      </c>
    </row>
    <row r="636" customHeight="1" spans="1:3">
      <c r="A636" s="110">
        <v>1030705</v>
      </c>
      <c r="B636" s="143" t="s">
        <v>928</v>
      </c>
      <c r="C636" s="109">
        <f>SUM(C637:C640)</f>
        <v>1125</v>
      </c>
    </row>
    <row r="637" customHeight="1" spans="1:3">
      <c r="A637" s="110">
        <v>103070501</v>
      </c>
      <c r="B637" s="140" t="s">
        <v>929</v>
      </c>
      <c r="C637" s="109">
        <v>163</v>
      </c>
    </row>
    <row r="638" customHeight="1" spans="1:3">
      <c r="A638" s="110">
        <v>103070502</v>
      </c>
      <c r="B638" s="140" t="s">
        <v>930</v>
      </c>
      <c r="C638" s="109">
        <v>0</v>
      </c>
    </row>
    <row r="639" customHeight="1" spans="1:3">
      <c r="A639" s="110">
        <v>103070503</v>
      </c>
      <c r="B639" s="140" t="s">
        <v>931</v>
      </c>
      <c r="C639" s="109">
        <v>0</v>
      </c>
    </row>
    <row r="640" customHeight="1" spans="1:3">
      <c r="A640" s="110">
        <v>103070599</v>
      </c>
      <c r="B640" s="140" t="s">
        <v>932</v>
      </c>
      <c r="C640" s="109">
        <v>962</v>
      </c>
    </row>
    <row r="641" customHeight="1" spans="1:3">
      <c r="A641" s="110">
        <v>1030706</v>
      </c>
      <c r="B641" s="143" t="s">
        <v>933</v>
      </c>
      <c r="C641" s="109">
        <f>SUM(C642:C646)</f>
        <v>15020</v>
      </c>
    </row>
    <row r="642" customHeight="1" spans="1:3">
      <c r="A642" s="110">
        <v>103070601</v>
      </c>
      <c r="B642" s="140" t="s">
        <v>934</v>
      </c>
      <c r="C642" s="109">
        <v>0</v>
      </c>
    </row>
    <row r="643" customHeight="1" spans="1:3">
      <c r="A643" s="110">
        <v>103070602</v>
      </c>
      <c r="B643" s="140" t="s">
        <v>935</v>
      </c>
      <c r="C643" s="109">
        <v>2700</v>
      </c>
    </row>
    <row r="644" customHeight="1" spans="1:3">
      <c r="A644" s="110">
        <v>103070603</v>
      </c>
      <c r="B644" s="140" t="s">
        <v>936</v>
      </c>
      <c r="C644" s="109">
        <v>0</v>
      </c>
    </row>
    <row r="645" customHeight="1" spans="1:3">
      <c r="A645" s="110">
        <v>103070604</v>
      </c>
      <c r="B645" s="140" t="s">
        <v>937</v>
      </c>
      <c r="C645" s="109">
        <v>0</v>
      </c>
    </row>
    <row r="646" customHeight="1" spans="1:3">
      <c r="A646" s="110">
        <v>103070699</v>
      </c>
      <c r="B646" s="140" t="s">
        <v>938</v>
      </c>
      <c r="C646" s="109">
        <v>12320</v>
      </c>
    </row>
    <row r="647" customHeight="1" spans="1:3">
      <c r="A647" s="110">
        <v>1030707</v>
      </c>
      <c r="B647" s="143" t="s">
        <v>939</v>
      </c>
      <c r="C647" s="109">
        <v>0</v>
      </c>
    </row>
    <row r="648" customHeight="1" spans="1:3">
      <c r="A648" s="110">
        <v>1030708</v>
      </c>
      <c r="B648" s="143" t="s">
        <v>940</v>
      </c>
      <c r="C648" s="109">
        <f>SUM(C649:C650)</f>
        <v>0</v>
      </c>
    </row>
    <row r="649" customHeight="1" spans="1:3">
      <c r="A649" s="110">
        <v>103070801</v>
      </c>
      <c r="B649" s="140" t="s">
        <v>941</v>
      </c>
      <c r="C649" s="109">
        <v>0</v>
      </c>
    </row>
    <row r="650" customHeight="1" spans="1:3">
      <c r="A650" s="110">
        <v>103070802</v>
      </c>
      <c r="B650" s="140" t="s">
        <v>942</v>
      </c>
      <c r="C650" s="109">
        <v>0</v>
      </c>
    </row>
    <row r="651" customHeight="1" spans="1:3">
      <c r="A651" s="110">
        <v>1030709</v>
      </c>
      <c r="B651" s="143" t="s">
        <v>943</v>
      </c>
      <c r="C651" s="109">
        <v>0</v>
      </c>
    </row>
    <row r="652" customHeight="1" spans="1:3">
      <c r="A652" s="110">
        <v>1030710</v>
      </c>
      <c r="B652" s="143" t="s">
        <v>944</v>
      </c>
      <c r="C652" s="109">
        <f>C653+C654</f>
        <v>0</v>
      </c>
    </row>
    <row r="653" customHeight="1" spans="1:3">
      <c r="A653" s="110">
        <v>103071001</v>
      </c>
      <c r="B653" s="140" t="s">
        <v>945</v>
      </c>
      <c r="C653" s="109">
        <v>0</v>
      </c>
    </row>
    <row r="654" customHeight="1" spans="1:3">
      <c r="A654" s="110">
        <v>103071002</v>
      </c>
      <c r="B654" s="140" t="s">
        <v>946</v>
      </c>
      <c r="C654" s="109">
        <v>0</v>
      </c>
    </row>
    <row r="655" customHeight="1" spans="1:3">
      <c r="A655" s="110">
        <v>1030711</v>
      </c>
      <c r="B655" s="143" t="s">
        <v>947</v>
      </c>
      <c r="C655" s="109">
        <v>0</v>
      </c>
    </row>
    <row r="656" customHeight="1" spans="1:3">
      <c r="A656" s="110">
        <v>1030712</v>
      </c>
      <c r="B656" s="143" t="s">
        <v>948</v>
      </c>
      <c r="C656" s="109">
        <v>0</v>
      </c>
    </row>
    <row r="657" customHeight="1" spans="1:3">
      <c r="A657" s="110">
        <v>1030713</v>
      </c>
      <c r="B657" s="143" t="s">
        <v>949</v>
      </c>
      <c r="C657" s="109">
        <v>0</v>
      </c>
    </row>
    <row r="658" customHeight="1" spans="1:3">
      <c r="A658" s="110">
        <v>1030714</v>
      </c>
      <c r="B658" s="143" t="s">
        <v>950</v>
      </c>
      <c r="C658" s="109">
        <f>SUM(C659:C662)</f>
        <v>0</v>
      </c>
    </row>
    <row r="659" customHeight="1" spans="1:3">
      <c r="A659" s="110">
        <v>103071401</v>
      </c>
      <c r="B659" s="140" t="s">
        <v>951</v>
      </c>
      <c r="C659" s="109">
        <v>0</v>
      </c>
    </row>
    <row r="660" customHeight="1" spans="1:3">
      <c r="A660" s="110">
        <v>103071402</v>
      </c>
      <c r="B660" s="140" t="s">
        <v>952</v>
      </c>
      <c r="C660" s="109">
        <v>0</v>
      </c>
    </row>
    <row r="661" customHeight="1" spans="1:3">
      <c r="A661" s="110">
        <v>103071404</v>
      </c>
      <c r="B661" s="140" t="s">
        <v>953</v>
      </c>
      <c r="C661" s="109">
        <v>0</v>
      </c>
    </row>
    <row r="662" customHeight="1" spans="1:3">
      <c r="A662" s="110">
        <v>103071405</v>
      </c>
      <c r="B662" s="140" t="s">
        <v>954</v>
      </c>
      <c r="C662" s="109">
        <v>0</v>
      </c>
    </row>
    <row r="663" customHeight="1" spans="1:3">
      <c r="A663" s="110">
        <v>1030715</v>
      </c>
      <c r="B663" s="143" t="s">
        <v>955</v>
      </c>
      <c r="C663" s="109">
        <v>0</v>
      </c>
    </row>
    <row r="664" customHeight="1" spans="1:3">
      <c r="A664" s="110">
        <v>1030716</v>
      </c>
      <c r="B664" s="143" t="s">
        <v>956</v>
      </c>
      <c r="C664" s="109">
        <v>0</v>
      </c>
    </row>
    <row r="665" customHeight="1" spans="1:3">
      <c r="A665" s="110">
        <v>1030717</v>
      </c>
      <c r="B665" s="143" t="s">
        <v>957</v>
      </c>
      <c r="C665" s="109">
        <v>0</v>
      </c>
    </row>
    <row r="666" customHeight="1" spans="1:3">
      <c r="A666" s="110">
        <v>1030718</v>
      </c>
      <c r="B666" s="143" t="s">
        <v>958</v>
      </c>
      <c r="C666" s="109">
        <v>0</v>
      </c>
    </row>
    <row r="667" customHeight="1" spans="1:3">
      <c r="A667" s="110">
        <v>1030719</v>
      </c>
      <c r="B667" s="143" t="s">
        <v>959</v>
      </c>
      <c r="C667" s="109">
        <f>C668+C669</f>
        <v>1</v>
      </c>
    </row>
    <row r="668" customHeight="1" spans="1:3">
      <c r="A668" s="110">
        <v>103071901</v>
      </c>
      <c r="B668" s="140" t="s">
        <v>960</v>
      </c>
      <c r="C668" s="109">
        <v>0</v>
      </c>
    </row>
    <row r="669" customHeight="1" spans="1:3">
      <c r="A669" s="110">
        <v>103071999</v>
      </c>
      <c r="B669" s="140" t="s">
        <v>961</v>
      </c>
      <c r="C669" s="109">
        <v>1</v>
      </c>
    </row>
    <row r="670" customHeight="1" spans="1:3">
      <c r="A670" s="110">
        <v>1030720</v>
      </c>
      <c r="B670" s="143" t="s">
        <v>962</v>
      </c>
      <c r="C670" s="109">
        <v>0</v>
      </c>
    </row>
    <row r="671" customHeight="1" spans="1:3">
      <c r="A671" s="110">
        <v>1030721</v>
      </c>
      <c r="B671" s="143" t="s">
        <v>963</v>
      </c>
      <c r="C671" s="109">
        <f>SUM(C672:C674)</f>
        <v>0</v>
      </c>
    </row>
    <row r="672" customHeight="1" spans="1:3">
      <c r="A672" s="110">
        <v>103072101</v>
      </c>
      <c r="B672" s="140" t="s">
        <v>964</v>
      </c>
      <c r="C672" s="109">
        <v>0</v>
      </c>
    </row>
    <row r="673" customHeight="1" spans="1:3">
      <c r="A673" s="110">
        <v>103072102</v>
      </c>
      <c r="B673" s="140" t="s">
        <v>965</v>
      </c>
      <c r="C673" s="109">
        <v>0</v>
      </c>
    </row>
    <row r="674" customHeight="1" spans="1:3">
      <c r="A674" s="110">
        <v>103072199</v>
      </c>
      <c r="B674" s="140" t="s">
        <v>966</v>
      </c>
      <c r="C674" s="109">
        <v>0</v>
      </c>
    </row>
    <row r="675" customHeight="1" spans="1:3">
      <c r="A675" s="110">
        <v>1030799</v>
      </c>
      <c r="B675" s="143" t="s">
        <v>967</v>
      </c>
      <c r="C675" s="109">
        <v>136218</v>
      </c>
    </row>
    <row r="676" customHeight="1" spans="1:3">
      <c r="A676" s="110">
        <v>10308</v>
      </c>
      <c r="B676" s="143" t="s">
        <v>968</v>
      </c>
      <c r="C676" s="109">
        <f>C677+C678</f>
        <v>161</v>
      </c>
    </row>
    <row r="677" customHeight="1" spans="1:3">
      <c r="A677" s="110">
        <v>1030801</v>
      </c>
      <c r="B677" s="143" t="s">
        <v>969</v>
      </c>
      <c r="C677" s="109">
        <v>0</v>
      </c>
    </row>
    <row r="678" customHeight="1" spans="1:3">
      <c r="A678" s="110">
        <v>1030802</v>
      </c>
      <c r="B678" s="143" t="s">
        <v>970</v>
      </c>
      <c r="C678" s="109">
        <v>161</v>
      </c>
    </row>
    <row r="679" customHeight="1" spans="1:3">
      <c r="A679" s="110">
        <v>10309</v>
      </c>
      <c r="B679" s="143" t="s">
        <v>971</v>
      </c>
      <c r="C679" s="109">
        <f>SUM(C680:C684)</f>
        <v>0</v>
      </c>
    </row>
    <row r="680" customHeight="1" spans="1:3">
      <c r="A680" s="110">
        <v>1030901</v>
      </c>
      <c r="B680" s="143" t="s">
        <v>972</v>
      </c>
      <c r="C680" s="109">
        <v>0</v>
      </c>
    </row>
    <row r="681" customHeight="1" spans="1:3">
      <c r="A681" s="110">
        <v>1030902</v>
      </c>
      <c r="B681" s="143" t="s">
        <v>973</v>
      </c>
      <c r="C681" s="109">
        <v>0</v>
      </c>
    </row>
    <row r="682" customHeight="1" spans="1:3">
      <c r="A682" s="110">
        <v>1030903</v>
      </c>
      <c r="B682" s="143" t="s">
        <v>974</v>
      </c>
      <c r="C682" s="109">
        <v>0</v>
      </c>
    </row>
    <row r="683" customHeight="1" spans="1:3">
      <c r="A683" s="110">
        <v>1030904</v>
      </c>
      <c r="B683" s="143" t="s">
        <v>975</v>
      </c>
      <c r="C683" s="109">
        <v>0</v>
      </c>
    </row>
    <row r="684" customHeight="1" spans="1:3">
      <c r="A684" s="110">
        <v>1030999</v>
      </c>
      <c r="B684" s="143" t="s">
        <v>976</v>
      </c>
      <c r="C684" s="109">
        <v>0</v>
      </c>
    </row>
    <row r="685" customHeight="1" spans="1:3">
      <c r="A685" s="110">
        <v>10399</v>
      </c>
      <c r="B685" s="143" t="s">
        <v>977</v>
      </c>
      <c r="C685" s="109">
        <f>SUM(C686:C693)</f>
        <v>40457</v>
      </c>
    </row>
    <row r="686" customHeight="1" spans="1:3">
      <c r="A686" s="110">
        <v>1039904</v>
      </c>
      <c r="B686" s="143" t="s">
        <v>978</v>
      </c>
      <c r="C686" s="109">
        <v>0</v>
      </c>
    </row>
    <row r="687" customHeight="1" spans="1:3">
      <c r="A687" s="110">
        <v>1039907</v>
      </c>
      <c r="B687" s="143" t="s">
        <v>979</v>
      </c>
      <c r="C687" s="109">
        <v>0</v>
      </c>
    </row>
    <row r="688" customHeight="1" spans="1:3">
      <c r="A688" s="110">
        <v>1039908</v>
      </c>
      <c r="B688" s="143" t="s">
        <v>980</v>
      </c>
      <c r="C688" s="109">
        <v>0</v>
      </c>
    </row>
    <row r="689" customHeight="1" spans="1:3">
      <c r="A689" s="110">
        <v>1039912</v>
      </c>
      <c r="B689" s="143" t="s">
        <v>981</v>
      </c>
      <c r="C689" s="109">
        <v>0</v>
      </c>
    </row>
    <row r="690" customHeight="1" spans="1:3">
      <c r="A690" s="110">
        <v>1039913</v>
      </c>
      <c r="B690" s="143" t="s">
        <v>982</v>
      </c>
      <c r="C690" s="113">
        <v>0</v>
      </c>
    </row>
    <row r="691" customHeight="1" spans="1:3">
      <c r="A691" s="110">
        <v>1039914</v>
      </c>
      <c r="B691" s="143" t="s">
        <v>983</v>
      </c>
      <c r="C691" s="109">
        <v>0</v>
      </c>
    </row>
    <row r="692" customHeight="1" spans="1:3">
      <c r="A692" s="110">
        <v>1039915</v>
      </c>
      <c r="B692" s="143" t="s">
        <v>984</v>
      </c>
      <c r="C692" s="115">
        <v>0</v>
      </c>
    </row>
    <row r="693" customHeight="1" spans="1:3">
      <c r="A693" s="110">
        <v>1039999</v>
      </c>
      <c r="B693" s="143" t="s">
        <v>985</v>
      </c>
      <c r="C693" s="109">
        <v>40457</v>
      </c>
    </row>
  </sheetData>
  <mergeCells count="2">
    <mergeCell ref="A2:C2"/>
    <mergeCell ref="A3:C3"/>
  </mergeCells>
  <printOptions gridLines="1"/>
  <pageMargins left="0.748031496062992" right="0.748031496062992" top="0.984251968503937" bottom="0.984251968503937" header="0" footer="0"/>
  <pageSetup paperSize="1" orientation="portrait"/>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27"/>
  <sheetViews>
    <sheetView showGridLines="0" showZeros="0" workbookViewId="0">
      <selection activeCell="F14" sqref="F14"/>
    </sheetView>
  </sheetViews>
  <sheetFormatPr defaultColWidth="12.125" defaultRowHeight="17.1" customHeight="1" outlineLevelCol="2"/>
  <cols>
    <col min="1" max="1" width="9.875" style="103" customWidth="1"/>
    <col min="2" max="2" width="54.25" style="103" customWidth="1"/>
    <col min="3" max="3" width="18.5" style="103" customWidth="1"/>
    <col min="4" max="256" width="12.125" style="103"/>
    <col min="257" max="257" width="9.875" style="103" customWidth="1"/>
    <col min="258" max="258" width="54.25" style="103" customWidth="1"/>
    <col min="259" max="259" width="26" style="103" customWidth="1"/>
    <col min="260" max="512" width="12.125" style="103"/>
    <col min="513" max="513" width="9.875" style="103" customWidth="1"/>
    <col min="514" max="514" width="54.25" style="103" customWidth="1"/>
    <col min="515" max="515" width="26" style="103" customWidth="1"/>
    <col min="516" max="768" width="12.125" style="103"/>
    <col min="769" max="769" width="9.875" style="103" customWidth="1"/>
    <col min="770" max="770" width="54.25" style="103" customWidth="1"/>
    <col min="771" max="771" width="26" style="103" customWidth="1"/>
    <col min="772" max="1024" width="12.125" style="103"/>
    <col min="1025" max="1025" width="9.875" style="103" customWidth="1"/>
    <col min="1026" max="1026" width="54.25" style="103" customWidth="1"/>
    <col min="1027" max="1027" width="26" style="103" customWidth="1"/>
    <col min="1028" max="1280" width="12.125" style="103"/>
    <col min="1281" max="1281" width="9.875" style="103" customWidth="1"/>
    <col min="1282" max="1282" width="54.25" style="103" customWidth="1"/>
    <col min="1283" max="1283" width="26" style="103" customWidth="1"/>
    <col min="1284" max="1536" width="12.125" style="103"/>
    <col min="1537" max="1537" width="9.875" style="103" customWidth="1"/>
    <col min="1538" max="1538" width="54.25" style="103" customWidth="1"/>
    <col min="1539" max="1539" width="26" style="103" customWidth="1"/>
    <col min="1540" max="1792" width="12.125" style="103"/>
    <col min="1793" max="1793" width="9.875" style="103" customWidth="1"/>
    <col min="1794" max="1794" width="54.25" style="103" customWidth="1"/>
    <col min="1795" max="1795" width="26" style="103" customWidth="1"/>
    <col min="1796" max="2048" width="12.125" style="103"/>
    <col min="2049" max="2049" width="9.875" style="103" customWidth="1"/>
    <col min="2050" max="2050" width="54.25" style="103" customWidth="1"/>
    <col min="2051" max="2051" width="26" style="103" customWidth="1"/>
    <col min="2052" max="2304" width="12.125" style="103"/>
    <col min="2305" max="2305" width="9.875" style="103" customWidth="1"/>
    <col min="2306" max="2306" width="54.25" style="103" customWidth="1"/>
    <col min="2307" max="2307" width="26" style="103" customWidth="1"/>
    <col min="2308" max="2560" width="12.125" style="103"/>
    <col min="2561" max="2561" width="9.875" style="103" customWidth="1"/>
    <col min="2562" max="2562" width="54.25" style="103" customWidth="1"/>
    <col min="2563" max="2563" width="26" style="103" customWidth="1"/>
    <col min="2564" max="2816" width="12.125" style="103"/>
    <col min="2817" max="2817" width="9.875" style="103" customWidth="1"/>
    <col min="2818" max="2818" width="54.25" style="103" customWidth="1"/>
    <col min="2819" max="2819" width="26" style="103" customWidth="1"/>
    <col min="2820" max="3072" width="12.125" style="103"/>
    <col min="3073" max="3073" width="9.875" style="103" customWidth="1"/>
    <col min="3074" max="3074" width="54.25" style="103" customWidth="1"/>
    <col min="3075" max="3075" width="26" style="103" customWidth="1"/>
    <col min="3076" max="3328" width="12.125" style="103"/>
    <col min="3329" max="3329" width="9.875" style="103" customWidth="1"/>
    <col min="3330" max="3330" width="54.25" style="103" customWidth="1"/>
    <col min="3331" max="3331" width="26" style="103" customWidth="1"/>
    <col min="3332" max="3584" width="12.125" style="103"/>
    <col min="3585" max="3585" width="9.875" style="103" customWidth="1"/>
    <col min="3586" max="3586" width="54.25" style="103" customWidth="1"/>
    <col min="3587" max="3587" width="26" style="103" customWidth="1"/>
    <col min="3588" max="3840" width="12.125" style="103"/>
    <col min="3841" max="3841" width="9.875" style="103" customWidth="1"/>
    <col min="3842" max="3842" width="54.25" style="103" customWidth="1"/>
    <col min="3843" max="3843" width="26" style="103" customWidth="1"/>
    <col min="3844" max="4096" width="12.125" style="103"/>
    <col min="4097" max="4097" width="9.875" style="103" customWidth="1"/>
    <col min="4098" max="4098" width="54.25" style="103" customWidth="1"/>
    <col min="4099" max="4099" width="26" style="103" customWidth="1"/>
    <col min="4100" max="4352" width="12.125" style="103"/>
    <col min="4353" max="4353" width="9.875" style="103" customWidth="1"/>
    <col min="4354" max="4354" width="54.25" style="103" customWidth="1"/>
    <col min="4355" max="4355" width="26" style="103" customWidth="1"/>
    <col min="4356" max="4608" width="12.125" style="103"/>
    <col min="4609" max="4609" width="9.875" style="103" customWidth="1"/>
    <col min="4610" max="4610" width="54.25" style="103" customWidth="1"/>
    <col min="4611" max="4611" width="26" style="103" customWidth="1"/>
    <col min="4612" max="4864" width="12.125" style="103"/>
    <col min="4865" max="4865" width="9.875" style="103" customWidth="1"/>
    <col min="4866" max="4866" width="54.25" style="103" customWidth="1"/>
    <col min="4867" max="4867" width="26" style="103" customWidth="1"/>
    <col min="4868" max="5120" width="12.125" style="103"/>
    <col min="5121" max="5121" width="9.875" style="103" customWidth="1"/>
    <col min="5122" max="5122" width="54.25" style="103" customWidth="1"/>
    <col min="5123" max="5123" width="26" style="103" customWidth="1"/>
    <col min="5124" max="5376" width="12.125" style="103"/>
    <col min="5377" max="5377" width="9.875" style="103" customWidth="1"/>
    <col min="5378" max="5378" width="54.25" style="103" customWidth="1"/>
    <col min="5379" max="5379" width="26" style="103" customWidth="1"/>
    <col min="5380" max="5632" width="12.125" style="103"/>
    <col min="5633" max="5633" width="9.875" style="103" customWidth="1"/>
    <col min="5634" max="5634" width="54.25" style="103" customWidth="1"/>
    <col min="5635" max="5635" width="26" style="103" customWidth="1"/>
    <col min="5636" max="5888" width="12.125" style="103"/>
    <col min="5889" max="5889" width="9.875" style="103" customWidth="1"/>
    <col min="5890" max="5890" width="54.25" style="103" customWidth="1"/>
    <col min="5891" max="5891" width="26" style="103" customWidth="1"/>
    <col min="5892" max="6144" width="12.125" style="103"/>
    <col min="6145" max="6145" width="9.875" style="103" customWidth="1"/>
    <col min="6146" max="6146" width="54.25" style="103" customWidth="1"/>
    <col min="6147" max="6147" width="26" style="103" customWidth="1"/>
    <col min="6148" max="6400" width="12.125" style="103"/>
    <col min="6401" max="6401" width="9.875" style="103" customWidth="1"/>
    <col min="6402" max="6402" width="54.25" style="103" customWidth="1"/>
    <col min="6403" max="6403" width="26" style="103" customWidth="1"/>
    <col min="6404" max="6656" width="12.125" style="103"/>
    <col min="6657" max="6657" width="9.875" style="103" customWidth="1"/>
    <col min="6658" max="6658" width="54.25" style="103" customWidth="1"/>
    <col min="6659" max="6659" width="26" style="103" customWidth="1"/>
    <col min="6660" max="6912" width="12.125" style="103"/>
    <col min="6913" max="6913" width="9.875" style="103" customWidth="1"/>
    <col min="6914" max="6914" width="54.25" style="103" customWidth="1"/>
    <col min="6915" max="6915" width="26" style="103" customWidth="1"/>
    <col min="6916" max="7168" width="12.125" style="103"/>
    <col min="7169" max="7169" width="9.875" style="103" customWidth="1"/>
    <col min="7170" max="7170" width="54.25" style="103" customWidth="1"/>
    <col min="7171" max="7171" width="26" style="103" customWidth="1"/>
    <col min="7172" max="7424" width="12.125" style="103"/>
    <col min="7425" max="7425" width="9.875" style="103" customWidth="1"/>
    <col min="7426" max="7426" width="54.25" style="103" customWidth="1"/>
    <col min="7427" max="7427" width="26" style="103" customWidth="1"/>
    <col min="7428" max="7680" width="12.125" style="103"/>
    <col min="7681" max="7681" width="9.875" style="103" customWidth="1"/>
    <col min="7682" max="7682" width="54.25" style="103" customWidth="1"/>
    <col min="7683" max="7683" width="26" style="103" customWidth="1"/>
    <col min="7684" max="7936" width="12.125" style="103"/>
    <col min="7937" max="7937" width="9.875" style="103" customWidth="1"/>
    <col min="7938" max="7938" width="54.25" style="103" customWidth="1"/>
    <col min="7939" max="7939" width="26" style="103" customWidth="1"/>
    <col min="7940" max="8192" width="12.125" style="103"/>
    <col min="8193" max="8193" width="9.875" style="103" customWidth="1"/>
    <col min="8194" max="8194" width="54.25" style="103" customWidth="1"/>
    <col min="8195" max="8195" width="26" style="103" customWidth="1"/>
    <col min="8196" max="8448" width="12.125" style="103"/>
    <col min="8449" max="8449" width="9.875" style="103" customWidth="1"/>
    <col min="8450" max="8450" width="54.25" style="103" customWidth="1"/>
    <col min="8451" max="8451" width="26" style="103" customWidth="1"/>
    <col min="8452" max="8704" width="12.125" style="103"/>
    <col min="8705" max="8705" width="9.875" style="103" customWidth="1"/>
    <col min="8706" max="8706" width="54.25" style="103" customWidth="1"/>
    <col min="8707" max="8707" width="26" style="103" customWidth="1"/>
    <col min="8708" max="8960" width="12.125" style="103"/>
    <col min="8961" max="8961" width="9.875" style="103" customWidth="1"/>
    <col min="8962" max="8962" width="54.25" style="103" customWidth="1"/>
    <col min="8963" max="8963" width="26" style="103" customWidth="1"/>
    <col min="8964" max="9216" width="12.125" style="103"/>
    <col min="9217" max="9217" width="9.875" style="103" customWidth="1"/>
    <col min="9218" max="9218" width="54.25" style="103" customWidth="1"/>
    <col min="9219" max="9219" width="26" style="103" customWidth="1"/>
    <col min="9220" max="9472" width="12.125" style="103"/>
    <col min="9473" max="9473" width="9.875" style="103" customWidth="1"/>
    <col min="9474" max="9474" width="54.25" style="103" customWidth="1"/>
    <col min="9475" max="9475" width="26" style="103" customWidth="1"/>
    <col min="9476" max="9728" width="12.125" style="103"/>
    <col min="9729" max="9729" width="9.875" style="103" customWidth="1"/>
    <col min="9730" max="9730" width="54.25" style="103" customWidth="1"/>
    <col min="9731" max="9731" width="26" style="103" customWidth="1"/>
    <col min="9732" max="9984" width="12.125" style="103"/>
    <col min="9985" max="9985" width="9.875" style="103" customWidth="1"/>
    <col min="9986" max="9986" width="54.25" style="103" customWidth="1"/>
    <col min="9987" max="9987" width="26" style="103" customWidth="1"/>
    <col min="9988" max="10240" width="12.125" style="103"/>
    <col min="10241" max="10241" width="9.875" style="103" customWidth="1"/>
    <col min="10242" max="10242" width="54.25" style="103" customWidth="1"/>
    <col min="10243" max="10243" width="26" style="103" customWidth="1"/>
    <col min="10244" max="10496" width="12.125" style="103"/>
    <col min="10497" max="10497" width="9.875" style="103" customWidth="1"/>
    <col min="10498" max="10498" width="54.25" style="103" customWidth="1"/>
    <col min="10499" max="10499" width="26" style="103" customWidth="1"/>
    <col min="10500" max="10752" width="12.125" style="103"/>
    <col min="10753" max="10753" width="9.875" style="103" customWidth="1"/>
    <col min="10754" max="10754" width="54.25" style="103" customWidth="1"/>
    <col min="10755" max="10755" width="26" style="103" customWidth="1"/>
    <col min="10756" max="11008" width="12.125" style="103"/>
    <col min="11009" max="11009" width="9.875" style="103" customWidth="1"/>
    <col min="11010" max="11010" width="54.25" style="103" customWidth="1"/>
    <col min="11011" max="11011" width="26" style="103" customWidth="1"/>
    <col min="11012" max="11264" width="12.125" style="103"/>
    <col min="11265" max="11265" width="9.875" style="103" customWidth="1"/>
    <col min="11266" max="11266" width="54.25" style="103" customWidth="1"/>
    <col min="11267" max="11267" width="26" style="103" customWidth="1"/>
    <col min="11268" max="11520" width="12.125" style="103"/>
    <col min="11521" max="11521" width="9.875" style="103" customWidth="1"/>
    <col min="11522" max="11522" width="54.25" style="103" customWidth="1"/>
    <col min="11523" max="11523" width="26" style="103" customWidth="1"/>
    <col min="11524" max="11776" width="12.125" style="103"/>
    <col min="11777" max="11777" width="9.875" style="103" customWidth="1"/>
    <col min="11778" max="11778" width="54.25" style="103" customWidth="1"/>
    <col min="11779" max="11779" width="26" style="103" customWidth="1"/>
    <col min="11780" max="12032" width="12.125" style="103"/>
    <col min="12033" max="12033" width="9.875" style="103" customWidth="1"/>
    <col min="12034" max="12034" width="54.25" style="103" customWidth="1"/>
    <col min="12035" max="12035" width="26" style="103" customWidth="1"/>
    <col min="12036" max="12288" width="12.125" style="103"/>
    <col min="12289" max="12289" width="9.875" style="103" customWidth="1"/>
    <col min="12290" max="12290" width="54.25" style="103" customWidth="1"/>
    <col min="12291" max="12291" width="26" style="103" customWidth="1"/>
    <col min="12292" max="12544" width="12.125" style="103"/>
    <col min="12545" max="12545" width="9.875" style="103" customWidth="1"/>
    <col min="12546" max="12546" width="54.25" style="103" customWidth="1"/>
    <col min="12547" max="12547" width="26" style="103" customWidth="1"/>
    <col min="12548" max="12800" width="12.125" style="103"/>
    <col min="12801" max="12801" width="9.875" style="103" customWidth="1"/>
    <col min="12802" max="12802" width="54.25" style="103" customWidth="1"/>
    <col min="12803" max="12803" width="26" style="103" customWidth="1"/>
    <col min="12804" max="13056" width="12.125" style="103"/>
    <col min="13057" max="13057" width="9.875" style="103" customWidth="1"/>
    <col min="13058" max="13058" width="54.25" style="103" customWidth="1"/>
    <col min="13059" max="13059" width="26" style="103" customWidth="1"/>
    <col min="13060" max="13312" width="12.125" style="103"/>
    <col min="13313" max="13313" width="9.875" style="103" customWidth="1"/>
    <col min="13314" max="13314" width="54.25" style="103" customWidth="1"/>
    <col min="13315" max="13315" width="26" style="103" customWidth="1"/>
    <col min="13316" max="13568" width="12.125" style="103"/>
    <col min="13569" max="13569" width="9.875" style="103" customWidth="1"/>
    <col min="13570" max="13570" width="54.25" style="103" customWidth="1"/>
    <col min="13571" max="13571" width="26" style="103" customWidth="1"/>
    <col min="13572" max="13824" width="12.125" style="103"/>
    <col min="13825" max="13825" width="9.875" style="103" customWidth="1"/>
    <col min="13826" max="13826" width="54.25" style="103" customWidth="1"/>
    <col min="13827" max="13827" width="26" style="103" customWidth="1"/>
    <col min="13828" max="14080" width="12.125" style="103"/>
    <col min="14081" max="14081" width="9.875" style="103" customWidth="1"/>
    <col min="14082" max="14082" width="54.25" style="103" customWidth="1"/>
    <col min="14083" max="14083" width="26" style="103" customWidth="1"/>
    <col min="14084" max="14336" width="12.125" style="103"/>
    <col min="14337" max="14337" width="9.875" style="103" customWidth="1"/>
    <col min="14338" max="14338" width="54.25" style="103" customWidth="1"/>
    <col min="14339" max="14339" width="26" style="103" customWidth="1"/>
    <col min="14340" max="14592" width="12.125" style="103"/>
    <col min="14593" max="14593" width="9.875" style="103" customWidth="1"/>
    <col min="14594" max="14594" width="54.25" style="103" customWidth="1"/>
    <col min="14595" max="14595" width="26" style="103" customWidth="1"/>
    <col min="14596" max="14848" width="12.125" style="103"/>
    <col min="14849" max="14849" width="9.875" style="103" customWidth="1"/>
    <col min="14850" max="14850" width="54.25" style="103" customWidth="1"/>
    <col min="14851" max="14851" width="26" style="103" customWidth="1"/>
    <col min="14852" max="15104" width="12.125" style="103"/>
    <col min="15105" max="15105" width="9.875" style="103" customWidth="1"/>
    <col min="15106" max="15106" width="54.25" style="103" customWidth="1"/>
    <col min="15107" max="15107" width="26" style="103" customWidth="1"/>
    <col min="15108" max="15360" width="12.125" style="103"/>
    <col min="15361" max="15361" width="9.875" style="103" customWidth="1"/>
    <col min="15362" max="15362" width="54.25" style="103" customWidth="1"/>
    <col min="15363" max="15363" width="26" style="103" customWidth="1"/>
    <col min="15364" max="15616" width="12.125" style="103"/>
    <col min="15617" max="15617" width="9.875" style="103" customWidth="1"/>
    <col min="15618" max="15618" width="54.25" style="103" customWidth="1"/>
    <col min="15619" max="15619" width="26" style="103" customWidth="1"/>
    <col min="15620" max="15872" width="12.125" style="103"/>
    <col min="15873" max="15873" width="9.875" style="103" customWidth="1"/>
    <col min="15874" max="15874" width="54.25" style="103" customWidth="1"/>
    <col min="15875" max="15875" width="26" style="103" customWidth="1"/>
    <col min="15876" max="16128" width="12.125" style="103"/>
    <col min="16129" max="16129" width="9.875" style="103" customWidth="1"/>
    <col min="16130" max="16130" width="54.25" style="103" customWidth="1"/>
    <col min="16131" max="16131" width="26" style="103" customWidth="1"/>
    <col min="16132" max="16384" width="12.125" style="103"/>
  </cols>
  <sheetData>
    <row r="1" customHeight="1" spans="1:1">
      <c r="A1" s="103" t="s">
        <v>986</v>
      </c>
    </row>
    <row r="2" ht="33.95" customHeight="1" spans="1:3">
      <c r="A2" s="104" t="s">
        <v>34</v>
      </c>
      <c r="B2" s="104"/>
      <c r="C2" s="104"/>
    </row>
    <row r="3" customHeight="1" spans="1:3">
      <c r="A3" s="139" t="s">
        <v>76</v>
      </c>
      <c r="B3" s="139"/>
      <c r="C3" s="139"/>
    </row>
    <row r="4" ht="17.25" customHeight="1" spans="1:3">
      <c r="A4" s="107" t="s">
        <v>330</v>
      </c>
      <c r="B4" s="107" t="s">
        <v>216</v>
      </c>
      <c r="C4" s="107" t="s">
        <v>81</v>
      </c>
    </row>
    <row r="5" customHeight="1" spans="1:3">
      <c r="A5" s="110"/>
      <c r="B5" s="107" t="s">
        <v>145</v>
      </c>
      <c r="C5" s="109">
        <f>SUM(C6,C235,C275,C294,C384,C436,C492,C549,C675,C747,C826,C849,C960,C1024,C1088,C1108,C1138,C1148,C1193,C1213,C1257,C1313,C1316,C1324)</f>
        <v>769797</v>
      </c>
    </row>
    <row r="6" customHeight="1" spans="1:3">
      <c r="A6" s="110">
        <v>201</v>
      </c>
      <c r="B6" s="108" t="s">
        <v>120</v>
      </c>
      <c r="C6" s="109">
        <f>SUM(C7+C19+C28+C39+C50+C61+C72+C80+C89+C102+C111+C122+C134+C141+C149+C155+C162+C169+C176+C183+C190+C198+C204+C210+C217+C232)</f>
        <v>158103</v>
      </c>
    </row>
    <row r="7" customHeight="1" spans="1:3">
      <c r="A7" s="110">
        <v>20101</v>
      </c>
      <c r="B7" s="108" t="s">
        <v>987</v>
      </c>
      <c r="C7" s="109">
        <f>SUM(C8:C18)</f>
        <v>1777</v>
      </c>
    </row>
    <row r="8" customHeight="1" spans="1:3">
      <c r="A8" s="110">
        <v>2010101</v>
      </c>
      <c r="B8" s="110" t="s">
        <v>988</v>
      </c>
      <c r="C8" s="109">
        <v>1225</v>
      </c>
    </row>
    <row r="9" customHeight="1" spans="1:3">
      <c r="A9" s="110">
        <v>2010102</v>
      </c>
      <c r="B9" s="110" t="s">
        <v>989</v>
      </c>
      <c r="C9" s="113">
        <v>2</v>
      </c>
    </row>
    <row r="10" customHeight="1" spans="1:3">
      <c r="A10" s="110">
        <v>2010103</v>
      </c>
      <c r="B10" s="140" t="s">
        <v>990</v>
      </c>
      <c r="C10" s="109">
        <v>8</v>
      </c>
    </row>
    <row r="11" customHeight="1" spans="1:3">
      <c r="A11" s="110">
        <v>2010104</v>
      </c>
      <c r="B11" s="110" t="s">
        <v>991</v>
      </c>
      <c r="C11" s="115">
        <v>35</v>
      </c>
    </row>
    <row r="12" customHeight="1" spans="1:3">
      <c r="A12" s="110">
        <v>2010105</v>
      </c>
      <c r="B12" s="110" t="s">
        <v>992</v>
      </c>
      <c r="C12" s="109">
        <v>0</v>
      </c>
    </row>
    <row r="13" customHeight="1" spans="1:3">
      <c r="A13" s="110">
        <v>2010106</v>
      </c>
      <c r="B13" s="110" t="s">
        <v>993</v>
      </c>
      <c r="C13" s="109">
        <v>0</v>
      </c>
    </row>
    <row r="14" customHeight="1" spans="1:3">
      <c r="A14" s="110">
        <v>2010107</v>
      </c>
      <c r="B14" s="110" t="s">
        <v>994</v>
      </c>
      <c r="C14" s="109">
        <v>134</v>
      </c>
    </row>
    <row r="15" customHeight="1" spans="1:3">
      <c r="A15" s="110">
        <v>2010108</v>
      </c>
      <c r="B15" s="110" t="s">
        <v>995</v>
      </c>
      <c r="C15" s="109">
        <v>373</v>
      </c>
    </row>
    <row r="16" customHeight="1" spans="1:3">
      <c r="A16" s="110">
        <v>2010109</v>
      </c>
      <c r="B16" s="110" t="s">
        <v>996</v>
      </c>
      <c r="C16" s="109">
        <v>0</v>
      </c>
    </row>
    <row r="17" customHeight="1" spans="1:3">
      <c r="A17" s="110">
        <v>2010150</v>
      </c>
      <c r="B17" s="110" t="s">
        <v>997</v>
      </c>
      <c r="C17" s="109">
        <v>0</v>
      </c>
    </row>
    <row r="18" customHeight="1" spans="1:3">
      <c r="A18" s="110">
        <v>2010199</v>
      </c>
      <c r="B18" s="110" t="s">
        <v>998</v>
      </c>
      <c r="C18" s="109">
        <v>0</v>
      </c>
    </row>
    <row r="19" customHeight="1" spans="1:3">
      <c r="A19" s="110">
        <v>20102</v>
      </c>
      <c r="B19" s="108" t="s">
        <v>999</v>
      </c>
      <c r="C19" s="109">
        <f>SUM(C20:C27)</f>
        <v>1094</v>
      </c>
    </row>
    <row r="20" customHeight="1" spans="1:3">
      <c r="A20" s="110">
        <v>2010201</v>
      </c>
      <c r="B20" s="110" t="s">
        <v>988</v>
      </c>
      <c r="C20" s="109">
        <v>887</v>
      </c>
    </row>
    <row r="21" customHeight="1" spans="1:3">
      <c r="A21" s="110">
        <v>2010202</v>
      </c>
      <c r="B21" s="110" t="s">
        <v>989</v>
      </c>
      <c r="C21" s="109">
        <v>10</v>
      </c>
    </row>
    <row r="22" customHeight="1" spans="1:3">
      <c r="A22" s="110">
        <v>2010203</v>
      </c>
      <c r="B22" s="110" t="s">
        <v>990</v>
      </c>
      <c r="C22" s="109">
        <v>139</v>
      </c>
    </row>
    <row r="23" customHeight="1" spans="1:3">
      <c r="A23" s="110">
        <v>2010204</v>
      </c>
      <c r="B23" s="110" t="s">
        <v>1000</v>
      </c>
      <c r="C23" s="109">
        <v>58</v>
      </c>
    </row>
    <row r="24" customHeight="1" spans="1:3">
      <c r="A24" s="110">
        <v>2010205</v>
      </c>
      <c r="B24" s="110" t="s">
        <v>1001</v>
      </c>
      <c r="C24" s="109">
        <v>0</v>
      </c>
    </row>
    <row r="25" customHeight="1" spans="1:3">
      <c r="A25" s="110">
        <v>2010206</v>
      </c>
      <c r="B25" s="110" t="s">
        <v>1002</v>
      </c>
      <c r="C25" s="109">
        <v>0</v>
      </c>
    </row>
    <row r="26" customHeight="1" spans="1:3">
      <c r="A26" s="110">
        <v>2010250</v>
      </c>
      <c r="B26" s="110" t="s">
        <v>997</v>
      </c>
      <c r="C26" s="109">
        <v>0</v>
      </c>
    </row>
    <row r="27" customHeight="1" spans="1:3">
      <c r="A27" s="110">
        <v>2010299</v>
      </c>
      <c r="B27" s="110" t="s">
        <v>1003</v>
      </c>
      <c r="C27" s="109">
        <v>0</v>
      </c>
    </row>
    <row r="28" customHeight="1" spans="1:3">
      <c r="A28" s="110">
        <v>20103</v>
      </c>
      <c r="B28" s="108" t="s">
        <v>1004</v>
      </c>
      <c r="C28" s="109">
        <f>SUM(C29:C38)</f>
        <v>127012</v>
      </c>
    </row>
    <row r="29" customHeight="1" spans="1:3">
      <c r="A29" s="110">
        <v>2010301</v>
      </c>
      <c r="B29" s="110" t="s">
        <v>988</v>
      </c>
      <c r="C29" s="109">
        <v>21285</v>
      </c>
    </row>
    <row r="30" customHeight="1" spans="1:3">
      <c r="A30" s="110">
        <v>2010302</v>
      </c>
      <c r="B30" s="110" t="s">
        <v>989</v>
      </c>
      <c r="C30" s="109">
        <v>58064</v>
      </c>
    </row>
    <row r="31" customHeight="1" spans="1:3">
      <c r="A31" s="110">
        <v>2010303</v>
      </c>
      <c r="B31" s="110" t="s">
        <v>990</v>
      </c>
      <c r="C31" s="109">
        <v>5262</v>
      </c>
    </row>
    <row r="32" customHeight="1" spans="1:3">
      <c r="A32" s="110">
        <v>2010304</v>
      </c>
      <c r="B32" s="110" t="s">
        <v>1005</v>
      </c>
      <c r="C32" s="109">
        <v>0</v>
      </c>
    </row>
    <row r="33" customHeight="1" spans="1:3">
      <c r="A33" s="110">
        <v>2010305</v>
      </c>
      <c r="B33" s="110" t="s">
        <v>1006</v>
      </c>
      <c r="C33" s="109">
        <v>93</v>
      </c>
    </row>
    <row r="34" customHeight="1" spans="1:3">
      <c r="A34" s="110">
        <v>2010306</v>
      </c>
      <c r="B34" s="110" t="s">
        <v>1007</v>
      </c>
      <c r="C34" s="109">
        <v>941</v>
      </c>
    </row>
    <row r="35" customHeight="1" spans="1:3">
      <c r="A35" s="110">
        <v>2010308</v>
      </c>
      <c r="B35" s="110" t="s">
        <v>1008</v>
      </c>
      <c r="C35" s="109">
        <v>1034</v>
      </c>
    </row>
    <row r="36" customHeight="1" spans="1:3">
      <c r="A36" s="110">
        <v>2010309</v>
      </c>
      <c r="B36" s="110" t="s">
        <v>1009</v>
      </c>
      <c r="C36" s="109">
        <v>0</v>
      </c>
    </row>
    <row r="37" customHeight="1" spans="1:3">
      <c r="A37" s="110">
        <v>2010350</v>
      </c>
      <c r="B37" s="110" t="s">
        <v>997</v>
      </c>
      <c r="C37" s="109">
        <v>0</v>
      </c>
    </row>
    <row r="38" customHeight="1" spans="1:3">
      <c r="A38" s="110">
        <v>2010399</v>
      </c>
      <c r="B38" s="110" t="s">
        <v>1010</v>
      </c>
      <c r="C38" s="109">
        <v>40333</v>
      </c>
    </row>
    <row r="39" customHeight="1" spans="1:3">
      <c r="A39" s="110">
        <v>20104</v>
      </c>
      <c r="B39" s="108" t="s">
        <v>1011</v>
      </c>
      <c r="C39" s="109">
        <f>SUM(C40:C49)</f>
        <v>1619</v>
      </c>
    </row>
    <row r="40" customHeight="1" spans="1:3">
      <c r="A40" s="110">
        <v>2010401</v>
      </c>
      <c r="B40" s="110" t="s">
        <v>988</v>
      </c>
      <c r="C40" s="109">
        <v>646</v>
      </c>
    </row>
    <row r="41" customHeight="1" spans="1:3">
      <c r="A41" s="110">
        <v>2010402</v>
      </c>
      <c r="B41" s="110" t="s">
        <v>989</v>
      </c>
      <c r="C41" s="109">
        <v>157</v>
      </c>
    </row>
    <row r="42" customHeight="1" spans="1:3">
      <c r="A42" s="110">
        <v>2010403</v>
      </c>
      <c r="B42" s="110" t="s">
        <v>990</v>
      </c>
      <c r="C42" s="109">
        <v>0</v>
      </c>
    </row>
    <row r="43" customHeight="1" spans="1:3">
      <c r="A43" s="110">
        <v>2010404</v>
      </c>
      <c r="B43" s="110" t="s">
        <v>1012</v>
      </c>
      <c r="C43" s="109">
        <v>0</v>
      </c>
    </row>
    <row r="44" customHeight="1" spans="1:3">
      <c r="A44" s="110">
        <v>2010405</v>
      </c>
      <c r="B44" s="110" t="s">
        <v>1013</v>
      </c>
      <c r="C44" s="109">
        <v>0</v>
      </c>
    </row>
    <row r="45" customHeight="1" spans="1:3">
      <c r="A45" s="110">
        <v>2010406</v>
      </c>
      <c r="B45" s="110" t="s">
        <v>1014</v>
      </c>
      <c r="C45" s="109">
        <v>0</v>
      </c>
    </row>
    <row r="46" customHeight="1" spans="1:3">
      <c r="A46" s="110">
        <v>2010407</v>
      </c>
      <c r="B46" s="110" t="s">
        <v>1015</v>
      </c>
      <c r="C46" s="109">
        <v>0</v>
      </c>
    </row>
    <row r="47" customHeight="1" spans="1:3">
      <c r="A47" s="110">
        <v>2010408</v>
      </c>
      <c r="B47" s="110" t="s">
        <v>1016</v>
      </c>
      <c r="C47" s="109">
        <v>0</v>
      </c>
    </row>
    <row r="48" customHeight="1" spans="1:3">
      <c r="A48" s="110">
        <v>2010450</v>
      </c>
      <c r="B48" s="110" t="s">
        <v>997</v>
      </c>
      <c r="C48" s="109">
        <v>171</v>
      </c>
    </row>
    <row r="49" customHeight="1" spans="1:3">
      <c r="A49" s="110">
        <v>2010499</v>
      </c>
      <c r="B49" s="110" t="s">
        <v>1017</v>
      </c>
      <c r="C49" s="109">
        <v>645</v>
      </c>
    </row>
    <row r="50" customHeight="1" spans="1:3">
      <c r="A50" s="110">
        <v>20105</v>
      </c>
      <c r="B50" s="108" t="s">
        <v>1018</v>
      </c>
      <c r="C50" s="109">
        <f>SUM(C51:C60)</f>
        <v>786</v>
      </c>
    </row>
    <row r="51" customHeight="1" spans="1:3">
      <c r="A51" s="110">
        <v>2010501</v>
      </c>
      <c r="B51" s="110" t="s">
        <v>988</v>
      </c>
      <c r="C51" s="109">
        <v>534</v>
      </c>
    </row>
    <row r="52" customHeight="1" spans="1:3">
      <c r="A52" s="110">
        <v>2010502</v>
      </c>
      <c r="B52" s="110" t="s">
        <v>989</v>
      </c>
      <c r="C52" s="109">
        <v>148</v>
      </c>
    </row>
    <row r="53" customHeight="1" spans="1:3">
      <c r="A53" s="110">
        <v>2010503</v>
      </c>
      <c r="B53" s="110" t="s">
        <v>990</v>
      </c>
      <c r="C53" s="109">
        <v>0</v>
      </c>
    </row>
    <row r="54" customHeight="1" spans="1:3">
      <c r="A54" s="110">
        <v>2010504</v>
      </c>
      <c r="B54" s="110" t="s">
        <v>1019</v>
      </c>
      <c r="C54" s="109">
        <v>0</v>
      </c>
    </row>
    <row r="55" customHeight="1" spans="1:3">
      <c r="A55" s="110">
        <v>2010505</v>
      </c>
      <c r="B55" s="110" t="s">
        <v>1020</v>
      </c>
      <c r="C55" s="109">
        <v>75</v>
      </c>
    </row>
    <row r="56" customHeight="1" spans="1:3">
      <c r="A56" s="110">
        <v>2010506</v>
      </c>
      <c r="B56" s="110" t="s">
        <v>1021</v>
      </c>
      <c r="C56" s="109">
        <v>0</v>
      </c>
    </row>
    <row r="57" customHeight="1" spans="1:3">
      <c r="A57" s="110">
        <v>2010507</v>
      </c>
      <c r="B57" s="110" t="s">
        <v>1022</v>
      </c>
      <c r="C57" s="109">
        <v>29</v>
      </c>
    </row>
    <row r="58" customHeight="1" spans="1:3">
      <c r="A58" s="110">
        <v>2010508</v>
      </c>
      <c r="B58" s="110" t="s">
        <v>1023</v>
      </c>
      <c r="C58" s="109">
        <v>0</v>
      </c>
    </row>
    <row r="59" customHeight="1" spans="1:3">
      <c r="A59" s="110">
        <v>2010550</v>
      </c>
      <c r="B59" s="110" t="s">
        <v>997</v>
      </c>
      <c r="C59" s="109">
        <v>0</v>
      </c>
    </row>
    <row r="60" customHeight="1" spans="1:3">
      <c r="A60" s="110">
        <v>2010599</v>
      </c>
      <c r="B60" s="110" t="s">
        <v>1024</v>
      </c>
      <c r="C60" s="109">
        <v>0</v>
      </c>
    </row>
    <row r="61" customHeight="1" spans="1:3">
      <c r="A61" s="110">
        <v>20106</v>
      </c>
      <c r="B61" s="108" t="s">
        <v>1025</v>
      </c>
      <c r="C61" s="109">
        <f>SUM(C62:C71)</f>
        <v>2018</v>
      </c>
    </row>
    <row r="62" customHeight="1" spans="1:3">
      <c r="A62" s="110">
        <v>2010601</v>
      </c>
      <c r="B62" s="110" t="s">
        <v>988</v>
      </c>
      <c r="C62" s="109">
        <v>1649</v>
      </c>
    </row>
    <row r="63" customHeight="1" spans="1:3">
      <c r="A63" s="110">
        <v>2010602</v>
      </c>
      <c r="B63" s="110" t="s">
        <v>989</v>
      </c>
      <c r="C63" s="109">
        <v>311</v>
      </c>
    </row>
    <row r="64" customHeight="1" spans="1:3">
      <c r="A64" s="110">
        <v>2010603</v>
      </c>
      <c r="B64" s="110" t="s">
        <v>990</v>
      </c>
      <c r="C64" s="109">
        <v>0</v>
      </c>
    </row>
    <row r="65" customHeight="1" spans="1:3">
      <c r="A65" s="110">
        <v>2010604</v>
      </c>
      <c r="B65" s="110" t="s">
        <v>1026</v>
      </c>
      <c r="C65" s="109">
        <v>0</v>
      </c>
    </row>
    <row r="66" customHeight="1" spans="1:3">
      <c r="A66" s="110">
        <v>2010605</v>
      </c>
      <c r="B66" s="110" t="s">
        <v>1027</v>
      </c>
      <c r="C66" s="109">
        <v>0</v>
      </c>
    </row>
    <row r="67" customHeight="1" spans="1:3">
      <c r="A67" s="110">
        <v>2010606</v>
      </c>
      <c r="B67" s="110" t="s">
        <v>1028</v>
      </c>
      <c r="C67" s="109">
        <v>6</v>
      </c>
    </row>
    <row r="68" customHeight="1" spans="1:3">
      <c r="A68" s="110">
        <v>2010607</v>
      </c>
      <c r="B68" s="110" t="s">
        <v>1029</v>
      </c>
      <c r="C68" s="109">
        <v>52</v>
      </c>
    </row>
    <row r="69" customHeight="1" spans="1:3">
      <c r="A69" s="110">
        <v>2010608</v>
      </c>
      <c r="B69" s="110" t="s">
        <v>1030</v>
      </c>
      <c r="C69" s="109">
        <v>0</v>
      </c>
    </row>
    <row r="70" customHeight="1" spans="1:3">
      <c r="A70" s="110">
        <v>2010650</v>
      </c>
      <c r="B70" s="110" t="s">
        <v>997</v>
      </c>
      <c r="C70" s="109">
        <v>0</v>
      </c>
    </row>
    <row r="71" customHeight="1" spans="1:3">
      <c r="A71" s="110">
        <v>2010699</v>
      </c>
      <c r="B71" s="110" t="s">
        <v>1031</v>
      </c>
      <c r="C71" s="109">
        <v>0</v>
      </c>
    </row>
    <row r="72" customHeight="1" spans="1:3">
      <c r="A72" s="110">
        <v>20107</v>
      </c>
      <c r="B72" s="108" t="s">
        <v>1032</v>
      </c>
      <c r="C72" s="109">
        <f>SUM(C73:C79)</f>
        <v>0</v>
      </c>
    </row>
    <row r="73" customHeight="1" spans="1:3">
      <c r="A73" s="110">
        <v>2010701</v>
      </c>
      <c r="B73" s="110" t="s">
        <v>988</v>
      </c>
      <c r="C73" s="109">
        <v>0</v>
      </c>
    </row>
    <row r="74" customHeight="1" spans="1:3">
      <c r="A74" s="110">
        <v>2010702</v>
      </c>
      <c r="B74" s="110" t="s">
        <v>989</v>
      </c>
      <c r="C74" s="109">
        <v>0</v>
      </c>
    </row>
    <row r="75" customHeight="1" spans="1:3">
      <c r="A75" s="110">
        <v>2010703</v>
      </c>
      <c r="B75" s="110" t="s">
        <v>990</v>
      </c>
      <c r="C75" s="109">
        <v>0</v>
      </c>
    </row>
    <row r="76" customHeight="1" spans="1:3">
      <c r="A76" s="110">
        <v>2010709</v>
      </c>
      <c r="B76" s="110" t="s">
        <v>1029</v>
      </c>
      <c r="C76" s="109">
        <v>0</v>
      </c>
    </row>
    <row r="77" customHeight="1" spans="1:3">
      <c r="A77" s="110">
        <v>2010710</v>
      </c>
      <c r="B77" s="110" t="s">
        <v>1033</v>
      </c>
      <c r="C77" s="109">
        <v>0</v>
      </c>
    </row>
    <row r="78" customHeight="1" spans="1:3">
      <c r="A78" s="110">
        <v>2010750</v>
      </c>
      <c r="B78" s="110" t="s">
        <v>997</v>
      </c>
      <c r="C78" s="109">
        <v>0</v>
      </c>
    </row>
    <row r="79" customHeight="1" spans="1:3">
      <c r="A79" s="110">
        <v>2010799</v>
      </c>
      <c r="B79" s="110" t="s">
        <v>1034</v>
      </c>
      <c r="C79" s="109">
        <v>0</v>
      </c>
    </row>
    <row r="80" customHeight="1" spans="1:3">
      <c r="A80" s="110">
        <v>20108</v>
      </c>
      <c r="B80" s="108" t="s">
        <v>1035</v>
      </c>
      <c r="C80" s="109">
        <f>SUM(C81:C88)</f>
        <v>793</v>
      </c>
    </row>
    <row r="81" customHeight="1" spans="1:3">
      <c r="A81" s="110">
        <v>2010801</v>
      </c>
      <c r="B81" s="110" t="s">
        <v>988</v>
      </c>
      <c r="C81" s="109">
        <v>693</v>
      </c>
    </row>
    <row r="82" customHeight="1" spans="1:3">
      <c r="A82" s="110">
        <v>2010802</v>
      </c>
      <c r="B82" s="110" t="s">
        <v>989</v>
      </c>
      <c r="C82" s="109">
        <v>33</v>
      </c>
    </row>
    <row r="83" customHeight="1" spans="1:3">
      <c r="A83" s="110">
        <v>2010803</v>
      </c>
      <c r="B83" s="110" t="s">
        <v>990</v>
      </c>
      <c r="C83" s="109">
        <v>0</v>
      </c>
    </row>
    <row r="84" customHeight="1" spans="1:3">
      <c r="A84" s="110">
        <v>2010804</v>
      </c>
      <c r="B84" s="110" t="s">
        <v>1036</v>
      </c>
      <c r="C84" s="109">
        <v>67</v>
      </c>
    </row>
    <row r="85" customHeight="1" spans="1:3">
      <c r="A85" s="110">
        <v>2010805</v>
      </c>
      <c r="B85" s="110" t="s">
        <v>1037</v>
      </c>
      <c r="C85" s="109">
        <v>0</v>
      </c>
    </row>
    <row r="86" customHeight="1" spans="1:3">
      <c r="A86" s="110">
        <v>2010806</v>
      </c>
      <c r="B86" s="110" t="s">
        <v>1029</v>
      </c>
      <c r="C86" s="109">
        <v>0</v>
      </c>
    </row>
    <row r="87" customHeight="1" spans="1:3">
      <c r="A87" s="110">
        <v>2010850</v>
      </c>
      <c r="B87" s="110" t="s">
        <v>997</v>
      </c>
      <c r="C87" s="109">
        <v>0</v>
      </c>
    </row>
    <row r="88" customHeight="1" spans="1:3">
      <c r="A88" s="110">
        <v>2010899</v>
      </c>
      <c r="B88" s="110" t="s">
        <v>1038</v>
      </c>
      <c r="C88" s="109">
        <v>0</v>
      </c>
    </row>
    <row r="89" customHeight="1" spans="1:3">
      <c r="A89" s="110">
        <v>20109</v>
      </c>
      <c r="B89" s="108" t="s">
        <v>1039</v>
      </c>
      <c r="C89" s="109">
        <f>SUM(C90:C101)</f>
        <v>0</v>
      </c>
    </row>
    <row r="90" customHeight="1" spans="1:3">
      <c r="A90" s="110">
        <v>2010901</v>
      </c>
      <c r="B90" s="110" t="s">
        <v>988</v>
      </c>
      <c r="C90" s="109">
        <v>0</v>
      </c>
    </row>
    <row r="91" customHeight="1" spans="1:3">
      <c r="A91" s="110">
        <v>2010902</v>
      </c>
      <c r="B91" s="110" t="s">
        <v>989</v>
      </c>
      <c r="C91" s="109">
        <v>0</v>
      </c>
    </row>
    <row r="92" customHeight="1" spans="1:3">
      <c r="A92" s="110">
        <v>2010903</v>
      </c>
      <c r="B92" s="110" t="s">
        <v>990</v>
      </c>
      <c r="C92" s="109">
        <v>0</v>
      </c>
    </row>
    <row r="93" customHeight="1" spans="1:3">
      <c r="A93" s="110">
        <v>2010905</v>
      </c>
      <c r="B93" s="110" t="s">
        <v>1040</v>
      </c>
      <c r="C93" s="109">
        <v>0</v>
      </c>
    </row>
    <row r="94" customHeight="1" spans="1:3">
      <c r="A94" s="110">
        <v>2010907</v>
      </c>
      <c r="B94" s="110" t="s">
        <v>1041</v>
      </c>
      <c r="C94" s="109">
        <v>0</v>
      </c>
    </row>
    <row r="95" customHeight="1" spans="1:3">
      <c r="A95" s="110">
        <v>2010908</v>
      </c>
      <c r="B95" s="110" t="s">
        <v>1029</v>
      </c>
      <c r="C95" s="109">
        <v>0</v>
      </c>
    </row>
    <row r="96" customHeight="1" spans="1:3">
      <c r="A96" s="110">
        <v>2010909</v>
      </c>
      <c r="B96" s="110" t="s">
        <v>1042</v>
      </c>
      <c r="C96" s="109">
        <v>0</v>
      </c>
    </row>
    <row r="97" customHeight="1" spans="1:3">
      <c r="A97" s="110">
        <v>2010910</v>
      </c>
      <c r="B97" s="110" t="s">
        <v>1043</v>
      </c>
      <c r="C97" s="109">
        <v>0</v>
      </c>
    </row>
    <row r="98" customHeight="1" spans="1:3">
      <c r="A98" s="110">
        <v>2010911</v>
      </c>
      <c r="B98" s="110" t="s">
        <v>1044</v>
      </c>
      <c r="C98" s="109">
        <v>0</v>
      </c>
    </row>
    <row r="99" customHeight="1" spans="1:3">
      <c r="A99" s="110">
        <v>2010912</v>
      </c>
      <c r="B99" s="110" t="s">
        <v>1045</v>
      </c>
      <c r="C99" s="109">
        <v>0</v>
      </c>
    </row>
    <row r="100" customHeight="1" spans="1:3">
      <c r="A100" s="110">
        <v>2010950</v>
      </c>
      <c r="B100" s="110" t="s">
        <v>997</v>
      </c>
      <c r="C100" s="109">
        <v>0</v>
      </c>
    </row>
    <row r="101" customHeight="1" spans="1:3">
      <c r="A101" s="110">
        <v>2010999</v>
      </c>
      <c r="B101" s="110" t="s">
        <v>1046</v>
      </c>
      <c r="C101" s="109">
        <v>0</v>
      </c>
    </row>
    <row r="102" customHeight="1" spans="1:3">
      <c r="A102" s="110">
        <v>20111</v>
      </c>
      <c r="B102" s="108" t="s">
        <v>1047</v>
      </c>
      <c r="C102" s="109">
        <f>SUM(C103:C110)</f>
        <v>2562</v>
      </c>
    </row>
    <row r="103" customHeight="1" spans="1:3">
      <c r="A103" s="110">
        <v>2011101</v>
      </c>
      <c r="B103" s="110" t="s">
        <v>988</v>
      </c>
      <c r="C103" s="109">
        <v>2139</v>
      </c>
    </row>
    <row r="104" customHeight="1" spans="1:3">
      <c r="A104" s="110">
        <v>2011102</v>
      </c>
      <c r="B104" s="110" t="s">
        <v>989</v>
      </c>
      <c r="C104" s="109">
        <v>309</v>
      </c>
    </row>
    <row r="105" customHeight="1" spans="1:3">
      <c r="A105" s="110">
        <v>2011103</v>
      </c>
      <c r="B105" s="110" t="s">
        <v>990</v>
      </c>
      <c r="C105" s="109">
        <v>0</v>
      </c>
    </row>
    <row r="106" customHeight="1" spans="1:3">
      <c r="A106" s="110">
        <v>2011104</v>
      </c>
      <c r="B106" s="110" t="s">
        <v>1048</v>
      </c>
      <c r="C106" s="109">
        <v>114</v>
      </c>
    </row>
    <row r="107" customHeight="1" spans="1:3">
      <c r="A107" s="110">
        <v>2011105</v>
      </c>
      <c r="B107" s="110" t="s">
        <v>1049</v>
      </c>
      <c r="C107" s="109">
        <v>0</v>
      </c>
    </row>
    <row r="108" customHeight="1" spans="1:3">
      <c r="A108" s="110">
        <v>2011106</v>
      </c>
      <c r="B108" s="110" t="s">
        <v>1050</v>
      </c>
      <c r="C108" s="109">
        <v>0</v>
      </c>
    </row>
    <row r="109" customHeight="1" spans="1:3">
      <c r="A109" s="110">
        <v>2011150</v>
      </c>
      <c r="B109" s="110" t="s">
        <v>997</v>
      </c>
      <c r="C109" s="109">
        <v>0</v>
      </c>
    </row>
    <row r="110" customHeight="1" spans="1:3">
      <c r="A110" s="110">
        <v>2011199</v>
      </c>
      <c r="B110" s="110" t="s">
        <v>1051</v>
      </c>
      <c r="C110" s="109">
        <v>0</v>
      </c>
    </row>
    <row r="111" customHeight="1" spans="1:3">
      <c r="A111" s="110">
        <v>20113</v>
      </c>
      <c r="B111" s="108" t="s">
        <v>1052</v>
      </c>
      <c r="C111" s="109">
        <f>SUM(C112:C121)</f>
        <v>2530</v>
      </c>
    </row>
    <row r="112" customHeight="1" spans="1:3">
      <c r="A112" s="110">
        <v>2011301</v>
      </c>
      <c r="B112" s="110" t="s">
        <v>988</v>
      </c>
      <c r="C112" s="109">
        <v>655</v>
      </c>
    </row>
    <row r="113" customHeight="1" spans="1:3">
      <c r="A113" s="110">
        <v>2011302</v>
      </c>
      <c r="B113" s="110" t="s">
        <v>989</v>
      </c>
      <c r="C113" s="109">
        <v>299</v>
      </c>
    </row>
    <row r="114" customHeight="1" spans="1:3">
      <c r="A114" s="110">
        <v>2011303</v>
      </c>
      <c r="B114" s="110" t="s">
        <v>990</v>
      </c>
      <c r="C114" s="109">
        <v>0</v>
      </c>
    </row>
    <row r="115" customHeight="1" spans="1:3">
      <c r="A115" s="110">
        <v>2011304</v>
      </c>
      <c r="B115" s="110" t="s">
        <v>1053</v>
      </c>
      <c r="C115" s="109">
        <v>0</v>
      </c>
    </row>
    <row r="116" customHeight="1" spans="1:3">
      <c r="A116" s="110">
        <v>2011305</v>
      </c>
      <c r="B116" s="110" t="s">
        <v>1054</v>
      </c>
      <c r="C116" s="109">
        <v>0</v>
      </c>
    </row>
    <row r="117" customHeight="1" spans="1:3">
      <c r="A117" s="110">
        <v>2011306</v>
      </c>
      <c r="B117" s="110" t="s">
        <v>1055</v>
      </c>
      <c r="C117" s="109">
        <v>0</v>
      </c>
    </row>
    <row r="118" customHeight="1" spans="1:3">
      <c r="A118" s="110">
        <v>2011307</v>
      </c>
      <c r="B118" s="110" t="s">
        <v>1056</v>
      </c>
      <c r="C118" s="109">
        <v>0</v>
      </c>
    </row>
    <row r="119" customHeight="1" spans="1:3">
      <c r="A119" s="110">
        <v>2011308</v>
      </c>
      <c r="B119" s="110" t="s">
        <v>1057</v>
      </c>
      <c r="C119" s="109">
        <v>1092</v>
      </c>
    </row>
    <row r="120" customHeight="1" spans="1:3">
      <c r="A120" s="110">
        <v>2011350</v>
      </c>
      <c r="B120" s="110" t="s">
        <v>997</v>
      </c>
      <c r="C120" s="109">
        <v>194</v>
      </c>
    </row>
    <row r="121" customHeight="1" spans="1:3">
      <c r="A121" s="110">
        <v>2011399</v>
      </c>
      <c r="B121" s="110" t="s">
        <v>1058</v>
      </c>
      <c r="C121" s="109">
        <v>290</v>
      </c>
    </row>
    <row r="122" customHeight="1" spans="1:3">
      <c r="A122" s="110">
        <v>20114</v>
      </c>
      <c r="B122" s="108" t="s">
        <v>1059</v>
      </c>
      <c r="C122" s="109">
        <f>SUM(C123:C133)</f>
        <v>202</v>
      </c>
    </row>
    <row r="123" customHeight="1" spans="1:3">
      <c r="A123" s="110">
        <v>2011401</v>
      </c>
      <c r="B123" s="110" t="s">
        <v>988</v>
      </c>
      <c r="C123" s="109">
        <v>0</v>
      </c>
    </row>
    <row r="124" customHeight="1" spans="1:3">
      <c r="A124" s="110">
        <v>2011402</v>
      </c>
      <c r="B124" s="110" t="s">
        <v>989</v>
      </c>
      <c r="C124" s="109">
        <v>0</v>
      </c>
    </row>
    <row r="125" customHeight="1" spans="1:3">
      <c r="A125" s="110">
        <v>2011403</v>
      </c>
      <c r="B125" s="110" t="s">
        <v>990</v>
      </c>
      <c r="C125" s="109">
        <v>0</v>
      </c>
    </row>
    <row r="126" customHeight="1" spans="1:3">
      <c r="A126" s="110">
        <v>2011404</v>
      </c>
      <c r="B126" s="110" t="s">
        <v>1060</v>
      </c>
      <c r="C126" s="109">
        <v>174</v>
      </c>
    </row>
    <row r="127" customHeight="1" spans="1:3">
      <c r="A127" s="110">
        <v>2011405</v>
      </c>
      <c r="B127" s="110" t="s">
        <v>1061</v>
      </c>
      <c r="C127" s="109">
        <v>0</v>
      </c>
    </row>
    <row r="128" customHeight="1" spans="1:3">
      <c r="A128" s="110">
        <v>2011408</v>
      </c>
      <c r="B128" s="110" t="s">
        <v>1062</v>
      </c>
      <c r="C128" s="109">
        <v>0</v>
      </c>
    </row>
    <row r="129" customHeight="1" spans="1:3">
      <c r="A129" s="110">
        <v>2011409</v>
      </c>
      <c r="B129" s="110" t="s">
        <v>1063</v>
      </c>
      <c r="C129" s="109">
        <v>28</v>
      </c>
    </row>
    <row r="130" customHeight="1" spans="1:3">
      <c r="A130" s="110">
        <v>2011410</v>
      </c>
      <c r="B130" s="110" t="s">
        <v>1064</v>
      </c>
      <c r="C130" s="109">
        <v>0</v>
      </c>
    </row>
    <row r="131" customHeight="1" spans="1:3">
      <c r="A131" s="110">
        <v>2011411</v>
      </c>
      <c r="B131" s="110" t="s">
        <v>1065</v>
      </c>
      <c r="C131" s="109">
        <v>0</v>
      </c>
    </row>
    <row r="132" customHeight="1" spans="1:3">
      <c r="A132" s="110">
        <v>2011450</v>
      </c>
      <c r="B132" s="110" t="s">
        <v>997</v>
      </c>
      <c r="C132" s="109">
        <v>0</v>
      </c>
    </row>
    <row r="133" customHeight="1" spans="1:3">
      <c r="A133" s="110">
        <v>2011499</v>
      </c>
      <c r="B133" s="110" t="s">
        <v>1066</v>
      </c>
      <c r="C133" s="109">
        <v>0</v>
      </c>
    </row>
    <row r="134" customHeight="1" spans="1:3">
      <c r="A134" s="110">
        <v>20123</v>
      </c>
      <c r="B134" s="108" t="s">
        <v>1067</v>
      </c>
      <c r="C134" s="109">
        <f>SUM(C135:C140)</f>
        <v>257</v>
      </c>
    </row>
    <row r="135" customHeight="1" spans="1:3">
      <c r="A135" s="110">
        <v>2012301</v>
      </c>
      <c r="B135" s="110" t="s">
        <v>988</v>
      </c>
      <c r="C135" s="109">
        <v>209</v>
      </c>
    </row>
    <row r="136" customHeight="1" spans="1:3">
      <c r="A136" s="110">
        <v>2012302</v>
      </c>
      <c r="B136" s="110" t="s">
        <v>989</v>
      </c>
      <c r="C136" s="109">
        <v>41</v>
      </c>
    </row>
    <row r="137" customHeight="1" spans="1:3">
      <c r="A137" s="110">
        <v>2012303</v>
      </c>
      <c r="B137" s="110" t="s">
        <v>990</v>
      </c>
      <c r="C137" s="109">
        <v>0</v>
      </c>
    </row>
    <row r="138" customHeight="1" spans="1:3">
      <c r="A138" s="110">
        <v>2012304</v>
      </c>
      <c r="B138" s="110" t="s">
        <v>1068</v>
      </c>
      <c r="C138" s="109">
        <v>7</v>
      </c>
    </row>
    <row r="139" customHeight="1" spans="1:3">
      <c r="A139" s="110">
        <v>2012350</v>
      </c>
      <c r="B139" s="110" t="s">
        <v>997</v>
      </c>
      <c r="C139" s="109">
        <v>0</v>
      </c>
    </row>
    <row r="140" customHeight="1" spans="1:3">
      <c r="A140" s="110">
        <v>2012399</v>
      </c>
      <c r="B140" s="110" t="s">
        <v>1069</v>
      </c>
      <c r="C140" s="109">
        <v>0</v>
      </c>
    </row>
    <row r="141" customHeight="1" spans="1:3">
      <c r="A141" s="110">
        <v>20125</v>
      </c>
      <c r="B141" s="108" t="s">
        <v>1070</v>
      </c>
      <c r="C141" s="109">
        <f>SUM(C142:C148)</f>
        <v>0</v>
      </c>
    </row>
    <row r="142" customHeight="1" spans="1:3">
      <c r="A142" s="110">
        <v>2012501</v>
      </c>
      <c r="B142" s="110" t="s">
        <v>988</v>
      </c>
      <c r="C142" s="109">
        <v>0</v>
      </c>
    </row>
    <row r="143" customHeight="1" spans="1:3">
      <c r="A143" s="110">
        <v>2012502</v>
      </c>
      <c r="B143" s="110" t="s">
        <v>989</v>
      </c>
      <c r="C143" s="109">
        <v>0</v>
      </c>
    </row>
    <row r="144" customHeight="1" spans="1:3">
      <c r="A144" s="110">
        <v>2012503</v>
      </c>
      <c r="B144" s="110" t="s">
        <v>990</v>
      </c>
      <c r="C144" s="109">
        <v>0</v>
      </c>
    </row>
    <row r="145" customHeight="1" spans="1:3">
      <c r="A145" s="110">
        <v>2012504</v>
      </c>
      <c r="B145" s="110" t="s">
        <v>1071</v>
      </c>
      <c r="C145" s="109">
        <v>0</v>
      </c>
    </row>
    <row r="146" customHeight="1" spans="1:3">
      <c r="A146" s="110">
        <v>2012505</v>
      </c>
      <c r="B146" s="110" t="s">
        <v>1072</v>
      </c>
      <c r="C146" s="109">
        <v>0</v>
      </c>
    </row>
    <row r="147" customHeight="1" spans="1:3">
      <c r="A147" s="110">
        <v>2012550</v>
      </c>
      <c r="B147" s="110" t="s">
        <v>997</v>
      </c>
      <c r="C147" s="109">
        <v>0</v>
      </c>
    </row>
    <row r="148" customHeight="1" spans="1:3">
      <c r="A148" s="110">
        <v>2012599</v>
      </c>
      <c r="B148" s="110" t="s">
        <v>1073</v>
      </c>
      <c r="C148" s="109">
        <v>0</v>
      </c>
    </row>
    <row r="149" customHeight="1" spans="1:3">
      <c r="A149" s="110">
        <v>20126</v>
      </c>
      <c r="B149" s="108" t="s">
        <v>1074</v>
      </c>
      <c r="C149" s="109">
        <f>SUM(C150:C154)</f>
        <v>256</v>
      </c>
    </row>
    <row r="150" customHeight="1" spans="1:3">
      <c r="A150" s="110">
        <v>2012601</v>
      </c>
      <c r="B150" s="110" t="s">
        <v>988</v>
      </c>
      <c r="C150" s="109">
        <v>214</v>
      </c>
    </row>
    <row r="151" customHeight="1" spans="1:3">
      <c r="A151" s="110">
        <v>2012602</v>
      </c>
      <c r="B151" s="110" t="s">
        <v>989</v>
      </c>
      <c r="C151" s="109">
        <v>42</v>
      </c>
    </row>
    <row r="152" customHeight="1" spans="1:3">
      <c r="A152" s="110">
        <v>2012603</v>
      </c>
      <c r="B152" s="110" t="s">
        <v>990</v>
      </c>
      <c r="C152" s="109">
        <v>0</v>
      </c>
    </row>
    <row r="153" customHeight="1" spans="1:3">
      <c r="A153" s="110">
        <v>2012604</v>
      </c>
      <c r="B153" s="110" t="s">
        <v>1075</v>
      </c>
      <c r="C153" s="109">
        <v>0</v>
      </c>
    </row>
    <row r="154" customHeight="1" spans="1:3">
      <c r="A154" s="110">
        <v>2012699</v>
      </c>
      <c r="B154" s="110" t="s">
        <v>1076</v>
      </c>
      <c r="C154" s="109">
        <v>0</v>
      </c>
    </row>
    <row r="155" customHeight="1" spans="1:3">
      <c r="A155" s="110">
        <v>20128</v>
      </c>
      <c r="B155" s="108" t="s">
        <v>1077</v>
      </c>
      <c r="C155" s="109">
        <f>SUM(C156:C161)</f>
        <v>157</v>
      </c>
    </row>
    <row r="156" customHeight="1" spans="1:3">
      <c r="A156" s="110">
        <v>2012801</v>
      </c>
      <c r="B156" s="110" t="s">
        <v>988</v>
      </c>
      <c r="C156" s="109">
        <v>134</v>
      </c>
    </row>
    <row r="157" customHeight="1" spans="1:3">
      <c r="A157" s="110">
        <v>2012802</v>
      </c>
      <c r="B157" s="110" t="s">
        <v>989</v>
      </c>
      <c r="C157" s="109">
        <v>23</v>
      </c>
    </row>
    <row r="158" customHeight="1" spans="1:3">
      <c r="A158" s="110">
        <v>2012803</v>
      </c>
      <c r="B158" s="110" t="s">
        <v>990</v>
      </c>
      <c r="C158" s="109">
        <v>0</v>
      </c>
    </row>
    <row r="159" customHeight="1" spans="1:3">
      <c r="A159" s="110">
        <v>2012804</v>
      </c>
      <c r="B159" s="110" t="s">
        <v>1002</v>
      </c>
      <c r="C159" s="109">
        <v>0</v>
      </c>
    </row>
    <row r="160" customHeight="1" spans="1:3">
      <c r="A160" s="110">
        <v>2012850</v>
      </c>
      <c r="B160" s="110" t="s">
        <v>997</v>
      </c>
      <c r="C160" s="109">
        <v>0</v>
      </c>
    </row>
    <row r="161" customHeight="1" spans="1:3">
      <c r="A161" s="110">
        <v>2012899</v>
      </c>
      <c r="B161" s="110" t="s">
        <v>1078</v>
      </c>
      <c r="C161" s="109">
        <v>0</v>
      </c>
    </row>
    <row r="162" customHeight="1" spans="1:3">
      <c r="A162" s="110">
        <v>20129</v>
      </c>
      <c r="B162" s="108" t="s">
        <v>1079</v>
      </c>
      <c r="C162" s="109">
        <f>SUM(C163:C168)</f>
        <v>787</v>
      </c>
    </row>
    <row r="163" customHeight="1" spans="1:3">
      <c r="A163" s="110">
        <v>2012901</v>
      </c>
      <c r="B163" s="110" t="s">
        <v>988</v>
      </c>
      <c r="C163" s="109">
        <v>451</v>
      </c>
    </row>
    <row r="164" customHeight="1" spans="1:3">
      <c r="A164" s="110">
        <v>2012902</v>
      </c>
      <c r="B164" s="110" t="s">
        <v>989</v>
      </c>
      <c r="C164" s="109">
        <v>333</v>
      </c>
    </row>
    <row r="165" customHeight="1" spans="1:3">
      <c r="A165" s="110">
        <v>2012903</v>
      </c>
      <c r="B165" s="110" t="s">
        <v>990</v>
      </c>
      <c r="C165" s="109">
        <v>0</v>
      </c>
    </row>
    <row r="166" customHeight="1" spans="1:3">
      <c r="A166" s="110">
        <v>2012906</v>
      </c>
      <c r="B166" s="110" t="s">
        <v>1080</v>
      </c>
      <c r="C166" s="109">
        <v>0</v>
      </c>
    </row>
    <row r="167" customHeight="1" spans="1:3">
      <c r="A167" s="110">
        <v>2012950</v>
      </c>
      <c r="B167" s="110" t="s">
        <v>997</v>
      </c>
      <c r="C167" s="109">
        <v>0</v>
      </c>
    </row>
    <row r="168" customHeight="1" spans="1:3">
      <c r="A168" s="110">
        <v>2012999</v>
      </c>
      <c r="B168" s="110" t="s">
        <v>1081</v>
      </c>
      <c r="C168" s="109">
        <v>3</v>
      </c>
    </row>
    <row r="169" customHeight="1" spans="1:3">
      <c r="A169" s="110">
        <v>20131</v>
      </c>
      <c r="B169" s="108" t="s">
        <v>1082</v>
      </c>
      <c r="C169" s="109">
        <f>SUM(C170:C175)</f>
        <v>4089</v>
      </c>
    </row>
    <row r="170" customHeight="1" spans="1:3">
      <c r="A170" s="110">
        <v>2013101</v>
      </c>
      <c r="B170" s="110" t="s">
        <v>988</v>
      </c>
      <c r="C170" s="109">
        <v>2831</v>
      </c>
    </row>
    <row r="171" customHeight="1" spans="1:3">
      <c r="A171" s="110">
        <v>2013102</v>
      </c>
      <c r="B171" s="110" t="s">
        <v>989</v>
      </c>
      <c r="C171" s="109">
        <v>1007</v>
      </c>
    </row>
    <row r="172" customHeight="1" spans="1:3">
      <c r="A172" s="110">
        <v>2013103</v>
      </c>
      <c r="B172" s="110" t="s">
        <v>990</v>
      </c>
      <c r="C172" s="109">
        <v>0</v>
      </c>
    </row>
    <row r="173" customHeight="1" spans="1:3">
      <c r="A173" s="110">
        <v>2013105</v>
      </c>
      <c r="B173" s="110" t="s">
        <v>1083</v>
      </c>
      <c r="C173" s="109">
        <v>21</v>
      </c>
    </row>
    <row r="174" customHeight="1" spans="1:3">
      <c r="A174" s="110">
        <v>2013150</v>
      </c>
      <c r="B174" s="110" t="s">
        <v>997</v>
      </c>
      <c r="C174" s="109">
        <v>230</v>
      </c>
    </row>
    <row r="175" customHeight="1" spans="1:3">
      <c r="A175" s="110">
        <v>2013199</v>
      </c>
      <c r="B175" s="110" t="s">
        <v>1084</v>
      </c>
      <c r="C175" s="109">
        <v>0</v>
      </c>
    </row>
    <row r="176" customHeight="1" spans="1:3">
      <c r="A176" s="110">
        <v>20132</v>
      </c>
      <c r="B176" s="108" t="s">
        <v>1085</v>
      </c>
      <c r="C176" s="109">
        <f>SUM(C177:C182)</f>
        <v>2429</v>
      </c>
    </row>
    <row r="177" customHeight="1" spans="1:3">
      <c r="A177" s="110">
        <v>2013201</v>
      </c>
      <c r="B177" s="110" t="s">
        <v>988</v>
      </c>
      <c r="C177" s="109">
        <v>1795</v>
      </c>
    </row>
    <row r="178" customHeight="1" spans="1:3">
      <c r="A178" s="110">
        <v>2013202</v>
      </c>
      <c r="B178" s="110" t="s">
        <v>989</v>
      </c>
      <c r="C178" s="109">
        <v>611</v>
      </c>
    </row>
    <row r="179" customHeight="1" spans="1:3">
      <c r="A179" s="110">
        <v>2013203</v>
      </c>
      <c r="B179" s="110" t="s">
        <v>990</v>
      </c>
      <c r="C179" s="109">
        <v>0</v>
      </c>
    </row>
    <row r="180" customHeight="1" spans="1:3">
      <c r="A180" s="110">
        <v>2013204</v>
      </c>
      <c r="B180" s="110" t="s">
        <v>1086</v>
      </c>
      <c r="C180" s="109">
        <v>0</v>
      </c>
    </row>
    <row r="181" customHeight="1" spans="1:3">
      <c r="A181" s="110">
        <v>2013250</v>
      </c>
      <c r="B181" s="110" t="s">
        <v>997</v>
      </c>
      <c r="C181" s="109">
        <v>0</v>
      </c>
    </row>
    <row r="182" customHeight="1" spans="1:3">
      <c r="A182" s="110">
        <v>2013299</v>
      </c>
      <c r="B182" s="110" t="s">
        <v>1087</v>
      </c>
      <c r="C182" s="109">
        <v>23</v>
      </c>
    </row>
    <row r="183" customHeight="1" spans="1:3">
      <c r="A183" s="110">
        <v>20133</v>
      </c>
      <c r="B183" s="108" t="s">
        <v>1088</v>
      </c>
      <c r="C183" s="109">
        <f>SUM(C184:C189)</f>
        <v>1563</v>
      </c>
    </row>
    <row r="184" customHeight="1" spans="1:3">
      <c r="A184" s="110">
        <v>2013301</v>
      </c>
      <c r="B184" s="110" t="s">
        <v>988</v>
      </c>
      <c r="C184" s="109">
        <v>518</v>
      </c>
    </row>
    <row r="185" customHeight="1" spans="1:3">
      <c r="A185" s="110">
        <v>2013302</v>
      </c>
      <c r="B185" s="110" t="s">
        <v>989</v>
      </c>
      <c r="C185" s="109">
        <v>1045</v>
      </c>
    </row>
    <row r="186" customHeight="1" spans="1:3">
      <c r="A186" s="110">
        <v>2013303</v>
      </c>
      <c r="B186" s="110" t="s">
        <v>990</v>
      </c>
      <c r="C186" s="109">
        <v>0</v>
      </c>
    </row>
    <row r="187" customHeight="1" spans="1:3">
      <c r="A187" s="110">
        <v>2013304</v>
      </c>
      <c r="B187" s="110" t="s">
        <v>1089</v>
      </c>
      <c r="C187" s="109">
        <v>0</v>
      </c>
    </row>
    <row r="188" customHeight="1" spans="1:3">
      <c r="A188" s="110">
        <v>2013350</v>
      </c>
      <c r="B188" s="110" t="s">
        <v>997</v>
      </c>
      <c r="C188" s="109">
        <v>0</v>
      </c>
    </row>
    <row r="189" customHeight="1" spans="1:3">
      <c r="A189" s="110">
        <v>2013399</v>
      </c>
      <c r="B189" s="110" t="s">
        <v>1090</v>
      </c>
      <c r="C189" s="109">
        <v>0</v>
      </c>
    </row>
    <row r="190" customHeight="1" spans="1:3">
      <c r="A190" s="110">
        <v>20134</v>
      </c>
      <c r="B190" s="108" t="s">
        <v>1091</v>
      </c>
      <c r="C190" s="109">
        <f>SUM(C191:C197)</f>
        <v>628</v>
      </c>
    </row>
    <row r="191" customHeight="1" spans="1:3">
      <c r="A191" s="110">
        <v>2013401</v>
      </c>
      <c r="B191" s="110" t="s">
        <v>988</v>
      </c>
      <c r="C191" s="109">
        <v>463</v>
      </c>
    </row>
    <row r="192" customHeight="1" spans="1:3">
      <c r="A192" s="110">
        <v>2013402</v>
      </c>
      <c r="B192" s="110" t="s">
        <v>989</v>
      </c>
      <c r="C192" s="109">
        <v>152</v>
      </c>
    </row>
    <row r="193" customHeight="1" spans="1:3">
      <c r="A193" s="110">
        <v>2013403</v>
      </c>
      <c r="B193" s="110" t="s">
        <v>990</v>
      </c>
      <c r="C193" s="109">
        <v>0</v>
      </c>
    </row>
    <row r="194" customHeight="1" spans="1:3">
      <c r="A194" s="110">
        <v>2013404</v>
      </c>
      <c r="B194" s="110" t="s">
        <v>1092</v>
      </c>
      <c r="C194" s="109">
        <v>13</v>
      </c>
    </row>
    <row r="195" customHeight="1" spans="1:3">
      <c r="A195" s="110">
        <v>2013405</v>
      </c>
      <c r="B195" s="110" t="s">
        <v>1093</v>
      </c>
      <c r="C195" s="109">
        <v>0</v>
      </c>
    </row>
    <row r="196" customHeight="1" spans="1:3">
      <c r="A196" s="110">
        <v>2013450</v>
      </c>
      <c r="B196" s="110" t="s">
        <v>997</v>
      </c>
      <c r="C196" s="109">
        <v>0</v>
      </c>
    </row>
    <row r="197" customHeight="1" spans="1:3">
      <c r="A197" s="110">
        <v>2013499</v>
      </c>
      <c r="B197" s="110" t="s">
        <v>1094</v>
      </c>
      <c r="C197" s="109">
        <v>0</v>
      </c>
    </row>
    <row r="198" customHeight="1" spans="1:3">
      <c r="A198" s="110">
        <v>20135</v>
      </c>
      <c r="B198" s="108" t="s">
        <v>1095</v>
      </c>
      <c r="C198" s="109">
        <f>SUM(C199:C203)</f>
        <v>0</v>
      </c>
    </row>
    <row r="199" customHeight="1" spans="1:3">
      <c r="A199" s="110">
        <v>2013501</v>
      </c>
      <c r="B199" s="110" t="s">
        <v>988</v>
      </c>
      <c r="C199" s="109">
        <v>0</v>
      </c>
    </row>
    <row r="200" customHeight="1" spans="1:3">
      <c r="A200" s="110">
        <v>2013502</v>
      </c>
      <c r="B200" s="110" t="s">
        <v>989</v>
      </c>
      <c r="C200" s="109">
        <v>0</v>
      </c>
    </row>
    <row r="201" customHeight="1" spans="1:3">
      <c r="A201" s="110">
        <v>2013503</v>
      </c>
      <c r="B201" s="110" t="s">
        <v>990</v>
      </c>
      <c r="C201" s="109">
        <v>0</v>
      </c>
    </row>
    <row r="202" customHeight="1" spans="1:3">
      <c r="A202" s="110">
        <v>2013550</v>
      </c>
      <c r="B202" s="110" t="s">
        <v>997</v>
      </c>
      <c r="C202" s="109">
        <v>0</v>
      </c>
    </row>
    <row r="203" customHeight="1" spans="1:3">
      <c r="A203" s="110">
        <v>2013599</v>
      </c>
      <c r="B203" s="110" t="s">
        <v>1096</v>
      </c>
      <c r="C203" s="109">
        <v>0</v>
      </c>
    </row>
    <row r="204" customHeight="1" spans="1:3">
      <c r="A204" s="110">
        <v>20136</v>
      </c>
      <c r="B204" s="108" t="s">
        <v>1097</v>
      </c>
      <c r="C204" s="109">
        <f>SUM(C205:C209)</f>
        <v>15</v>
      </c>
    </row>
    <row r="205" customHeight="1" spans="1:3">
      <c r="A205" s="110">
        <v>2013601</v>
      </c>
      <c r="B205" s="110" t="s">
        <v>988</v>
      </c>
      <c r="C205" s="109">
        <v>0</v>
      </c>
    </row>
    <row r="206" customHeight="1" spans="1:3">
      <c r="A206" s="110">
        <v>2013602</v>
      </c>
      <c r="B206" s="110" t="s">
        <v>989</v>
      </c>
      <c r="C206" s="109">
        <v>15</v>
      </c>
    </row>
    <row r="207" customHeight="1" spans="1:3">
      <c r="A207" s="110">
        <v>2013603</v>
      </c>
      <c r="B207" s="110" t="s">
        <v>990</v>
      </c>
      <c r="C207" s="109">
        <v>0</v>
      </c>
    </row>
    <row r="208" customHeight="1" spans="1:3">
      <c r="A208" s="110">
        <v>2013650</v>
      </c>
      <c r="B208" s="110" t="s">
        <v>997</v>
      </c>
      <c r="C208" s="109">
        <v>0</v>
      </c>
    </row>
    <row r="209" customHeight="1" spans="1:3">
      <c r="A209" s="110">
        <v>2013699</v>
      </c>
      <c r="B209" s="110" t="s">
        <v>1098</v>
      </c>
      <c r="C209" s="109">
        <v>0</v>
      </c>
    </row>
    <row r="210" customHeight="1" spans="1:3">
      <c r="A210" s="110">
        <v>20137</v>
      </c>
      <c r="B210" s="108" t="s">
        <v>1099</v>
      </c>
      <c r="C210" s="109">
        <f>SUM(C211:C216)</f>
        <v>384</v>
      </c>
    </row>
    <row r="211" customHeight="1" spans="1:3">
      <c r="A211" s="110">
        <v>2013701</v>
      </c>
      <c r="B211" s="110" t="s">
        <v>988</v>
      </c>
      <c r="C211" s="109">
        <v>199</v>
      </c>
    </row>
    <row r="212" customHeight="1" spans="1:3">
      <c r="A212" s="110">
        <v>2013702</v>
      </c>
      <c r="B212" s="110" t="s">
        <v>989</v>
      </c>
      <c r="C212" s="109">
        <v>185</v>
      </c>
    </row>
    <row r="213" customHeight="1" spans="1:3">
      <c r="A213" s="110">
        <v>2013703</v>
      </c>
      <c r="B213" s="110" t="s">
        <v>990</v>
      </c>
      <c r="C213" s="109">
        <v>0</v>
      </c>
    </row>
    <row r="214" customHeight="1" spans="1:3">
      <c r="A214" s="110">
        <v>2013704</v>
      </c>
      <c r="B214" s="110" t="s">
        <v>1100</v>
      </c>
      <c r="C214" s="109">
        <v>0</v>
      </c>
    </row>
    <row r="215" customHeight="1" spans="1:3">
      <c r="A215" s="110">
        <v>2013750</v>
      </c>
      <c r="B215" s="110" t="s">
        <v>997</v>
      </c>
      <c r="C215" s="109">
        <v>0</v>
      </c>
    </row>
    <row r="216" customHeight="1" spans="1:3">
      <c r="A216" s="110">
        <v>2013799</v>
      </c>
      <c r="B216" s="110" t="s">
        <v>1101</v>
      </c>
      <c r="C216" s="109">
        <v>0</v>
      </c>
    </row>
    <row r="217" customHeight="1" spans="1:3">
      <c r="A217" s="110">
        <v>20138</v>
      </c>
      <c r="B217" s="108" t="s">
        <v>1102</v>
      </c>
      <c r="C217" s="109">
        <f>SUM(C218:C231)</f>
        <v>7105</v>
      </c>
    </row>
    <row r="218" customHeight="1" spans="1:3">
      <c r="A218" s="110">
        <v>2013801</v>
      </c>
      <c r="B218" s="110" t="s">
        <v>988</v>
      </c>
      <c r="C218" s="109">
        <v>5729</v>
      </c>
    </row>
    <row r="219" customHeight="1" spans="1:3">
      <c r="A219" s="110">
        <v>2013802</v>
      </c>
      <c r="B219" s="110" t="s">
        <v>989</v>
      </c>
      <c r="C219" s="109">
        <v>625</v>
      </c>
    </row>
    <row r="220" customHeight="1" spans="1:3">
      <c r="A220" s="110">
        <v>2013803</v>
      </c>
      <c r="B220" s="110" t="s">
        <v>990</v>
      </c>
      <c r="C220" s="109">
        <v>0</v>
      </c>
    </row>
    <row r="221" customHeight="1" spans="1:3">
      <c r="A221" s="110">
        <v>2013804</v>
      </c>
      <c r="B221" s="110" t="s">
        <v>1103</v>
      </c>
      <c r="C221" s="109">
        <v>0</v>
      </c>
    </row>
    <row r="222" customHeight="1" spans="1:3">
      <c r="A222" s="110">
        <v>2013805</v>
      </c>
      <c r="B222" s="110" t="s">
        <v>1104</v>
      </c>
      <c r="C222" s="109">
        <v>0</v>
      </c>
    </row>
    <row r="223" customHeight="1" spans="1:3">
      <c r="A223" s="110">
        <v>2013808</v>
      </c>
      <c r="B223" s="110" t="s">
        <v>1029</v>
      </c>
      <c r="C223" s="109">
        <v>75</v>
      </c>
    </row>
    <row r="224" customHeight="1" spans="1:3">
      <c r="A224" s="110">
        <v>2013810</v>
      </c>
      <c r="B224" s="110" t="s">
        <v>1105</v>
      </c>
      <c r="C224" s="109">
        <v>24</v>
      </c>
    </row>
    <row r="225" customHeight="1" spans="1:3">
      <c r="A225" s="110">
        <v>2013812</v>
      </c>
      <c r="B225" s="110" t="s">
        <v>1106</v>
      </c>
      <c r="C225" s="109">
        <v>0</v>
      </c>
    </row>
    <row r="226" customHeight="1" spans="1:3">
      <c r="A226" s="110">
        <v>2013813</v>
      </c>
      <c r="B226" s="110" t="s">
        <v>1107</v>
      </c>
      <c r="C226" s="109">
        <v>0</v>
      </c>
    </row>
    <row r="227" customHeight="1" spans="1:3">
      <c r="A227" s="110">
        <v>2013814</v>
      </c>
      <c r="B227" s="110" t="s">
        <v>1108</v>
      </c>
      <c r="C227" s="109">
        <v>0</v>
      </c>
    </row>
    <row r="228" customHeight="1" spans="1:3">
      <c r="A228" s="110">
        <v>2013815</v>
      </c>
      <c r="B228" s="110" t="s">
        <v>1109</v>
      </c>
      <c r="C228" s="109">
        <v>0</v>
      </c>
    </row>
    <row r="229" customHeight="1" spans="1:3">
      <c r="A229" s="110">
        <v>2013816</v>
      </c>
      <c r="B229" s="110" t="s">
        <v>1110</v>
      </c>
      <c r="C229" s="109">
        <v>545</v>
      </c>
    </row>
    <row r="230" customHeight="1" spans="1:3">
      <c r="A230" s="110">
        <v>2013850</v>
      </c>
      <c r="B230" s="110" t="s">
        <v>997</v>
      </c>
      <c r="C230" s="109">
        <v>0</v>
      </c>
    </row>
    <row r="231" customHeight="1" spans="1:3">
      <c r="A231" s="110">
        <v>2013899</v>
      </c>
      <c r="B231" s="110" t="s">
        <v>1111</v>
      </c>
      <c r="C231" s="109">
        <v>107</v>
      </c>
    </row>
    <row r="232" customHeight="1" spans="1:3">
      <c r="A232" s="110">
        <v>20199</v>
      </c>
      <c r="B232" s="108" t="s">
        <v>1112</v>
      </c>
      <c r="C232" s="109">
        <f>SUM(C233:C234)</f>
        <v>40</v>
      </c>
    </row>
    <row r="233" customHeight="1" spans="1:3">
      <c r="A233" s="110">
        <v>2019901</v>
      </c>
      <c r="B233" s="110" t="s">
        <v>1113</v>
      </c>
      <c r="C233" s="109">
        <v>0</v>
      </c>
    </row>
    <row r="234" customHeight="1" spans="1:3">
      <c r="A234" s="110">
        <v>2019999</v>
      </c>
      <c r="B234" s="110" t="s">
        <v>1114</v>
      </c>
      <c r="C234" s="109">
        <v>40</v>
      </c>
    </row>
    <row r="235" customHeight="1" spans="1:3">
      <c r="A235" s="110">
        <v>202</v>
      </c>
      <c r="B235" s="108" t="s">
        <v>1115</v>
      </c>
      <c r="C235" s="109">
        <f>SUM(C236,C243,C246,C249,C255,C260,C262,C267,C273)</f>
        <v>0</v>
      </c>
    </row>
    <row r="236" customHeight="1" spans="1:3">
      <c r="A236" s="110">
        <v>20201</v>
      </c>
      <c r="B236" s="108" t="s">
        <v>1116</v>
      </c>
      <c r="C236" s="109">
        <f>SUM(C237:C242)</f>
        <v>0</v>
      </c>
    </row>
    <row r="237" customHeight="1" spans="1:3">
      <c r="A237" s="110">
        <v>2020101</v>
      </c>
      <c r="B237" s="110" t="s">
        <v>988</v>
      </c>
      <c r="C237" s="109">
        <v>0</v>
      </c>
    </row>
    <row r="238" customHeight="1" spans="1:3">
      <c r="A238" s="110">
        <v>2020102</v>
      </c>
      <c r="B238" s="110" t="s">
        <v>989</v>
      </c>
      <c r="C238" s="109">
        <v>0</v>
      </c>
    </row>
    <row r="239" customHeight="1" spans="1:3">
      <c r="A239" s="110">
        <v>2020103</v>
      </c>
      <c r="B239" s="110" t="s">
        <v>990</v>
      </c>
      <c r="C239" s="109">
        <v>0</v>
      </c>
    </row>
    <row r="240" customHeight="1" spans="1:3">
      <c r="A240" s="110">
        <v>2020104</v>
      </c>
      <c r="B240" s="110" t="s">
        <v>1083</v>
      </c>
      <c r="C240" s="109">
        <v>0</v>
      </c>
    </row>
    <row r="241" customHeight="1" spans="1:3">
      <c r="A241" s="110">
        <v>2020150</v>
      </c>
      <c r="B241" s="110" t="s">
        <v>997</v>
      </c>
      <c r="C241" s="109">
        <v>0</v>
      </c>
    </row>
    <row r="242" customHeight="1" spans="1:3">
      <c r="A242" s="110">
        <v>2020199</v>
      </c>
      <c r="B242" s="110" t="s">
        <v>1117</v>
      </c>
      <c r="C242" s="109">
        <v>0</v>
      </c>
    </row>
    <row r="243" customHeight="1" spans="1:3">
      <c r="A243" s="110">
        <v>20202</v>
      </c>
      <c r="B243" s="108" t="s">
        <v>1118</v>
      </c>
      <c r="C243" s="109">
        <f>SUM(C244:C245)</f>
        <v>0</v>
      </c>
    </row>
    <row r="244" customHeight="1" spans="1:3">
      <c r="A244" s="110">
        <v>2020201</v>
      </c>
      <c r="B244" s="110" t="s">
        <v>1119</v>
      </c>
      <c r="C244" s="109">
        <v>0</v>
      </c>
    </row>
    <row r="245" customHeight="1" spans="1:3">
      <c r="A245" s="110">
        <v>2020202</v>
      </c>
      <c r="B245" s="110" t="s">
        <v>1120</v>
      </c>
      <c r="C245" s="109">
        <v>0</v>
      </c>
    </row>
    <row r="246" customHeight="1" spans="1:3">
      <c r="A246" s="110">
        <v>20203</v>
      </c>
      <c r="B246" s="108" t="s">
        <v>1121</v>
      </c>
      <c r="C246" s="109">
        <f>SUM(C247:C248)</f>
        <v>0</v>
      </c>
    </row>
    <row r="247" customHeight="1" spans="1:3">
      <c r="A247" s="110">
        <v>2020304</v>
      </c>
      <c r="B247" s="110" t="s">
        <v>1122</v>
      </c>
      <c r="C247" s="109">
        <v>0</v>
      </c>
    </row>
    <row r="248" customHeight="1" spans="1:3">
      <c r="A248" s="110">
        <v>2020306</v>
      </c>
      <c r="B248" s="110" t="s">
        <v>1123</v>
      </c>
      <c r="C248" s="109">
        <v>0</v>
      </c>
    </row>
    <row r="249" customHeight="1" spans="1:3">
      <c r="A249" s="110">
        <v>20204</v>
      </c>
      <c r="B249" s="108" t="s">
        <v>1124</v>
      </c>
      <c r="C249" s="109">
        <f>SUM(C250:C254)</f>
        <v>0</v>
      </c>
    </row>
    <row r="250" customHeight="1" spans="1:3">
      <c r="A250" s="110">
        <v>2020401</v>
      </c>
      <c r="B250" s="110" t="s">
        <v>1125</v>
      </c>
      <c r="C250" s="109">
        <v>0</v>
      </c>
    </row>
    <row r="251" customHeight="1" spans="1:3">
      <c r="A251" s="110">
        <v>2020402</v>
      </c>
      <c r="B251" s="110" t="s">
        <v>1126</v>
      </c>
      <c r="C251" s="109">
        <v>0</v>
      </c>
    </row>
    <row r="252" customHeight="1" spans="1:3">
      <c r="A252" s="110">
        <v>2020403</v>
      </c>
      <c r="B252" s="110" t="s">
        <v>1127</v>
      </c>
      <c r="C252" s="109">
        <v>0</v>
      </c>
    </row>
    <row r="253" customHeight="1" spans="1:3">
      <c r="A253" s="110">
        <v>2020404</v>
      </c>
      <c r="B253" s="110" t="s">
        <v>1128</v>
      </c>
      <c r="C253" s="109">
        <v>0</v>
      </c>
    </row>
    <row r="254" customHeight="1" spans="1:3">
      <c r="A254" s="110">
        <v>2020499</v>
      </c>
      <c r="B254" s="110" t="s">
        <v>1129</v>
      </c>
      <c r="C254" s="109">
        <v>0</v>
      </c>
    </row>
    <row r="255" customHeight="1" spans="1:3">
      <c r="A255" s="110">
        <v>20205</v>
      </c>
      <c r="B255" s="108" t="s">
        <v>1130</v>
      </c>
      <c r="C255" s="109">
        <f>SUM(C256:C259)</f>
        <v>0</v>
      </c>
    </row>
    <row r="256" customHeight="1" spans="1:3">
      <c r="A256" s="110">
        <v>2020503</v>
      </c>
      <c r="B256" s="110" t="s">
        <v>1131</v>
      </c>
      <c r="C256" s="109">
        <v>0</v>
      </c>
    </row>
    <row r="257" customHeight="1" spans="1:3">
      <c r="A257" s="110">
        <v>2020504</v>
      </c>
      <c r="B257" s="110" t="s">
        <v>1132</v>
      </c>
      <c r="C257" s="109">
        <v>0</v>
      </c>
    </row>
    <row r="258" customHeight="1" spans="1:3">
      <c r="A258" s="110">
        <v>2020505</v>
      </c>
      <c r="B258" s="110" t="s">
        <v>1133</v>
      </c>
      <c r="C258" s="109">
        <v>0</v>
      </c>
    </row>
    <row r="259" customHeight="1" spans="1:3">
      <c r="A259" s="110">
        <v>2020599</v>
      </c>
      <c r="B259" s="110" t="s">
        <v>1134</v>
      </c>
      <c r="C259" s="109">
        <v>0</v>
      </c>
    </row>
    <row r="260" customHeight="1" spans="1:3">
      <c r="A260" s="110">
        <v>20206</v>
      </c>
      <c r="B260" s="108" t="s">
        <v>1135</v>
      </c>
      <c r="C260" s="109">
        <f>C261</f>
        <v>0</v>
      </c>
    </row>
    <row r="261" customHeight="1" spans="1:3">
      <c r="A261" s="110">
        <v>2020601</v>
      </c>
      <c r="B261" s="110" t="s">
        <v>1136</v>
      </c>
      <c r="C261" s="109">
        <v>0</v>
      </c>
    </row>
    <row r="262" customHeight="1" spans="1:3">
      <c r="A262" s="110">
        <v>20207</v>
      </c>
      <c r="B262" s="108" t="s">
        <v>1137</v>
      </c>
      <c r="C262" s="109">
        <f>SUM(C263:C266)</f>
        <v>0</v>
      </c>
    </row>
    <row r="263" customHeight="1" spans="1:3">
      <c r="A263" s="110">
        <v>2020701</v>
      </c>
      <c r="B263" s="110" t="s">
        <v>1138</v>
      </c>
      <c r="C263" s="109">
        <v>0</v>
      </c>
    </row>
    <row r="264" customHeight="1" spans="1:3">
      <c r="A264" s="110">
        <v>2020702</v>
      </c>
      <c r="B264" s="110" t="s">
        <v>1139</v>
      </c>
      <c r="C264" s="109">
        <v>0</v>
      </c>
    </row>
    <row r="265" customHeight="1" spans="1:3">
      <c r="A265" s="110">
        <v>2020703</v>
      </c>
      <c r="B265" s="110" t="s">
        <v>1140</v>
      </c>
      <c r="C265" s="109">
        <v>0</v>
      </c>
    </row>
    <row r="266" customHeight="1" spans="1:3">
      <c r="A266" s="110">
        <v>2020799</v>
      </c>
      <c r="B266" s="110" t="s">
        <v>1141</v>
      </c>
      <c r="C266" s="109">
        <v>0</v>
      </c>
    </row>
    <row r="267" customHeight="1" spans="1:3">
      <c r="A267" s="110">
        <v>20208</v>
      </c>
      <c r="B267" s="108" t="s">
        <v>1142</v>
      </c>
      <c r="C267" s="109">
        <f>SUM(C268:C272)</f>
        <v>0</v>
      </c>
    </row>
    <row r="268" customHeight="1" spans="1:3">
      <c r="A268" s="110">
        <v>2020801</v>
      </c>
      <c r="B268" s="110" t="s">
        <v>988</v>
      </c>
      <c r="C268" s="109">
        <v>0</v>
      </c>
    </row>
    <row r="269" customHeight="1" spans="1:3">
      <c r="A269" s="110">
        <v>2020802</v>
      </c>
      <c r="B269" s="110" t="s">
        <v>989</v>
      </c>
      <c r="C269" s="109">
        <v>0</v>
      </c>
    </row>
    <row r="270" customHeight="1" spans="1:3">
      <c r="A270" s="110">
        <v>2020803</v>
      </c>
      <c r="B270" s="110" t="s">
        <v>990</v>
      </c>
      <c r="C270" s="109">
        <v>0</v>
      </c>
    </row>
    <row r="271" customHeight="1" spans="1:3">
      <c r="A271" s="110">
        <v>2020850</v>
      </c>
      <c r="B271" s="110" t="s">
        <v>997</v>
      </c>
      <c r="C271" s="109">
        <v>0</v>
      </c>
    </row>
    <row r="272" customHeight="1" spans="1:3">
      <c r="A272" s="110">
        <v>2020899</v>
      </c>
      <c r="B272" s="110" t="s">
        <v>1143</v>
      </c>
      <c r="C272" s="109">
        <v>0</v>
      </c>
    </row>
    <row r="273" customHeight="1" spans="1:3">
      <c r="A273" s="110">
        <v>20299</v>
      </c>
      <c r="B273" s="108" t="s">
        <v>1144</v>
      </c>
      <c r="C273" s="109">
        <f>C274</f>
        <v>0</v>
      </c>
    </row>
    <row r="274" customHeight="1" spans="1:3">
      <c r="A274" s="110">
        <v>2029999</v>
      </c>
      <c r="B274" s="110" t="s">
        <v>1145</v>
      </c>
      <c r="C274" s="109">
        <v>0</v>
      </c>
    </row>
    <row r="275" customHeight="1" spans="1:3">
      <c r="A275" s="110">
        <v>203</v>
      </c>
      <c r="B275" s="108" t="s">
        <v>121</v>
      </c>
      <c r="C275" s="109">
        <f>SUM(C276,C278,C280,C282,C292)</f>
        <v>882</v>
      </c>
    </row>
    <row r="276" customHeight="1" spans="1:3">
      <c r="A276" s="110">
        <v>20301</v>
      </c>
      <c r="B276" s="108" t="s">
        <v>1146</v>
      </c>
      <c r="C276" s="109">
        <f>C277</f>
        <v>0</v>
      </c>
    </row>
    <row r="277" customHeight="1" spans="1:3">
      <c r="A277" s="110">
        <v>2030101</v>
      </c>
      <c r="B277" s="110" t="s">
        <v>1147</v>
      </c>
      <c r="C277" s="109">
        <v>0</v>
      </c>
    </row>
    <row r="278" customHeight="1" spans="1:3">
      <c r="A278" s="110">
        <v>20304</v>
      </c>
      <c r="B278" s="108" t="s">
        <v>1148</v>
      </c>
      <c r="C278" s="109">
        <f>C279</f>
        <v>0</v>
      </c>
    </row>
    <row r="279" customHeight="1" spans="1:3">
      <c r="A279" s="110">
        <v>2030401</v>
      </c>
      <c r="B279" s="110" t="s">
        <v>1149</v>
      </c>
      <c r="C279" s="109">
        <v>0</v>
      </c>
    </row>
    <row r="280" customHeight="1" spans="1:3">
      <c r="A280" s="110">
        <v>20305</v>
      </c>
      <c r="B280" s="108" t="s">
        <v>1150</v>
      </c>
      <c r="C280" s="109">
        <f>C281</f>
        <v>0</v>
      </c>
    </row>
    <row r="281" customHeight="1" spans="1:3">
      <c r="A281" s="110">
        <v>2030501</v>
      </c>
      <c r="B281" s="110" t="s">
        <v>1151</v>
      </c>
      <c r="C281" s="109">
        <v>0</v>
      </c>
    </row>
    <row r="282" customHeight="1" spans="1:3">
      <c r="A282" s="110">
        <v>20306</v>
      </c>
      <c r="B282" s="108" t="s">
        <v>1152</v>
      </c>
      <c r="C282" s="109">
        <f>SUM(C283:C291)</f>
        <v>632</v>
      </c>
    </row>
    <row r="283" customHeight="1" spans="1:3">
      <c r="A283" s="110">
        <v>2030601</v>
      </c>
      <c r="B283" s="110" t="s">
        <v>1153</v>
      </c>
      <c r="C283" s="109">
        <v>142</v>
      </c>
    </row>
    <row r="284" customHeight="1" spans="1:3">
      <c r="A284" s="110">
        <v>2030602</v>
      </c>
      <c r="B284" s="110" t="s">
        <v>1154</v>
      </c>
      <c r="C284" s="109">
        <v>40</v>
      </c>
    </row>
    <row r="285" customHeight="1" spans="1:3">
      <c r="A285" s="110">
        <v>2030603</v>
      </c>
      <c r="B285" s="110" t="s">
        <v>1155</v>
      </c>
      <c r="C285" s="109">
        <v>20</v>
      </c>
    </row>
    <row r="286" customHeight="1" spans="1:3">
      <c r="A286" s="110">
        <v>2030604</v>
      </c>
      <c r="B286" s="110" t="s">
        <v>1156</v>
      </c>
      <c r="C286" s="109">
        <v>0</v>
      </c>
    </row>
    <row r="287" customHeight="1" spans="1:3">
      <c r="A287" s="110">
        <v>2030605</v>
      </c>
      <c r="B287" s="110" t="s">
        <v>1157</v>
      </c>
      <c r="C287" s="109">
        <v>140</v>
      </c>
    </row>
    <row r="288" customHeight="1" spans="1:3">
      <c r="A288" s="110">
        <v>2030606</v>
      </c>
      <c r="B288" s="110" t="s">
        <v>1158</v>
      </c>
      <c r="C288" s="109">
        <v>0</v>
      </c>
    </row>
    <row r="289" customHeight="1" spans="1:3">
      <c r="A289" s="110">
        <v>2030607</v>
      </c>
      <c r="B289" s="110" t="s">
        <v>1159</v>
      </c>
      <c r="C289" s="109">
        <v>0</v>
      </c>
    </row>
    <row r="290" customHeight="1" spans="1:3">
      <c r="A290" s="110">
        <v>2030608</v>
      </c>
      <c r="B290" s="110" t="s">
        <v>1160</v>
      </c>
      <c r="C290" s="109">
        <v>0</v>
      </c>
    </row>
    <row r="291" customHeight="1" spans="1:3">
      <c r="A291" s="110">
        <v>2030699</v>
      </c>
      <c r="B291" s="110" t="s">
        <v>1161</v>
      </c>
      <c r="C291" s="109">
        <v>290</v>
      </c>
    </row>
    <row r="292" customHeight="1" spans="1:3">
      <c r="A292" s="110">
        <v>20399</v>
      </c>
      <c r="B292" s="108" t="s">
        <v>1162</v>
      </c>
      <c r="C292" s="109">
        <f>C293</f>
        <v>250</v>
      </c>
    </row>
    <row r="293" customHeight="1" spans="1:3">
      <c r="A293" s="110">
        <v>2039999</v>
      </c>
      <c r="B293" s="110" t="s">
        <v>1163</v>
      </c>
      <c r="C293" s="109">
        <v>250</v>
      </c>
    </row>
    <row r="294" customHeight="1" spans="1:3">
      <c r="A294" s="110">
        <v>204</v>
      </c>
      <c r="B294" s="108" t="s">
        <v>122</v>
      </c>
      <c r="C294" s="109">
        <f>SUM(C295,C298,C309,C316,C324,C333,C347,C357,C367,C375,C381)</f>
        <v>14435</v>
      </c>
    </row>
    <row r="295" customHeight="1" spans="1:3">
      <c r="A295" s="110">
        <v>20401</v>
      </c>
      <c r="B295" s="108" t="s">
        <v>1164</v>
      </c>
      <c r="C295" s="109">
        <f>SUM(C296:C297)</f>
        <v>0</v>
      </c>
    </row>
    <row r="296" customHeight="1" spans="1:3">
      <c r="A296" s="110">
        <v>2040101</v>
      </c>
      <c r="B296" s="110" t="s">
        <v>1165</v>
      </c>
      <c r="C296" s="109">
        <v>0</v>
      </c>
    </row>
    <row r="297" customHeight="1" spans="1:3">
      <c r="A297" s="110">
        <v>2040199</v>
      </c>
      <c r="B297" s="110" t="s">
        <v>1166</v>
      </c>
      <c r="C297" s="109">
        <v>0</v>
      </c>
    </row>
    <row r="298" customHeight="1" spans="1:3">
      <c r="A298" s="110">
        <v>20402</v>
      </c>
      <c r="B298" s="108" t="s">
        <v>1167</v>
      </c>
      <c r="C298" s="109">
        <f>SUM(C299:C308)</f>
        <v>7850</v>
      </c>
    </row>
    <row r="299" customHeight="1" spans="1:3">
      <c r="A299" s="110">
        <v>2040201</v>
      </c>
      <c r="B299" s="110" t="s">
        <v>988</v>
      </c>
      <c r="C299" s="109">
        <v>0</v>
      </c>
    </row>
    <row r="300" customHeight="1" spans="1:3">
      <c r="A300" s="110">
        <v>2040202</v>
      </c>
      <c r="B300" s="110" t="s">
        <v>989</v>
      </c>
      <c r="C300" s="109">
        <v>496</v>
      </c>
    </row>
    <row r="301" customHeight="1" spans="1:3">
      <c r="A301" s="110">
        <v>2040203</v>
      </c>
      <c r="B301" s="110" t="s">
        <v>990</v>
      </c>
      <c r="C301" s="109">
        <v>0</v>
      </c>
    </row>
    <row r="302" customHeight="1" spans="1:3">
      <c r="A302" s="110">
        <v>2040219</v>
      </c>
      <c r="B302" s="110" t="s">
        <v>1029</v>
      </c>
      <c r="C302" s="109">
        <v>0</v>
      </c>
    </row>
    <row r="303" customHeight="1" spans="1:3">
      <c r="A303" s="110">
        <v>2040220</v>
      </c>
      <c r="B303" s="110" t="s">
        <v>1168</v>
      </c>
      <c r="C303" s="109">
        <v>1</v>
      </c>
    </row>
    <row r="304" customHeight="1" spans="1:3">
      <c r="A304" s="110">
        <v>2040221</v>
      </c>
      <c r="B304" s="110" t="s">
        <v>1169</v>
      </c>
      <c r="C304" s="109">
        <v>3574</v>
      </c>
    </row>
    <row r="305" customHeight="1" spans="1:3">
      <c r="A305" s="110">
        <v>2040222</v>
      </c>
      <c r="B305" s="110" t="s">
        <v>1170</v>
      </c>
      <c r="C305" s="109">
        <v>0</v>
      </c>
    </row>
    <row r="306" customHeight="1" spans="1:3">
      <c r="A306" s="110">
        <v>2040223</v>
      </c>
      <c r="B306" s="110" t="s">
        <v>1171</v>
      </c>
      <c r="C306" s="109">
        <v>0</v>
      </c>
    </row>
    <row r="307" customHeight="1" spans="1:3">
      <c r="A307" s="110">
        <v>2040250</v>
      </c>
      <c r="B307" s="110" t="s">
        <v>997</v>
      </c>
      <c r="C307" s="109">
        <v>0</v>
      </c>
    </row>
    <row r="308" customHeight="1" spans="1:3">
      <c r="A308" s="110">
        <v>2040299</v>
      </c>
      <c r="B308" s="110" t="s">
        <v>1172</v>
      </c>
      <c r="C308" s="109">
        <v>3779</v>
      </c>
    </row>
    <row r="309" customHeight="1" spans="1:3">
      <c r="A309" s="110">
        <v>20403</v>
      </c>
      <c r="B309" s="108" t="s">
        <v>1173</v>
      </c>
      <c r="C309" s="109">
        <f>SUM(C310:C315)</f>
        <v>0</v>
      </c>
    </row>
    <row r="310" customHeight="1" spans="1:3">
      <c r="A310" s="110">
        <v>2040301</v>
      </c>
      <c r="B310" s="110" t="s">
        <v>988</v>
      </c>
      <c r="C310" s="109">
        <v>0</v>
      </c>
    </row>
    <row r="311" customHeight="1" spans="1:3">
      <c r="A311" s="110">
        <v>2040302</v>
      </c>
      <c r="B311" s="110" t="s">
        <v>989</v>
      </c>
      <c r="C311" s="109">
        <v>0</v>
      </c>
    </row>
    <row r="312" customHeight="1" spans="1:3">
      <c r="A312" s="110">
        <v>2040303</v>
      </c>
      <c r="B312" s="110" t="s">
        <v>990</v>
      </c>
      <c r="C312" s="109">
        <v>0</v>
      </c>
    </row>
    <row r="313" customHeight="1" spans="1:3">
      <c r="A313" s="110">
        <v>2040304</v>
      </c>
      <c r="B313" s="110" t="s">
        <v>1174</v>
      </c>
      <c r="C313" s="109">
        <v>0</v>
      </c>
    </row>
    <row r="314" customHeight="1" spans="1:3">
      <c r="A314" s="110">
        <v>2040350</v>
      </c>
      <c r="B314" s="110" t="s">
        <v>997</v>
      </c>
      <c r="C314" s="109">
        <v>0</v>
      </c>
    </row>
    <row r="315" customHeight="1" spans="1:3">
      <c r="A315" s="110">
        <v>2040399</v>
      </c>
      <c r="B315" s="110" t="s">
        <v>1175</v>
      </c>
      <c r="C315" s="109">
        <v>0</v>
      </c>
    </row>
    <row r="316" customHeight="1" spans="1:3">
      <c r="A316" s="110">
        <v>20404</v>
      </c>
      <c r="B316" s="108" t="s">
        <v>1176</v>
      </c>
      <c r="C316" s="109">
        <f>SUM(C317:C323)</f>
        <v>1507</v>
      </c>
    </row>
    <row r="317" customHeight="1" spans="1:3">
      <c r="A317" s="110">
        <v>2040401</v>
      </c>
      <c r="B317" s="110" t="s">
        <v>988</v>
      </c>
      <c r="C317" s="109">
        <v>1092</v>
      </c>
    </row>
    <row r="318" customHeight="1" spans="1:3">
      <c r="A318" s="110">
        <v>2040402</v>
      </c>
      <c r="B318" s="110" t="s">
        <v>989</v>
      </c>
      <c r="C318" s="109">
        <v>415</v>
      </c>
    </row>
    <row r="319" customHeight="1" spans="1:3">
      <c r="A319" s="110">
        <v>2040403</v>
      </c>
      <c r="B319" s="110" t="s">
        <v>990</v>
      </c>
      <c r="C319" s="109">
        <v>0</v>
      </c>
    </row>
    <row r="320" customHeight="1" spans="1:3">
      <c r="A320" s="110">
        <v>2040409</v>
      </c>
      <c r="B320" s="110" t="s">
        <v>1177</v>
      </c>
      <c r="C320" s="109">
        <v>0</v>
      </c>
    </row>
    <row r="321" customHeight="1" spans="1:3">
      <c r="A321" s="110">
        <v>2040410</v>
      </c>
      <c r="B321" s="110" t="s">
        <v>1178</v>
      </c>
      <c r="C321" s="109">
        <v>0</v>
      </c>
    </row>
    <row r="322" customHeight="1" spans="1:3">
      <c r="A322" s="110">
        <v>2040450</v>
      </c>
      <c r="B322" s="110" t="s">
        <v>997</v>
      </c>
      <c r="C322" s="109">
        <v>0</v>
      </c>
    </row>
    <row r="323" customHeight="1" spans="1:3">
      <c r="A323" s="110">
        <v>2040499</v>
      </c>
      <c r="B323" s="110" t="s">
        <v>1179</v>
      </c>
      <c r="C323" s="109">
        <v>0</v>
      </c>
    </row>
    <row r="324" customHeight="1" spans="1:3">
      <c r="A324" s="110">
        <v>20405</v>
      </c>
      <c r="B324" s="108" t="s">
        <v>1180</v>
      </c>
      <c r="C324" s="109">
        <f>SUM(C325:C332)</f>
        <v>2303</v>
      </c>
    </row>
    <row r="325" customHeight="1" spans="1:3">
      <c r="A325" s="110">
        <v>2040501</v>
      </c>
      <c r="B325" s="110" t="s">
        <v>988</v>
      </c>
      <c r="C325" s="109">
        <v>2219</v>
      </c>
    </row>
    <row r="326" customHeight="1" spans="1:3">
      <c r="A326" s="110">
        <v>2040502</v>
      </c>
      <c r="B326" s="110" t="s">
        <v>989</v>
      </c>
      <c r="C326" s="109">
        <v>84</v>
      </c>
    </row>
    <row r="327" customHeight="1" spans="1:3">
      <c r="A327" s="110">
        <v>2040503</v>
      </c>
      <c r="B327" s="110" t="s">
        <v>990</v>
      </c>
      <c r="C327" s="109">
        <v>0</v>
      </c>
    </row>
    <row r="328" customHeight="1" spans="1:3">
      <c r="A328" s="110">
        <v>2040504</v>
      </c>
      <c r="B328" s="110" t="s">
        <v>1181</v>
      </c>
      <c r="C328" s="109">
        <v>0</v>
      </c>
    </row>
    <row r="329" customHeight="1" spans="1:3">
      <c r="A329" s="110">
        <v>2040505</v>
      </c>
      <c r="B329" s="110" t="s">
        <v>1182</v>
      </c>
      <c r="C329" s="109">
        <v>0</v>
      </c>
    </row>
    <row r="330" customHeight="1" spans="1:3">
      <c r="A330" s="110">
        <v>2040506</v>
      </c>
      <c r="B330" s="110" t="s">
        <v>1183</v>
      </c>
      <c r="C330" s="109">
        <v>0</v>
      </c>
    </row>
    <row r="331" customHeight="1" spans="1:3">
      <c r="A331" s="110">
        <v>2040550</v>
      </c>
      <c r="B331" s="110" t="s">
        <v>997</v>
      </c>
      <c r="C331" s="109">
        <v>0</v>
      </c>
    </row>
    <row r="332" customHeight="1" spans="1:3">
      <c r="A332" s="110">
        <v>2040599</v>
      </c>
      <c r="B332" s="110" t="s">
        <v>1184</v>
      </c>
      <c r="C332" s="109">
        <v>0</v>
      </c>
    </row>
    <row r="333" customHeight="1" spans="1:3">
      <c r="A333" s="110">
        <v>20406</v>
      </c>
      <c r="B333" s="108" t="s">
        <v>1185</v>
      </c>
      <c r="C333" s="109">
        <f>SUM(C334:C346)</f>
        <v>2120</v>
      </c>
    </row>
    <row r="334" customHeight="1" spans="1:3">
      <c r="A334" s="110">
        <v>2040601</v>
      </c>
      <c r="B334" s="110" t="s">
        <v>988</v>
      </c>
      <c r="C334" s="109">
        <v>892</v>
      </c>
    </row>
    <row r="335" customHeight="1" spans="1:3">
      <c r="A335" s="110">
        <v>2040602</v>
      </c>
      <c r="B335" s="110" t="s">
        <v>989</v>
      </c>
      <c r="C335" s="109">
        <v>538</v>
      </c>
    </row>
    <row r="336" customHeight="1" spans="1:3">
      <c r="A336" s="110">
        <v>2040603</v>
      </c>
      <c r="B336" s="110" t="s">
        <v>990</v>
      </c>
      <c r="C336" s="109">
        <v>0</v>
      </c>
    </row>
    <row r="337" customHeight="1" spans="1:3">
      <c r="A337" s="110">
        <v>2040604</v>
      </c>
      <c r="B337" s="110" t="s">
        <v>1186</v>
      </c>
      <c r="C337" s="109">
        <v>517</v>
      </c>
    </row>
    <row r="338" customHeight="1" spans="1:3">
      <c r="A338" s="110">
        <v>2040605</v>
      </c>
      <c r="B338" s="110" t="s">
        <v>1187</v>
      </c>
      <c r="C338" s="109">
        <v>63</v>
      </c>
    </row>
    <row r="339" customHeight="1" spans="1:3">
      <c r="A339" s="110">
        <v>2040606</v>
      </c>
      <c r="B339" s="110" t="s">
        <v>1188</v>
      </c>
      <c r="C339" s="109">
        <v>0</v>
      </c>
    </row>
    <row r="340" customHeight="1" spans="1:3">
      <c r="A340" s="110">
        <v>2040607</v>
      </c>
      <c r="B340" s="110" t="s">
        <v>1189</v>
      </c>
      <c r="C340" s="109">
        <v>91</v>
      </c>
    </row>
    <row r="341" customHeight="1" spans="1:3">
      <c r="A341" s="110">
        <v>2040608</v>
      </c>
      <c r="B341" s="110" t="s">
        <v>1190</v>
      </c>
      <c r="C341" s="109">
        <v>0</v>
      </c>
    </row>
    <row r="342" customHeight="1" spans="1:3">
      <c r="A342" s="110">
        <v>2040610</v>
      </c>
      <c r="B342" s="110" t="s">
        <v>1191</v>
      </c>
      <c r="C342" s="109">
        <v>0</v>
      </c>
    </row>
    <row r="343" customHeight="1" spans="1:3">
      <c r="A343" s="110">
        <v>2040612</v>
      </c>
      <c r="B343" s="110" t="s">
        <v>1192</v>
      </c>
      <c r="C343" s="109">
        <v>0</v>
      </c>
    </row>
    <row r="344" customHeight="1" spans="1:3">
      <c r="A344" s="110">
        <v>2040613</v>
      </c>
      <c r="B344" s="110" t="s">
        <v>1029</v>
      </c>
      <c r="C344" s="109">
        <v>0</v>
      </c>
    </row>
    <row r="345" customHeight="1" spans="1:3">
      <c r="A345" s="110">
        <v>2040650</v>
      </c>
      <c r="B345" s="110" t="s">
        <v>997</v>
      </c>
      <c r="C345" s="109">
        <v>0</v>
      </c>
    </row>
    <row r="346" customHeight="1" spans="1:3">
      <c r="A346" s="110">
        <v>2040699</v>
      </c>
      <c r="B346" s="110" t="s">
        <v>1193</v>
      </c>
      <c r="C346" s="109">
        <v>19</v>
      </c>
    </row>
    <row r="347" customHeight="1" spans="1:3">
      <c r="A347" s="110">
        <v>20407</v>
      </c>
      <c r="B347" s="108" t="s">
        <v>1194</v>
      </c>
      <c r="C347" s="109">
        <f>SUM(C348:C356)</f>
        <v>0</v>
      </c>
    </row>
    <row r="348" customHeight="1" spans="1:3">
      <c r="A348" s="110">
        <v>2040701</v>
      </c>
      <c r="B348" s="110" t="s">
        <v>988</v>
      </c>
      <c r="C348" s="109">
        <v>0</v>
      </c>
    </row>
    <row r="349" customHeight="1" spans="1:3">
      <c r="A349" s="110">
        <v>2040702</v>
      </c>
      <c r="B349" s="110" t="s">
        <v>989</v>
      </c>
      <c r="C349" s="109">
        <v>0</v>
      </c>
    </row>
    <row r="350" customHeight="1" spans="1:3">
      <c r="A350" s="110">
        <v>2040703</v>
      </c>
      <c r="B350" s="110" t="s">
        <v>990</v>
      </c>
      <c r="C350" s="109">
        <v>0</v>
      </c>
    </row>
    <row r="351" customHeight="1" spans="1:3">
      <c r="A351" s="110">
        <v>2040704</v>
      </c>
      <c r="B351" s="110" t="s">
        <v>1195</v>
      </c>
      <c r="C351" s="109">
        <v>0</v>
      </c>
    </row>
    <row r="352" customHeight="1" spans="1:3">
      <c r="A352" s="110">
        <v>2040705</v>
      </c>
      <c r="B352" s="110" t="s">
        <v>1196</v>
      </c>
      <c r="C352" s="109">
        <v>0</v>
      </c>
    </row>
    <row r="353" customHeight="1" spans="1:3">
      <c r="A353" s="110">
        <v>2040706</v>
      </c>
      <c r="B353" s="110" t="s">
        <v>1197</v>
      </c>
      <c r="C353" s="109">
        <v>0</v>
      </c>
    </row>
    <row r="354" customHeight="1" spans="1:3">
      <c r="A354" s="110">
        <v>2040707</v>
      </c>
      <c r="B354" s="110" t="s">
        <v>1029</v>
      </c>
      <c r="C354" s="109">
        <v>0</v>
      </c>
    </row>
    <row r="355" customHeight="1" spans="1:3">
      <c r="A355" s="110">
        <v>2040750</v>
      </c>
      <c r="B355" s="110" t="s">
        <v>997</v>
      </c>
      <c r="C355" s="109">
        <v>0</v>
      </c>
    </row>
    <row r="356" customHeight="1" spans="1:3">
      <c r="A356" s="110">
        <v>2040799</v>
      </c>
      <c r="B356" s="110" t="s">
        <v>1198</v>
      </c>
      <c r="C356" s="109">
        <v>0</v>
      </c>
    </row>
    <row r="357" customHeight="1" spans="1:3">
      <c r="A357" s="110">
        <v>20408</v>
      </c>
      <c r="B357" s="108" t="s">
        <v>1199</v>
      </c>
      <c r="C357" s="109">
        <f>SUM(C358:C366)</f>
        <v>5</v>
      </c>
    </row>
    <row r="358" customHeight="1" spans="1:3">
      <c r="A358" s="110">
        <v>2040801</v>
      </c>
      <c r="B358" s="110" t="s">
        <v>988</v>
      </c>
      <c r="C358" s="109">
        <v>0</v>
      </c>
    </row>
    <row r="359" customHeight="1" spans="1:3">
      <c r="A359" s="110">
        <v>2040802</v>
      </c>
      <c r="B359" s="110" t="s">
        <v>989</v>
      </c>
      <c r="C359" s="109">
        <v>0</v>
      </c>
    </row>
    <row r="360" customHeight="1" spans="1:3">
      <c r="A360" s="110">
        <v>2040803</v>
      </c>
      <c r="B360" s="110" t="s">
        <v>990</v>
      </c>
      <c r="C360" s="109">
        <v>0</v>
      </c>
    </row>
    <row r="361" customHeight="1" spans="1:3">
      <c r="A361" s="110">
        <v>2040804</v>
      </c>
      <c r="B361" s="110" t="s">
        <v>1200</v>
      </c>
      <c r="C361" s="109">
        <v>0</v>
      </c>
    </row>
    <row r="362" customHeight="1" spans="1:3">
      <c r="A362" s="110">
        <v>2040805</v>
      </c>
      <c r="B362" s="110" t="s">
        <v>1201</v>
      </c>
      <c r="C362" s="109">
        <v>0</v>
      </c>
    </row>
    <row r="363" customHeight="1" spans="1:3">
      <c r="A363" s="110">
        <v>2040806</v>
      </c>
      <c r="B363" s="110" t="s">
        <v>1202</v>
      </c>
      <c r="C363" s="109">
        <v>0</v>
      </c>
    </row>
    <row r="364" customHeight="1" spans="1:3">
      <c r="A364" s="110">
        <v>2040807</v>
      </c>
      <c r="B364" s="110" t="s">
        <v>1029</v>
      </c>
      <c r="C364" s="109">
        <v>0</v>
      </c>
    </row>
    <row r="365" customHeight="1" spans="1:3">
      <c r="A365" s="110">
        <v>2040850</v>
      </c>
      <c r="B365" s="110" t="s">
        <v>997</v>
      </c>
      <c r="C365" s="109">
        <v>0</v>
      </c>
    </row>
    <row r="366" customHeight="1" spans="1:3">
      <c r="A366" s="110">
        <v>2040899</v>
      </c>
      <c r="B366" s="110" t="s">
        <v>1203</v>
      </c>
      <c r="C366" s="109">
        <v>5</v>
      </c>
    </row>
    <row r="367" customHeight="1" spans="1:3">
      <c r="A367" s="110">
        <v>20409</v>
      </c>
      <c r="B367" s="108" t="s">
        <v>1204</v>
      </c>
      <c r="C367" s="109">
        <f>SUM(C368:C374)</f>
        <v>0</v>
      </c>
    </row>
    <row r="368" customHeight="1" spans="1:3">
      <c r="A368" s="110">
        <v>2040901</v>
      </c>
      <c r="B368" s="110" t="s">
        <v>988</v>
      </c>
      <c r="C368" s="109">
        <v>0</v>
      </c>
    </row>
    <row r="369" customHeight="1" spans="1:3">
      <c r="A369" s="110">
        <v>2040902</v>
      </c>
      <c r="B369" s="110" t="s">
        <v>989</v>
      </c>
      <c r="C369" s="109">
        <v>0</v>
      </c>
    </row>
    <row r="370" customHeight="1" spans="1:3">
      <c r="A370" s="110">
        <v>2040903</v>
      </c>
      <c r="B370" s="110" t="s">
        <v>990</v>
      </c>
      <c r="C370" s="109">
        <v>0</v>
      </c>
    </row>
    <row r="371" customHeight="1" spans="1:3">
      <c r="A371" s="110">
        <v>2040904</v>
      </c>
      <c r="B371" s="110" t="s">
        <v>1205</v>
      </c>
      <c r="C371" s="109">
        <v>0</v>
      </c>
    </row>
    <row r="372" customHeight="1" spans="1:3">
      <c r="A372" s="110">
        <v>2040905</v>
      </c>
      <c r="B372" s="110" t="s">
        <v>1206</v>
      </c>
      <c r="C372" s="109">
        <v>0</v>
      </c>
    </row>
    <row r="373" customHeight="1" spans="1:3">
      <c r="A373" s="110">
        <v>2040950</v>
      </c>
      <c r="B373" s="110" t="s">
        <v>997</v>
      </c>
      <c r="C373" s="109">
        <v>0</v>
      </c>
    </row>
    <row r="374" customHeight="1" spans="1:3">
      <c r="A374" s="110">
        <v>2040999</v>
      </c>
      <c r="B374" s="110" t="s">
        <v>1207</v>
      </c>
      <c r="C374" s="109">
        <v>0</v>
      </c>
    </row>
    <row r="375" customHeight="1" spans="1:3">
      <c r="A375" s="110">
        <v>20410</v>
      </c>
      <c r="B375" s="108" t="s">
        <v>1208</v>
      </c>
      <c r="C375" s="109">
        <f>SUM(C376:C380)</f>
        <v>0</v>
      </c>
    </row>
    <row r="376" customHeight="1" spans="1:3">
      <c r="A376" s="110">
        <v>2041001</v>
      </c>
      <c r="B376" s="110" t="s">
        <v>988</v>
      </c>
      <c r="C376" s="109">
        <v>0</v>
      </c>
    </row>
    <row r="377" customHeight="1" spans="1:3">
      <c r="A377" s="110">
        <v>2041002</v>
      </c>
      <c r="B377" s="110" t="s">
        <v>989</v>
      </c>
      <c r="C377" s="109">
        <v>0</v>
      </c>
    </row>
    <row r="378" customHeight="1" spans="1:3">
      <c r="A378" s="110">
        <v>2041006</v>
      </c>
      <c r="B378" s="110" t="s">
        <v>1029</v>
      </c>
      <c r="C378" s="109">
        <v>0</v>
      </c>
    </row>
    <row r="379" customHeight="1" spans="1:3">
      <c r="A379" s="110">
        <v>2041007</v>
      </c>
      <c r="B379" s="110" t="s">
        <v>1209</v>
      </c>
      <c r="C379" s="109">
        <v>0</v>
      </c>
    </row>
    <row r="380" customHeight="1" spans="1:3">
      <c r="A380" s="110">
        <v>2041099</v>
      </c>
      <c r="B380" s="110" t="s">
        <v>1210</v>
      </c>
      <c r="C380" s="109">
        <v>0</v>
      </c>
    </row>
    <row r="381" customHeight="1" spans="1:3">
      <c r="A381" s="110">
        <v>20499</v>
      </c>
      <c r="B381" s="108" t="s">
        <v>1211</v>
      </c>
      <c r="C381" s="109">
        <f>SUM(C382:C383)</f>
        <v>650</v>
      </c>
    </row>
    <row r="382" customHeight="1" spans="1:3">
      <c r="A382" s="110">
        <v>2049902</v>
      </c>
      <c r="B382" s="110" t="s">
        <v>1212</v>
      </c>
      <c r="C382" s="109">
        <v>0</v>
      </c>
    </row>
    <row r="383" customHeight="1" spans="1:3">
      <c r="A383" s="110">
        <v>2049999</v>
      </c>
      <c r="B383" s="110" t="s">
        <v>1213</v>
      </c>
      <c r="C383" s="109">
        <v>650</v>
      </c>
    </row>
    <row r="384" customHeight="1" spans="1:3">
      <c r="A384" s="110">
        <v>205</v>
      </c>
      <c r="B384" s="108" t="s">
        <v>123</v>
      </c>
      <c r="C384" s="109">
        <f>SUM(C385,C390,C397,C403,C409,C413,C417,C421,C427,C434)</f>
        <v>140541</v>
      </c>
    </row>
    <row r="385" customHeight="1" spans="1:3">
      <c r="A385" s="110">
        <v>20501</v>
      </c>
      <c r="B385" s="108" t="s">
        <v>1214</v>
      </c>
      <c r="C385" s="109">
        <f>SUM(C386:C389)</f>
        <v>4335</v>
      </c>
    </row>
    <row r="386" customHeight="1" spans="1:3">
      <c r="A386" s="110">
        <v>2050101</v>
      </c>
      <c r="B386" s="110" t="s">
        <v>988</v>
      </c>
      <c r="C386" s="109">
        <v>2866</v>
      </c>
    </row>
    <row r="387" customHeight="1" spans="1:3">
      <c r="A387" s="110">
        <v>2050102</v>
      </c>
      <c r="B387" s="110" t="s">
        <v>989</v>
      </c>
      <c r="C387" s="109">
        <v>1441</v>
      </c>
    </row>
    <row r="388" customHeight="1" spans="1:3">
      <c r="A388" s="110">
        <v>2050103</v>
      </c>
      <c r="B388" s="110" t="s">
        <v>990</v>
      </c>
      <c r="C388" s="109">
        <v>0</v>
      </c>
    </row>
    <row r="389" customHeight="1" spans="1:3">
      <c r="A389" s="110">
        <v>2050199</v>
      </c>
      <c r="B389" s="110" t="s">
        <v>1215</v>
      </c>
      <c r="C389" s="109">
        <v>28</v>
      </c>
    </row>
    <row r="390" customHeight="1" spans="1:3">
      <c r="A390" s="110">
        <v>20502</v>
      </c>
      <c r="B390" s="108" t="s">
        <v>1216</v>
      </c>
      <c r="C390" s="109">
        <f>SUM(C391:C396)</f>
        <v>127498</v>
      </c>
    </row>
    <row r="391" customHeight="1" spans="1:3">
      <c r="A391" s="110">
        <v>2050201</v>
      </c>
      <c r="B391" s="110" t="s">
        <v>1217</v>
      </c>
      <c r="C391" s="109">
        <v>8600</v>
      </c>
    </row>
    <row r="392" customHeight="1" spans="1:3">
      <c r="A392" s="110">
        <v>2050202</v>
      </c>
      <c r="B392" s="110" t="s">
        <v>1218</v>
      </c>
      <c r="C392" s="109">
        <v>67798</v>
      </c>
    </row>
    <row r="393" customHeight="1" spans="1:3">
      <c r="A393" s="110">
        <v>2050203</v>
      </c>
      <c r="B393" s="110" t="s">
        <v>1219</v>
      </c>
      <c r="C393" s="109">
        <v>23944</v>
      </c>
    </row>
    <row r="394" customHeight="1" spans="1:3">
      <c r="A394" s="110">
        <v>2050204</v>
      </c>
      <c r="B394" s="110" t="s">
        <v>1220</v>
      </c>
      <c r="C394" s="109">
        <v>7891</v>
      </c>
    </row>
    <row r="395" customHeight="1" spans="1:3">
      <c r="A395" s="110">
        <v>2050205</v>
      </c>
      <c r="B395" s="110" t="s">
        <v>1221</v>
      </c>
      <c r="C395" s="109">
        <v>0</v>
      </c>
    </row>
    <row r="396" customHeight="1" spans="1:3">
      <c r="A396" s="110">
        <v>2050299</v>
      </c>
      <c r="B396" s="110" t="s">
        <v>1222</v>
      </c>
      <c r="C396" s="109">
        <v>19265</v>
      </c>
    </row>
    <row r="397" customHeight="1" spans="1:3">
      <c r="A397" s="110">
        <v>20503</v>
      </c>
      <c r="B397" s="108" t="s">
        <v>1223</v>
      </c>
      <c r="C397" s="109">
        <f>SUM(C398:C402)</f>
        <v>0</v>
      </c>
    </row>
    <row r="398" customHeight="1" spans="1:3">
      <c r="A398" s="110">
        <v>2050301</v>
      </c>
      <c r="B398" s="110" t="s">
        <v>1224</v>
      </c>
      <c r="C398" s="109">
        <v>0</v>
      </c>
    </row>
    <row r="399" customHeight="1" spans="1:3">
      <c r="A399" s="110">
        <v>2050302</v>
      </c>
      <c r="B399" s="110" t="s">
        <v>1225</v>
      </c>
      <c r="C399" s="109">
        <v>0</v>
      </c>
    </row>
    <row r="400" customHeight="1" spans="1:3">
      <c r="A400" s="110">
        <v>2050303</v>
      </c>
      <c r="B400" s="110" t="s">
        <v>1226</v>
      </c>
      <c r="C400" s="109">
        <v>0</v>
      </c>
    </row>
    <row r="401" customHeight="1" spans="1:3">
      <c r="A401" s="110">
        <v>2050305</v>
      </c>
      <c r="B401" s="110" t="s">
        <v>1227</v>
      </c>
      <c r="C401" s="109">
        <v>0</v>
      </c>
    </row>
    <row r="402" customHeight="1" spans="1:3">
      <c r="A402" s="110">
        <v>2050399</v>
      </c>
      <c r="B402" s="110" t="s">
        <v>1228</v>
      </c>
      <c r="C402" s="109">
        <v>0</v>
      </c>
    </row>
    <row r="403" customHeight="1" spans="1:3">
      <c r="A403" s="110">
        <v>20504</v>
      </c>
      <c r="B403" s="108" t="s">
        <v>1229</v>
      </c>
      <c r="C403" s="109">
        <f>SUM(C404:C408)</f>
        <v>0</v>
      </c>
    </row>
    <row r="404" customHeight="1" spans="1:3">
      <c r="A404" s="110">
        <v>2050401</v>
      </c>
      <c r="B404" s="110" t="s">
        <v>1230</v>
      </c>
      <c r="C404" s="109">
        <v>0</v>
      </c>
    </row>
    <row r="405" customHeight="1" spans="1:3">
      <c r="A405" s="110">
        <v>2050402</v>
      </c>
      <c r="B405" s="110" t="s">
        <v>1231</v>
      </c>
      <c r="C405" s="109">
        <v>0</v>
      </c>
    </row>
    <row r="406" customHeight="1" spans="1:3">
      <c r="A406" s="110">
        <v>2050403</v>
      </c>
      <c r="B406" s="110" t="s">
        <v>1232</v>
      </c>
      <c r="C406" s="109">
        <v>0</v>
      </c>
    </row>
    <row r="407" customHeight="1" spans="1:3">
      <c r="A407" s="110">
        <v>2050404</v>
      </c>
      <c r="B407" s="110" t="s">
        <v>1233</v>
      </c>
      <c r="C407" s="109">
        <v>0</v>
      </c>
    </row>
    <row r="408" customHeight="1" spans="1:3">
      <c r="A408" s="110">
        <v>2050499</v>
      </c>
      <c r="B408" s="110" t="s">
        <v>1234</v>
      </c>
      <c r="C408" s="109">
        <v>0</v>
      </c>
    </row>
    <row r="409" customHeight="1" spans="1:3">
      <c r="A409" s="110">
        <v>20505</v>
      </c>
      <c r="B409" s="108" t="s">
        <v>1235</v>
      </c>
      <c r="C409" s="109">
        <f>SUM(C410:C412)</f>
        <v>0</v>
      </c>
    </row>
    <row r="410" customHeight="1" spans="1:3">
      <c r="A410" s="110">
        <v>2050501</v>
      </c>
      <c r="B410" s="110" t="s">
        <v>1236</v>
      </c>
      <c r="C410" s="109">
        <v>0</v>
      </c>
    </row>
    <row r="411" customHeight="1" spans="1:3">
      <c r="A411" s="110">
        <v>2050502</v>
      </c>
      <c r="B411" s="110" t="s">
        <v>1237</v>
      </c>
      <c r="C411" s="109">
        <v>0</v>
      </c>
    </row>
    <row r="412" customHeight="1" spans="1:3">
      <c r="A412" s="110">
        <v>2050599</v>
      </c>
      <c r="B412" s="110" t="s">
        <v>1238</v>
      </c>
      <c r="C412" s="109">
        <v>0</v>
      </c>
    </row>
    <row r="413" customHeight="1" spans="1:3">
      <c r="A413" s="110">
        <v>20506</v>
      </c>
      <c r="B413" s="108" t="s">
        <v>1239</v>
      </c>
      <c r="C413" s="109">
        <f>SUM(C414:C416)</f>
        <v>0</v>
      </c>
    </row>
    <row r="414" customHeight="1" spans="1:3">
      <c r="A414" s="110">
        <v>2050601</v>
      </c>
      <c r="B414" s="110" t="s">
        <v>1240</v>
      </c>
      <c r="C414" s="109">
        <v>0</v>
      </c>
    </row>
    <row r="415" customHeight="1" spans="1:3">
      <c r="A415" s="110">
        <v>2050602</v>
      </c>
      <c r="B415" s="110" t="s">
        <v>1241</v>
      </c>
      <c r="C415" s="109">
        <v>0</v>
      </c>
    </row>
    <row r="416" customHeight="1" spans="1:3">
      <c r="A416" s="110">
        <v>2050699</v>
      </c>
      <c r="B416" s="110" t="s">
        <v>1242</v>
      </c>
      <c r="C416" s="109">
        <v>0</v>
      </c>
    </row>
    <row r="417" customHeight="1" spans="1:3">
      <c r="A417" s="110">
        <v>20507</v>
      </c>
      <c r="B417" s="108" t="s">
        <v>1243</v>
      </c>
      <c r="C417" s="109">
        <f>SUM(C418:C420)</f>
        <v>0</v>
      </c>
    </row>
    <row r="418" customHeight="1" spans="1:3">
      <c r="A418" s="110">
        <v>2050701</v>
      </c>
      <c r="B418" s="110" t="s">
        <v>1244</v>
      </c>
      <c r="C418" s="109">
        <v>0</v>
      </c>
    </row>
    <row r="419" customHeight="1" spans="1:3">
      <c r="A419" s="110">
        <v>2050702</v>
      </c>
      <c r="B419" s="110" t="s">
        <v>1245</v>
      </c>
      <c r="C419" s="109">
        <v>0</v>
      </c>
    </row>
    <row r="420" customHeight="1" spans="1:3">
      <c r="A420" s="110">
        <v>2050799</v>
      </c>
      <c r="B420" s="110" t="s">
        <v>1246</v>
      </c>
      <c r="C420" s="109">
        <v>0</v>
      </c>
    </row>
    <row r="421" customHeight="1" spans="1:3">
      <c r="A421" s="110">
        <v>20508</v>
      </c>
      <c r="B421" s="108" t="s">
        <v>1247</v>
      </c>
      <c r="C421" s="109">
        <f>SUM(C422:C426)</f>
        <v>419</v>
      </c>
    </row>
    <row r="422" customHeight="1" spans="1:3">
      <c r="A422" s="110">
        <v>2050801</v>
      </c>
      <c r="B422" s="110" t="s">
        <v>1248</v>
      </c>
      <c r="C422" s="109">
        <v>0</v>
      </c>
    </row>
    <row r="423" customHeight="1" spans="1:3">
      <c r="A423" s="110">
        <v>2050802</v>
      </c>
      <c r="B423" s="110" t="s">
        <v>1249</v>
      </c>
      <c r="C423" s="109">
        <v>410</v>
      </c>
    </row>
    <row r="424" customHeight="1" spans="1:3">
      <c r="A424" s="110">
        <v>2050803</v>
      </c>
      <c r="B424" s="110" t="s">
        <v>1250</v>
      </c>
      <c r="C424" s="109">
        <v>9</v>
      </c>
    </row>
    <row r="425" customHeight="1" spans="1:3">
      <c r="A425" s="110">
        <v>2050804</v>
      </c>
      <c r="B425" s="110" t="s">
        <v>1251</v>
      </c>
      <c r="C425" s="109">
        <v>0</v>
      </c>
    </row>
    <row r="426" customHeight="1" spans="1:3">
      <c r="A426" s="110">
        <v>2050899</v>
      </c>
      <c r="B426" s="110" t="s">
        <v>1252</v>
      </c>
      <c r="C426" s="109">
        <v>0</v>
      </c>
    </row>
    <row r="427" customHeight="1" spans="1:3">
      <c r="A427" s="110">
        <v>20509</v>
      </c>
      <c r="B427" s="108" t="s">
        <v>1253</v>
      </c>
      <c r="C427" s="109">
        <f>SUM(C428:C433)</f>
        <v>3089</v>
      </c>
    </row>
    <row r="428" customHeight="1" spans="1:3">
      <c r="A428" s="110">
        <v>2050901</v>
      </c>
      <c r="B428" s="110" t="s">
        <v>1254</v>
      </c>
      <c r="C428" s="109">
        <v>0</v>
      </c>
    </row>
    <row r="429" customHeight="1" spans="1:3">
      <c r="A429" s="110">
        <v>2050902</v>
      </c>
      <c r="B429" s="110" t="s">
        <v>1255</v>
      </c>
      <c r="C429" s="109">
        <v>0</v>
      </c>
    </row>
    <row r="430" customHeight="1" spans="1:3">
      <c r="A430" s="110">
        <v>2050903</v>
      </c>
      <c r="B430" s="110" t="s">
        <v>1256</v>
      </c>
      <c r="C430" s="109">
        <v>0</v>
      </c>
    </row>
    <row r="431" customHeight="1" spans="1:3">
      <c r="A431" s="110">
        <v>2050904</v>
      </c>
      <c r="B431" s="110" t="s">
        <v>1257</v>
      </c>
      <c r="C431" s="109">
        <v>0</v>
      </c>
    </row>
    <row r="432" customHeight="1" spans="1:3">
      <c r="A432" s="110">
        <v>2050905</v>
      </c>
      <c r="B432" s="110" t="s">
        <v>1258</v>
      </c>
      <c r="C432" s="109">
        <v>0</v>
      </c>
    </row>
    <row r="433" customHeight="1" spans="1:3">
      <c r="A433" s="110">
        <v>2050999</v>
      </c>
      <c r="B433" s="110" t="s">
        <v>1259</v>
      </c>
      <c r="C433" s="109">
        <v>3089</v>
      </c>
    </row>
    <row r="434" customHeight="1" spans="1:3">
      <c r="A434" s="110">
        <v>20599</v>
      </c>
      <c r="B434" s="108" t="s">
        <v>1260</v>
      </c>
      <c r="C434" s="109">
        <f>C435</f>
        <v>5200</v>
      </c>
    </row>
    <row r="435" customHeight="1" spans="1:3">
      <c r="A435" s="110">
        <v>2059999</v>
      </c>
      <c r="B435" s="110" t="s">
        <v>1261</v>
      </c>
      <c r="C435" s="109">
        <v>5200</v>
      </c>
    </row>
    <row r="436" customHeight="1" spans="1:3">
      <c r="A436" s="110">
        <v>206</v>
      </c>
      <c r="B436" s="108" t="s">
        <v>124</v>
      </c>
      <c r="C436" s="109">
        <f>SUM(C437,C442,C451,C457,C462,C467,C472,C479,C483,C487)</f>
        <v>13887</v>
      </c>
    </row>
    <row r="437" customHeight="1" spans="1:3">
      <c r="A437" s="110">
        <v>20601</v>
      </c>
      <c r="B437" s="108" t="s">
        <v>1262</v>
      </c>
      <c r="C437" s="109">
        <f>SUM(C438:C441)</f>
        <v>407</v>
      </c>
    </row>
    <row r="438" customHeight="1" spans="1:3">
      <c r="A438" s="110">
        <v>2060101</v>
      </c>
      <c r="B438" s="110" t="s">
        <v>988</v>
      </c>
      <c r="C438" s="109">
        <v>399</v>
      </c>
    </row>
    <row r="439" customHeight="1" spans="1:3">
      <c r="A439" s="110">
        <v>2060102</v>
      </c>
      <c r="B439" s="110" t="s">
        <v>989</v>
      </c>
      <c r="C439" s="109">
        <v>2</v>
      </c>
    </row>
    <row r="440" customHeight="1" spans="1:3">
      <c r="A440" s="110">
        <v>2060103</v>
      </c>
      <c r="B440" s="110" t="s">
        <v>990</v>
      </c>
      <c r="C440" s="109">
        <v>0</v>
      </c>
    </row>
    <row r="441" customHeight="1" spans="1:3">
      <c r="A441" s="110">
        <v>2060199</v>
      </c>
      <c r="B441" s="110" t="s">
        <v>1263</v>
      </c>
      <c r="C441" s="109">
        <v>6</v>
      </c>
    </row>
    <row r="442" customHeight="1" spans="1:3">
      <c r="A442" s="110">
        <v>20602</v>
      </c>
      <c r="B442" s="108" t="s">
        <v>1264</v>
      </c>
      <c r="C442" s="109">
        <f>SUM(C443:C450)</f>
        <v>40</v>
      </c>
    </row>
    <row r="443" customHeight="1" spans="1:3">
      <c r="A443" s="110">
        <v>2060201</v>
      </c>
      <c r="B443" s="110" t="s">
        <v>1265</v>
      </c>
      <c r="C443" s="109">
        <v>0</v>
      </c>
    </row>
    <row r="444" customHeight="1" spans="1:3">
      <c r="A444" s="110">
        <v>2060203</v>
      </c>
      <c r="B444" s="110" t="s">
        <v>1266</v>
      </c>
      <c r="C444" s="109">
        <v>40</v>
      </c>
    </row>
    <row r="445" customHeight="1" spans="1:3">
      <c r="A445" s="110">
        <v>2060204</v>
      </c>
      <c r="B445" s="110" t="s">
        <v>1267</v>
      </c>
      <c r="C445" s="109">
        <v>0</v>
      </c>
    </row>
    <row r="446" customHeight="1" spans="1:3">
      <c r="A446" s="110">
        <v>2060205</v>
      </c>
      <c r="B446" s="110" t="s">
        <v>1268</v>
      </c>
      <c r="C446" s="109">
        <v>0</v>
      </c>
    </row>
    <row r="447" customHeight="1" spans="1:3">
      <c r="A447" s="110">
        <v>2060206</v>
      </c>
      <c r="B447" s="110" t="s">
        <v>1269</v>
      </c>
      <c r="C447" s="109">
        <v>0</v>
      </c>
    </row>
    <row r="448" customHeight="1" spans="1:3">
      <c r="A448" s="110">
        <v>2060207</v>
      </c>
      <c r="B448" s="110" t="s">
        <v>1270</v>
      </c>
      <c r="C448" s="109">
        <v>0</v>
      </c>
    </row>
    <row r="449" customHeight="1" spans="1:3">
      <c r="A449" s="110">
        <v>2060208</v>
      </c>
      <c r="B449" s="110" t="s">
        <v>1271</v>
      </c>
      <c r="C449" s="109">
        <v>0</v>
      </c>
    </row>
    <row r="450" customHeight="1" spans="1:3">
      <c r="A450" s="110">
        <v>2060299</v>
      </c>
      <c r="B450" s="110" t="s">
        <v>1272</v>
      </c>
      <c r="C450" s="109">
        <v>0</v>
      </c>
    </row>
    <row r="451" customHeight="1" spans="1:3">
      <c r="A451" s="110">
        <v>20603</v>
      </c>
      <c r="B451" s="108" t="s">
        <v>1273</v>
      </c>
      <c r="C451" s="109">
        <f>SUM(C452:C456)</f>
        <v>0</v>
      </c>
    </row>
    <row r="452" customHeight="1" spans="1:3">
      <c r="A452" s="110">
        <v>2060301</v>
      </c>
      <c r="B452" s="110" t="s">
        <v>1265</v>
      </c>
      <c r="C452" s="109">
        <v>0</v>
      </c>
    </row>
    <row r="453" customHeight="1" spans="1:3">
      <c r="A453" s="110">
        <v>2060302</v>
      </c>
      <c r="B453" s="110" t="s">
        <v>1274</v>
      </c>
      <c r="C453" s="109">
        <v>0</v>
      </c>
    </row>
    <row r="454" customHeight="1" spans="1:3">
      <c r="A454" s="110">
        <v>2060303</v>
      </c>
      <c r="B454" s="110" t="s">
        <v>1275</v>
      </c>
      <c r="C454" s="109">
        <v>0</v>
      </c>
    </row>
    <row r="455" customHeight="1" spans="1:3">
      <c r="A455" s="110">
        <v>2060304</v>
      </c>
      <c r="B455" s="110" t="s">
        <v>1276</v>
      </c>
      <c r="C455" s="109">
        <v>0</v>
      </c>
    </row>
    <row r="456" customHeight="1" spans="1:3">
      <c r="A456" s="110">
        <v>2060399</v>
      </c>
      <c r="B456" s="110" t="s">
        <v>1277</v>
      </c>
      <c r="C456" s="109">
        <v>0</v>
      </c>
    </row>
    <row r="457" customHeight="1" spans="1:3">
      <c r="A457" s="110">
        <v>20604</v>
      </c>
      <c r="B457" s="108" t="s">
        <v>1278</v>
      </c>
      <c r="C457" s="109">
        <f>SUM(C458:C461)</f>
        <v>9449</v>
      </c>
    </row>
    <row r="458" customHeight="1" spans="1:3">
      <c r="A458" s="110">
        <v>2060401</v>
      </c>
      <c r="B458" s="110" t="s">
        <v>1265</v>
      </c>
      <c r="C458" s="109">
        <v>0</v>
      </c>
    </row>
    <row r="459" customHeight="1" spans="1:3">
      <c r="A459" s="110">
        <v>2060404</v>
      </c>
      <c r="B459" s="110" t="s">
        <v>1279</v>
      </c>
      <c r="C459" s="109">
        <v>8916</v>
      </c>
    </row>
    <row r="460" customHeight="1" spans="1:3">
      <c r="A460" s="110">
        <v>2060405</v>
      </c>
      <c r="B460" s="110" t="s">
        <v>1280</v>
      </c>
      <c r="C460" s="109">
        <v>0</v>
      </c>
    </row>
    <row r="461" customHeight="1" spans="1:3">
      <c r="A461" s="110">
        <v>2060499</v>
      </c>
      <c r="B461" s="110" t="s">
        <v>1281</v>
      </c>
      <c r="C461" s="109">
        <v>533</v>
      </c>
    </row>
    <row r="462" customHeight="1" spans="1:3">
      <c r="A462" s="110">
        <v>20605</v>
      </c>
      <c r="B462" s="108" t="s">
        <v>1282</v>
      </c>
      <c r="C462" s="109">
        <f>SUM(C463:C466)</f>
        <v>88</v>
      </c>
    </row>
    <row r="463" customHeight="1" spans="1:3">
      <c r="A463" s="110">
        <v>2060501</v>
      </c>
      <c r="B463" s="110" t="s">
        <v>1265</v>
      </c>
      <c r="C463" s="109">
        <v>0</v>
      </c>
    </row>
    <row r="464" customHeight="1" spans="1:3">
      <c r="A464" s="110">
        <v>2060502</v>
      </c>
      <c r="B464" s="110" t="s">
        <v>1283</v>
      </c>
      <c r="C464" s="109">
        <v>0</v>
      </c>
    </row>
    <row r="465" customHeight="1" spans="1:3">
      <c r="A465" s="110">
        <v>2060503</v>
      </c>
      <c r="B465" s="110" t="s">
        <v>1284</v>
      </c>
      <c r="C465" s="109">
        <v>88</v>
      </c>
    </row>
    <row r="466" customHeight="1" spans="1:3">
      <c r="A466" s="110">
        <v>2060599</v>
      </c>
      <c r="B466" s="110" t="s">
        <v>1285</v>
      </c>
      <c r="C466" s="109">
        <v>0</v>
      </c>
    </row>
    <row r="467" customHeight="1" spans="1:3">
      <c r="A467" s="110">
        <v>20606</v>
      </c>
      <c r="B467" s="108" t="s">
        <v>1286</v>
      </c>
      <c r="C467" s="109">
        <f>SUM(C468:C471)</f>
        <v>0</v>
      </c>
    </row>
    <row r="468" customHeight="1" spans="1:3">
      <c r="A468" s="110">
        <v>2060601</v>
      </c>
      <c r="B468" s="110" t="s">
        <v>1287</v>
      </c>
      <c r="C468" s="109">
        <v>0</v>
      </c>
    </row>
    <row r="469" customHeight="1" spans="1:3">
      <c r="A469" s="110">
        <v>2060602</v>
      </c>
      <c r="B469" s="110" t="s">
        <v>1288</v>
      </c>
      <c r="C469" s="109">
        <v>0</v>
      </c>
    </row>
    <row r="470" customHeight="1" spans="1:3">
      <c r="A470" s="110">
        <v>2060603</v>
      </c>
      <c r="B470" s="110" t="s">
        <v>1289</v>
      </c>
      <c r="C470" s="109">
        <v>0</v>
      </c>
    </row>
    <row r="471" customHeight="1" spans="1:3">
      <c r="A471" s="110">
        <v>2060699</v>
      </c>
      <c r="B471" s="110" t="s">
        <v>1290</v>
      </c>
      <c r="C471" s="109">
        <v>0</v>
      </c>
    </row>
    <row r="472" customHeight="1" spans="1:3">
      <c r="A472" s="110">
        <v>20607</v>
      </c>
      <c r="B472" s="108" t="s">
        <v>1291</v>
      </c>
      <c r="C472" s="109">
        <f>SUM(C473:C478)</f>
        <v>117</v>
      </c>
    </row>
    <row r="473" customHeight="1" spans="1:3">
      <c r="A473" s="110">
        <v>2060701</v>
      </c>
      <c r="B473" s="110" t="s">
        <v>1265</v>
      </c>
      <c r="C473" s="109">
        <v>0</v>
      </c>
    </row>
    <row r="474" customHeight="1" spans="1:3">
      <c r="A474" s="110">
        <v>2060702</v>
      </c>
      <c r="B474" s="110" t="s">
        <v>1292</v>
      </c>
      <c r="C474" s="109">
        <v>112</v>
      </c>
    </row>
    <row r="475" customHeight="1" spans="1:3">
      <c r="A475" s="110">
        <v>2060703</v>
      </c>
      <c r="B475" s="110" t="s">
        <v>1293</v>
      </c>
      <c r="C475" s="109">
        <v>0</v>
      </c>
    </row>
    <row r="476" customHeight="1" spans="1:3">
      <c r="A476" s="110">
        <v>2060704</v>
      </c>
      <c r="B476" s="110" t="s">
        <v>1294</v>
      </c>
      <c r="C476" s="109">
        <v>0</v>
      </c>
    </row>
    <row r="477" customHeight="1" spans="1:3">
      <c r="A477" s="110">
        <v>2060705</v>
      </c>
      <c r="B477" s="110" t="s">
        <v>1295</v>
      </c>
      <c r="C477" s="109">
        <v>0</v>
      </c>
    </row>
    <row r="478" customHeight="1" spans="1:3">
      <c r="A478" s="110">
        <v>2060799</v>
      </c>
      <c r="B478" s="110" t="s">
        <v>1296</v>
      </c>
      <c r="C478" s="109">
        <v>5</v>
      </c>
    </row>
    <row r="479" customHeight="1" spans="1:3">
      <c r="A479" s="110">
        <v>20608</v>
      </c>
      <c r="B479" s="108" t="s">
        <v>1297</v>
      </c>
      <c r="C479" s="109">
        <f>SUM(C480:C482)</f>
        <v>0</v>
      </c>
    </row>
    <row r="480" customHeight="1" spans="1:3">
      <c r="A480" s="110">
        <v>2060801</v>
      </c>
      <c r="B480" s="110" t="s">
        <v>1298</v>
      </c>
      <c r="C480" s="109">
        <v>0</v>
      </c>
    </row>
    <row r="481" customHeight="1" spans="1:3">
      <c r="A481" s="110">
        <v>2060802</v>
      </c>
      <c r="B481" s="110" t="s">
        <v>1299</v>
      </c>
      <c r="C481" s="109">
        <v>0</v>
      </c>
    </row>
    <row r="482" customHeight="1" spans="1:3">
      <c r="A482" s="110">
        <v>2060899</v>
      </c>
      <c r="B482" s="110" t="s">
        <v>1300</v>
      </c>
      <c r="C482" s="109">
        <v>0</v>
      </c>
    </row>
    <row r="483" customHeight="1" spans="1:3">
      <c r="A483" s="110">
        <v>20609</v>
      </c>
      <c r="B483" s="108" t="s">
        <v>1301</v>
      </c>
      <c r="C483" s="109">
        <f>SUM(C484:C486)</f>
        <v>651</v>
      </c>
    </row>
    <row r="484" customHeight="1" spans="1:3">
      <c r="A484" s="110">
        <v>2060901</v>
      </c>
      <c r="B484" s="110" t="s">
        <v>1302</v>
      </c>
      <c r="C484" s="109">
        <v>0</v>
      </c>
    </row>
    <row r="485" customHeight="1" spans="1:3">
      <c r="A485" s="110">
        <v>2060902</v>
      </c>
      <c r="B485" s="110" t="s">
        <v>1303</v>
      </c>
      <c r="C485" s="109">
        <v>651</v>
      </c>
    </row>
    <row r="486" customHeight="1" spans="1:3">
      <c r="A486" s="110">
        <v>2060999</v>
      </c>
      <c r="B486" s="110" t="s">
        <v>1304</v>
      </c>
      <c r="C486" s="109">
        <v>0</v>
      </c>
    </row>
    <row r="487" customHeight="1" spans="1:3">
      <c r="A487" s="110">
        <v>20699</v>
      </c>
      <c r="B487" s="108" t="s">
        <v>1305</v>
      </c>
      <c r="C487" s="109">
        <f>SUM(C488:C491)</f>
        <v>3135</v>
      </c>
    </row>
    <row r="488" customHeight="1" spans="1:3">
      <c r="A488" s="110">
        <v>2069901</v>
      </c>
      <c r="B488" s="110" t="s">
        <v>1306</v>
      </c>
      <c r="C488" s="109">
        <v>10</v>
      </c>
    </row>
    <row r="489" customHeight="1" spans="1:3">
      <c r="A489" s="110">
        <v>2069902</v>
      </c>
      <c r="B489" s="110" t="s">
        <v>1307</v>
      </c>
      <c r="C489" s="109">
        <v>0</v>
      </c>
    </row>
    <row r="490" customHeight="1" spans="1:3">
      <c r="A490" s="110">
        <v>2069903</v>
      </c>
      <c r="B490" s="110" t="s">
        <v>1308</v>
      </c>
      <c r="C490" s="109">
        <v>0</v>
      </c>
    </row>
    <row r="491" customHeight="1" spans="1:3">
      <c r="A491" s="110">
        <v>2069999</v>
      </c>
      <c r="B491" s="110" t="s">
        <v>1309</v>
      </c>
      <c r="C491" s="109">
        <v>3125</v>
      </c>
    </row>
    <row r="492" customHeight="1" spans="1:3">
      <c r="A492" s="110">
        <v>207</v>
      </c>
      <c r="B492" s="108" t="s">
        <v>125</v>
      </c>
      <c r="C492" s="109">
        <f>SUM(C493,C509,C517,C528,C537,C545)</f>
        <v>4270</v>
      </c>
    </row>
    <row r="493" customHeight="1" spans="1:3">
      <c r="A493" s="110">
        <v>20701</v>
      </c>
      <c r="B493" s="108" t="s">
        <v>1310</v>
      </c>
      <c r="C493" s="109">
        <f>SUM(C494:C508)</f>
        <v>2822</v>
      </c>
    </row>
    <row r="494" customHeight="1" spans="1:3">
      <c r="A494" s="110">
        <v>2070101</v>
      </c>
      <c r="B494" s="110" t="s">
        <v>988</v>
      </c>
      <c r="C494" s="109">
        <v>804</v>
      </c>
    </row>
    <row r="495" customHeight="1" spans="1:3">
      <c r="A495" s="110">
        <v>2070102</v>
      </c>
      <c r="B495" s="110" t="s">
        <v>989</v>
      </c>
      <c r="C495" s="109">
        <v>1512</v>
      </c>
    </row>
    <row r="496" customHeight="1" spans="1:3">
      <c r="A496" s="110">
        <v>2070103</v>
      </c>
      <c r="B496" s="110" t="s">
        <v>990</v>
      </c>
      <c r="C496" s="109">
        <v>0</v>
      </c>
    </row>
    <row r="497" customHeight="1" spans="1:3">
      <c r="A497" s="110">
        <v>2070104</v>
      </c>
      <c r="B497" s="110" t="s">
        <v>1311</v>
      </c>
      <c r="C497" s="109">
        <v>125</v>
      </c>
    </row>
    <row r="498" customHeight="1" spans="1:3">
      <c r="A498" s="110">
        <v>2070105</v>
      </c>
      <c r="B498" s="110" t="s">
        <v>1312</v>
      </c>
      <c r="C498" s="109">
        <v>0</v>
      </c>
    </row>
    <row r="499" customHeight="1" spans="1:3">
      <c r="A499" s="110">
        <v>2070106</v>
      </c>
      <c r="B499" s="110" t="s">
        <v>1313</v>
      </c>
      <c r="C499" s="109">
        <v>0</v>
      </c>
    </row>
    <row r="500" customHeight="1" spans="1:3">
      <c r="A500" s="110">
        <v>2070107</v>
      </c>
      <c r="B500" s="110" t="s">
        <v>1314</v>
      </c>
      <c r="C500" s="109">
        <v>0</v>
      </c>
    </row>
    <row r="501" customHeight="1" spans="1:3">
      <c r="A501" s="110">
        <v>2070108</v>
      </c>
      <c r="B501" s="110" t="s">
        <v>1315</v>
      </c>
      <c r="C501" s="109">
        <v>0</v>
      </c>
    </row>
    <row r="502" customHeight="1" spans="1:3">
      <c r="A502" s="110">
        <v>2070109</v>
      </c>
      <c r="B502" s="110" t="s">
        <v>1316</v>
      </c>
      <c r="C502" s="109">
        <v>229</v>
      </c>
    </row>
    <row r="503" customHeight="1" spans="1:3">
      <c r="A503" s="110">
        <v>2070110</v>
      </c>
      <c r="B503" s="110" t="s">
        <v>1317</v>
      </c>
      <c r="C503" s="109">
        <v>12</v>
      </c>
    </row>
    <row r="504" customHeight="1" spans="1:3">
      <c r="A504" s="110">
        <v>2070111</v>
      </c>
      <c r="B504" s="110" t="s">
        <v>1318</v>
      </c>
      <c r="C504" s="109">
        <v>0</v>
      </c>
    </row>
    <row r="505" customHeight="1" spans="1:3">
      <c r="A505" s="110">
        <v>2070112</v>
      </c>
      <c r="B505" s="110" t="s">
        <v>1319</v>
      </c>
      <c r="C505" s="109">
        <v>10</v>
      </c>
    </row>
    <row r="506" customHeight="1" spans="1:3">
      <c r="A506" s="110">
        <v>2070113</v>
      </c>
      <c r="B506" s="110" t="s">
        <v>1320</v>
      </c>
      <c r="C506" s="109">
        <v>0</v>
      </c>
    </row>
    <row r="507" customHeight="1" spans="1:3">
      <c r="A507" s="110">
        <v>2070114</v>
      </c>
      <c r="B507" s="110" t="s">
        <v>1321</v>
      </c>
      <c r="C507" s="109">
        <v>0</v>
      </c>
    </row>
    <row r="508" customHeight="1" spans="1:3">
      <c r="A508" s="110">
        <v>2070199</v>
      </c>
      <c r="B508" s="110" t="s">
        <v>1322</v>
      </c>
      <c r="C508" s="109">
        <v>130</v>
      </c>
    </row>
    <row r="509" customHeight="1" spans="1:3">
      <c r="A509" s="110">
        <v>20702</v>
      </c>
      <c r="B509" s="108" t="s">
        <v>1323</v>
      </c>
      <c r="C509" s="109">
        <f>SUM(C510:C516)</f>
        <v>0</v>
      </c>
    </row>
    <row r="510" customHeight="1" spans="1:3">
      <c r="A510" s="110">
        <v>2070201</v>
      </c>
      <c r="B510" s="110" t="s">
        <v>988</v>
      </c>
      <c r="C510" s="109">
        <v>0</v>
      </c>
    </row>
    <row r="511" customHeight="1" spans="1:3">
      <c r="A511" s="110">
        <v>2070202</v>
      </c>
      <c r="B511" s="110" t="s">
        <v>989</v>
      </c>
      <c r="C511" s="109">
        <v>0</v>
      </c>
    </row>
    <row r="512" customHeight="1" spans="1:3">
      <c r="A512" s="110">
        <v>2070203</v>
      </c>
      <c r="B512" s="110" t="s">
        <v>990</v>
      </c>
      <c r="C512" s="109">
        <v>0</v>
      </c>
    </row>
    <row r="513" customHeight="1" spans="1:3">
      <c r="A513" s="110">
        <v>2070204</v>
      </c>
      <c r="B513" s="110" t="s">
        <v>1324</v>
      </c>
      <c r="C513" s="109">
        <v>0</v>
      </c>
    </row>
    <row r="514" customHeight="1" spans="1:3">
      <c r="A514" s="110">
        <v>2070205</v>
      </c>
      <c r="B514" s="110" t="s">
        <v>1325</v>
      </c>
      <c r="C514" s="109">
        <v>0</v>
      </c>
    </row>
    <row r="515" customHeight="1" spans="1:3">
      <c r="A515" s="110">
        <v>2070206</v>
      </c>
      <c r="B515" s="110" t="s">
        <v>1326</v>
      </c>
      <c r="C515" s="109">
        <v>0</v>
      </c>
    </row>
    <row r="516" customHeight="1" spans="1:3">
      <c r="A516" s="110">
        <v>2070299</v>
      </c>
      <c r="B516" s="110" t="s">
        <v>1327</v>
      </c>
      <c r="C516" s="109">
        <v>0</v>
      </c>
    </row>
    <row r="517" customHeight="1" spans="1:3">
      <c r="A517" s="110">
        <v>20703</v>
      </c>
      <c r="B517" s="108" t="s">
        <v>1328</v>
      </c>
      <c r="C517" s="109">
        <f>SUM(C518:C527)</f>
        <v>764</v>
      </c>
    </row>
    <row r="518" customHeight="1" spans="1:3">
      <c r="A518" s="110">
        <v>2070301</v>
      </c>
      <c r="B518" s="110" t="s">
        <v>988</v>
      </c>
      <c r="C518" s="109">
        <v>0</v>
      </c>
    </row>
    <row r="519" customHeight="1" spans="1:3">
      <c r="A519" s="110">
        <v>2070302</v>
      </c>
      <c r="B519" s="110" t="s">
        <v>989</v>
      </c>
      <c r="C519" s="109">
        <v>0</v>
      </c>
    </row>
    <row r="520" customHeight="1" spans="1:3">
      <c r="A520" s="110">
        <v>2070303</v>
      </c>
      <c r="B520" s="110" t="s">
        <v>990</v>
      </c>
      <c r="C520" s="109">
        <v>0</v>
      </c>
    </row>
    <row r="521" customHeight="1" spans="1:3">
      <c r="A521" s="110">
        <v>2070304</v>
      </c>
      <c r="B521" s="110" t="s">
        <v>1329</v>
      </c>
      <c r="C521" s="109">
        <v>0</v>
      </c>
    </row>
    <row r="522" customHeight="1" spans="1:3">
      <c r="A522" s="110">
        <v>2070305</v>
      </c>
      <c r="B522" s="110" t="s">
        <v>1330</v>
      </c>
      <c r="C522" s="109">
        <v>0</v>
      </c>
    </row>
    <row r="523" customHeight="1" spans="1:3">
      <c r="A523" s="110">
        <v>2070306</v>
      </c>
      <c r="B523" s="110" t="s">
        <v>1331</v>
      </c>
      <c r="C523" s="109">
        <v>0</v>
      </c>
    </row>
    <row r="524" customHeight="1" spans="1:3">
      <c r="A524" s="110">
        <v>2070307</v>
      </c>
      <c r="B524" s="110" t="s">
        <v>1332</v>
      </c>
      <c r="C524" s="109">
        <v>0</v>
      </c>
    </row>
    <row r="525" customHeight="1" spans="1:3">
      <c r="A525" s="110">
        <v>2070308</v>
      </c>
      <c r="B525" s="110" t="s">
        <v>1333</v>
      </c>
      <c r="C525" s="109">
        <v>764</v>
      </c>
    </row>
    <row r="526" customHeight="1" spans="1:3">
      <c r="A526" s="110">
        <v>2070309</v>
      </c>
      <c r="B526" s="110" t="s">
        <v>1334</v>
      </c>
      <c r="C526" s="109">
        <v>0</v>
      </c>
    </row>
    <row r="527" customHeight="1" spans="1:3">
      <c r="A527" s="110">
        <v>2070399</v>
      </c>
      <c r="B527" s="110" t="s">
        <v>1335</v>
      </c>
      <c r="C527" s="109">
        <v>0</v>
      </c>
    </row>
    <row r="528" customHeight="1" spans="1:3">
      <c r="A528" s="110">
        <v>20706</v>
      </c>
      <c r="B528" s="111" t="s">
        <v>1336</v>
      </c>
      <c r="C528" s="109">
        <f>SUM(C529:C536)</f>
        <v>0</v>
      </c>
    </row>
    <row r="529" customHeight="1" spans="1:3">
      <c r="A529" s="110">
        <v>2070601</v>
      </c>
      <c r="B529" s="112" t="s">
        <v>988</v>
      </c>
      <c r="C529" s="109">
        <v>0</v>
      </c>
    </row>
    <row r="530" customHeight="1" spans="1:3">
      <c r="A530" s="110">
        <v>2070602</v>
      </c>
      <c r="B530" s="112" t="s">
        <v>989</v>
      </c>
      <c r="C530" s="109">
        <v>0</v>
      </c>
    </row>
    <row r="531" customHeight="1" spans="1:3">
      <c r="A531" s="110">
        <v>2070603</v>
      </c>
      <c r="B531" s="112" t="s">
        <v>990</v>
      </c>
      <c r="C531" s="109">
        <v>0</v>
      </c>
    </row>
    <row r="532" customHeight="1" spans="1:3">
      <c r="A532" s="110">
        <v>2070604</v>
      </c>
      <c r="B532" s="112" t="s">
        <v>1337</v>
      </c>
      <c r="C532" s="109">
        <v>0</v>
      </c>
    </row>
    <row r="533" customHeight="1" spans="1:3">
      <c r="A533" s="110">
        <v>2070605</v>
      </c>
      <c r="B533" s="112" t="s">
        <v>1338</v>
      </c>
      <c r="C533" s="109">
        <v>0</v>
      </c>
    </row>
    <row r="534" customHeight="1" spans="1:3">
      <c r="A534" s="110">
        <v>2070606</v>
      </c>
      <c r="B534" s="112" t="s">
        <v>1339</v>
      </c>
      <c r="C534" s="109">
        <v>0</v>
      </c>
    </row>
    <row r="535" customHeight="1" spans="1:3">
      <c r="A535" s="110">
        <v>2070607</v>
      </c>
      <c r="B535" s="112" t="s">
        <v>1340</v>
      </c>
      <c r="C535" s="109">
        <v>0</v>
      </c>
    </row>
    <row r="536" customHeight="1" spans="1:3">
      <c r="A536" s="110">
        <v>2070699</v>
      </c>
      <c r="B536" s="112" t="s">
        <v>1341</v>
      </c>
      <c r="C536" s="109">
        <v>0</v>
      </c>
    </row>
    <row r="537" customHeight="1" spans="1:3">
      <c r="A537" s="110">
        <v>20708</v>
      </c>
      <c r="B537" s="111" t="s">
        <v>1342</v>
      </c>
      <c r="C537" s="109">
        <f>SUM(C538:C544)</f>
        <v>0</v>
      </c>
    </row>
    <row r="538" customHeight="1" spans="1:3">
      <c r="A538" s="110">
        <v>2070801</v>
      </c>
      <c r="B538" s="112" t="s">
        <v>988</v>
      </c>
      <c r="C538" s="109">
        <v>0</v>
      </c>
    </row>
    <row r="539" customHeight="1" spans="1:3">
      <c r="A539" s="110">
        <v>2070802</v>
      </c>
      <c r="B539" s="112" t="s">
        <v>989</v>
      </c>
      <c r="C539" s="109">
        <v>0</v>
      </c>
    </row>
    <row r="540" customHeight="1" spans="1:3">
      <c r="A540" s="110">
        <v>2070803</v>
      </c>
      <c r="B540" s="112" t="s">
        <v>990</v>
      </c>
      <c r="C540" s="109">
        <v>0</v>
      </c>
    </row>
    <row r="541" customHeight="1" spans="1:3">
      <c r="A541" s="110">
        <v>2070806</v>
      </c>
      <c r="B541" s="112" t="s">
        <v>1343</v>
      </c>
      <c r="C541" s="109">
        <v>0</v>
      </c>
    </row>
    <row r="542" customHeight="1" spans="1:3">
      <c r="A542" s="110">
        <v>2070807</v>
      </c>
      <c r="B542" s="112" t="s">
        <v>1344</v>
      </c>
      <c r="C542" s="109">
        <v>0</v>
      </c>
    </row>
    <row r="543" customHeight="1" spans="1:3">
      <c r="A543" s="110">
        <v>2070808</v>
      </c>
      <c r="B543" s="112" t="s">
        <v>1345</v>
      </c>
      <c r="C543" s="109">
        <v>0</v>
      </c>
    </row>
    <row r="544" customHeight="1" spans="1:3">
      <c r="A544" s="110">
        <v>2070899</v>
      </c>
      <c r="B544" s="112" t="s">
        <v>1346</v>
      </c>
      <c r="C544" s="109">
        <v>0</v>
      </c>
    </row>
    <row r="545" customHeight="1" spans="1:3">
      <c r="A545" s="110">
        <v>20799</v>
      </c>
      <c r="B545" s="108" t="s">
        <v>1347</v>
      </c>
      <c r="C545" s="109">
        <f>SUM(C546:C548)</f>
        <v>684</v>
      </c>
    </row>
    <row r="546" customHeight="1" spans="1:3">
      <c r="A546" s="110">
        <v>2079902</v>
      </c>
      <c r="B546" s="110" t="s">
        <v>1348</v>
      </c>
      <c r="C546" s="109">
        <v>482</v>
      </c>
    </row>
    <row r="547" customHeight="1" spans="1:3">
      <c r="A547" s="110">
        <v>2079903</v>
      </c>
      <c r="B547" s="110" t="s">
        <v>1349</v>
      </c>
      <c r="C547" s="109">
        <v>8</v>
      </c>
    </row>
    <row r="548" customHeight="1" spans="1:3">
      <c r="A548" s="110">
        <v>2079999</v>
      </c>
      <c r="B548" s="110" t="s">
        <v>1350</v>
      </c>
      <c r="C548" s="109">
        <v>194</v>
      </c>
    </row>
    <row r="549" customHeight="1" spans="1:3">
      <c r="A549" s="110">
        <v>208</v>
      </c>
      <c r="B549" s="108" t="s">
        <v>126</v>
      </c>
      <c r="C549" s="109">
        <f>SUM(C550,C569,C577,C579,C588,C592,C602,C610,C617,C625,C634,C639,C642,C645,C648,C651,C654,C658,C662,C670,C673)</f>
        <v>57619</v>
      </c>
    </row>
    <row r="550" customHeight="1" spans="1:3">
      <c r="A550" s="110">
        <v>20801</v>
      </c>
      <c r="B550" s="108" t="s">
        <v>1351</v>
      </c>
      <c r="C550" s="109">
        <f>SUM(C551:C568)</f>
        <v>1877</v>
      </c>
    </row>
    <row r="551" customHeight="1" spans="1:3">
      <c r="A551" s="110">
        <v>2080101</v>
      </c>
      <c r="B551" s="110" t="s">
        <v>988</v>
      </c>
      <c r="C551" s="109">
        <v>1646</v>
      </c>
    </row>
    <row r="552" customHeight="1" spans="1:3">
      <c r="A552" s="110">
        <v>2080102</v>
      </c>
      <c r="B552" s="110" t="s">
        <v>989</v>
      </c>
      <c r="C552" s="109">
        <v>230</v>
      </c>
    </row>
    <row r="553" customHeight="1" spans="1:3">
      <c r="A553" s="110">
        <v>2080103</v>
      </c>
      <c r="B553" s="110" t="s">
        <v>990</v>
      </c>
      <c r="C553" s="109">
        <v>0</v>
      </c>
    </row>
    <row r="554" customHeight="1" spans="1:3">
      <c r="A554" s="110">
        <v>2080104</v>
      </c>
      <c r="B554" s="110" t="s">
        <v>1352</v>
      </c>
      <c r="C554" s="109">
        <v>0</v>
      </c>
    </row>
    <row r="555" customHeight="1" spans="1:3">
      <c r="A555" s="110">
        <v>2080105</v>
      </c>
      <c r="B555" s="110" t="s">
        <v>1353</v>
      </c>
      <c r="C555" s="109">
        <v>0</v>
      </c>
    </row>
    <row r="556" customHeight="1" spans="1:3">
      <c r="A556" s="110">
        <v>2080106</v>
      </c>
      <c r="B556" s="110" t="s">
        <v>1354</v>
      </c>
      <c r="C556" s="109">
        <v>0</v>
      </c>
    </row>
    <row r="557" customHeight="1" spans="1:3">
      <c r="A557" s="110">
        <v>2080107</v>
      </c>
      <c r="B557" s="110" t="s">
        <v>1355</v>
      </c>
      <c r="C557" s="109">
        <v>0</v>
      </c>
    </row>
    <row r="558" customHeight="1" spans="1:3">
      <c r="A558" s="110">
        <v>2080108</v>
      </c>
      <c r="B558" s="110" t="s">
        <v>1029</v>
      </c>
      <c r="C558" s="109">
        <v>0</v>
      </c>
    </row>
    <row r="559" customHeight="1" spans="1:3">
      <c r="A559" s="110">
        <v>2080109</v>
      </c>
      <c r="B559" s="110" t="s">
        <v>1356</v>
      </c>
      <c r="C559" s="109">
        <v>0</v>
      </c>
    </row>
    <row r="560" customHeight="1" spans="1:3">
      <c r="A560" s="110">
        <v>2080110</v>
      </c>
      <c r="B560" s="110" t="s">
        <v>1357</v>
      </c>
      <c r="C560" s="109">
        <v>0</v>
      </c>
    </row>
    <row r="561" customHeight="1" spans="1:3">
      <c r="A561" s="110">
        <v>2080111</v>
      </c>
      <c r="B561" s="110" t="s">
        <v>1358</v>
      </c>
      <c r="C561" s="109">
        <v>0</v>
      </c>
    </row>
    <row r="562" customHeight="1" spans="1:3">
      <c r="A562" s="110">
        <v>2080112</v>
      </c>
      <c r="B562" s="110" t="s">
        <v>1359</v>
      </c>
      <c r="C562" s="109">
        <v>0</v>
      </c>
    </row>
    <row r="563" customHeight="1" spans="1:3">
      <c r="A563" s="110">
        <v>2080113</v>
      </c>
      <c r="B563" s="110" t="s">
        <v>1360</v>
      </c>
      <c r="C563" s="109">
        <v>0</v>
      </c>
    </row>
    <row r="564" customHeight="1" spans="1:3">
      <c r="A564" s="110">
        <v>2080114</v>
      </c>
      <c r="B564" s="110" t="s">
        <v>1361</v>
      </c>
      <c r="C564" s="109">
        <v>0</v>
      </c>
    </row>
    <row r="565" customHeight="1" spans="1:3">
      <c r="A565" s="110">
        <v>2080115</v>
      </c>
      <c r="B565" s="110" t="s">
        <v>1362</v>
      </c>
      <c r="C565" s="109">
        <v>0</v>
      </c>
    </row>
    <row r="566" customHeight="1" spans="1:3">
      <c r="A566" s="110">
        <v>2080116</v>
      </c>
      <c r="B566" s="110" t="s">
        <v>1363</v>
      </c>
      <c r="C566" s="109">
        <v>0</v>
      </c>
    </row>
    <row r="567" customHeight="1" spans="1:3">
      <c r="A567" s="110">
        <v>2080150</v>
      </c>
      <c r="B567" s="110" t="s">
        <v>997</v>
      </c>
      <c r="C567" s="109">
        <v>0</v>
      </c>
    </row>
    <row r="568" customHeight="1" spans="1:3">
      <c r="A568" s="110">
        <v>2080199</v>
      </c>
      <c r="B568" s="110" t="s">
        <v>1364</v>
      </c>
      <c r="C568" s="109">
        <v>1</v>
      </c>
    </row>
    <row r="569" customHeight="1" spans="1:3">
      <c r="A569" s="110">
        <v>20802</v>
      </c>
      <c r="B569" s="108" t="s">
        <v>1365</v>
      </c>
      <c r="C569" s="109">
        <f>SUM(C570:C576)</f>
        <v>11077</v>
      </c>
    </row>
    <row r="570" customHeight="1" spans="1:3">
      <c r="A570" s="110">
        <v>2080201</v>
      </c>
      <c r="B570" s="110" t="s">
        <v>988</v>
      </c>
      <c r="C570" s="109">
        <v>748</v>
      </c>
    </row>
    <row r="571" customHeight="1" spans="1:3">
      <c r="A571" s="110">
        <v>2080202</v>
      </c>
      <c r="B571" s="110" t="s">
        <v>989</v>
      </c>
      <c r="C571" s="109">
        <v>160</v>
      </c>
    </row>
    <row r="572" customHeight="1" spans="1:3">
      <c r="A572" s="110">
        <v>2080203</v>
      </c>
      <c r="B572" s="110" t="s">
        <v>990</v>
      </c>
      <c r="C572" s="109">
        <v>0</v>
      </c>
    </row>
    <row r="573" customHeight="1" spans="1:3">
      <c r="A573" s="110">
        <v>2080206</v>
      </c>
      <c r="B573" s="110" t="s">
        <v>1366</v>
      </c>
      <c r="C573" s="109">
        <v>0</v>
      </c>
    </row>
    <row r="574" customHeight="1" spans="1:3">
      <c r="A574" s="110">
        <v>2080207</v>
      </c>
      <c r="B574" s="110" t="s">
        <v>1367</v>
      </c>
      <c r="C574" s="109">
        <v>0</v>
      </c>
    </row>
    <row r="575" customHeight="1" spans="1:3">
      <c r="A575" s="110">
        <v>2080208</v>
      </c>
      <c r="B575" s="110" t="s">
        <v>1368</v>
      </c>
      <c r="C575" s="109">
        <v>10021</v>
      </c>
    </row>
    <row r="576" customHeight="1" spans="1:3">
      <c r="A576" s="110">
        <v>2080299</v>
      </c>
      <c r="B576" s="110" t="s">
        <v>1369</v>
      </c>
      <c r="C576" s="109">
        <v>148</v>
      </c>
    </row>
    <row r="577" customHeight="1" spans="1:3">
      <c r="A577" s="110">
        <v>20804</v>
      </c>
      <c r="B577" s="108" t="s">
        <v>1370</v>
      </c>
      <c r="C577" s="109">
        <f>C578</f>
        <v>0</v>
      </c>
    </row>
    <row r="578" customHeight="1" spans="1:3">
      <c r="A578" s="110">
        <v>2080402</v>
      </c>
      <c r="B578" s="110" t="s">
        <v>1371</v>
      </c>
      <c r="C578" s="109">
        <v>0</v>
      </c>
    </row>
    <row r="579" customHeight="1" spans="1:3">
      <c r="A579" s="110">
        <v>20805</v>
      </c>
      <c r="B579" s="108" t="s">
        <v>1372</v>
      </c>
      <c r="C579" s="109">
        <f>SUM(C580:C587)</f>
        <v>18447</v>
      </c>
    </row>
    <row r="580" customHeight="1" spans="1:3">
      <c r="A580" s="110">
        <v>2080501</v>
      </c>
      <c r="B580" s="110" t="s">
        <v>1373</v>
      </c>
      <c r="C580" s="109">
        <v>0</v>
      </c>
    </row>
    <row r="581" customHeight="1" spans="1:3">
      <c r="A581" s="110">
        <v>2080502</v>
      </c>
      <c r="B581" s="110" t="s">
        <v>1374</v>
      </c>
      <c r="C581" s="109">
        <v>0</v>
      </c>
    </row>
    <row r="582" customHeight="1" spans="1:3">
      <c r="A582" s="110">
        <v>2080503</v>
      </c>
      <c r="B582" s="110" t="s">
        <v>1375</v>
      </c>
      <c r="C582" s="109">
        <v>591</v>
      </c>
    </row>
    <row r="583" customHeight="1" spans="1:3">
      <c r="A583" s="110">
        <v>2080505</v>
      </c>
      <c r="B583" s="110" t="s">
        <v>1376</v>
      </c>
      <c r="C583" s="109">
        <v>2468</v>
      </c>
    </row>
    <row r="584" customHeight="1" spans="1:3">
      <c r="A584" s="110">
        <v>2080506</v>
      </c>
      <c r="B584" s="110" t="s">
        <v>1377</v>
      </c>
      <c r="C584" s="109">
        <v>1888</v>
      </c>
    </row>
    <row r="585" customHeight="1" spans="1:3">
      <c r="A585" s="110">
        <v>2080507</v>
      </c>
      <c r="B585" s="110" t="s">
        <v>1378</v>
      </c>
      <c r="C585" s="109">
        <v>13500</v>
      </c>
    </row>
    <row r="586" customHeight="1" spans="1:3">
      <c r="A586" s="110">
        <v>2080508</v>
      </c>
      <c r="B586" s="110" t="s">
        <v>1379</v>
      </c>
      <c r="C586" s="109">
        <v>0</v>
      </c>
    </row>
    <row r="587" customHeight="1" spans="1:3">
      <c r="A587" s="110">
        <v>2080599</v>
      </c>
      <c r="B587" s="110" t="s">
        <v>1380</v>
      </c>
      <c r="C587" s="109">
        <v>0</v>
      </c>
    </row>
    <row r="588" customHeight="1" spans="1:3">
      <c r="A588" s="110">
        <v>20806</v>
      </c>
      <c r="B588" s="108" t="s">
        <v>1381</v>
      </c>
      <c r="C588" s="109">
        <f>SUM(C589:C591)</f>
        <v>0</v>
      </c>
    </row>
    <row r="589" customHeight="1" spans="1:3">
      <c r="A589" s="110">
        <v>2080601</v>
      </c>
      <c r="B589" s="110" t="s">
        <v>1382</v>
      </c>
      <c r="C589" s="109">
        <v>0</v>
      </c>
    </row>
    <row r="590" customHeight="1" spans="1:3">
      <c r="A590" s="110">
        <v>2080602</v>
      </c>
      <c r="B590" s="110" t="s">
        <v>1383</v>
      </c>
      <c r="C590" s="109">
        <v>0</v>
      </c>
    </row>
    <row r="591" customHeight="1" spans="1:3">
      <c r="A591" s="110">
        <v>2080699</v>
      </c>
      <c r="B591" s="110" t="s">
        <v>1384</v>
      </c>
      <c r="C591" s="109">
        <v>0</v>
      </c>
    </row>
    <row r="592" customHeight="1" spans="1:3">
      <c r="A592" s="110">
        <v>20807</v>
      </c>
      <c r="B592" s="108" t="s">
        <v>1385</v>
      </c>
      <c r="C592" s="109">
        <f>SUM(C593:C601)</f>
        <v>2244</v>
      </c>
    </row>
    <row r="593" customHeight="1" spans="1:3">
      <c r="A593" s="110">
        <v>2080701</v>
      </c>
      <c r="B593" s="110" t="s">
        <v>1386</v>
      </c>
      <c r="C593" s="109">
        <v>0</v>
      </c>
    </row>
    <row r="594" customHeight="1" spans="1:3">
      <c r="A594" s="110">
        <v>2080702</v>
      </c>
      <c r="B594" s="110" t="s">
        <v>1387</v>
      </c>
      <c r="C594" s="109">
        <v>0</v>
      </c>
    </row>
    <row r="595" customHeight="1" spans="1:3">
      <c r="A595" s="110">
        <v>2080704</v>
      </c>
      <c r="B595" s="110" t="s">
        <v>1388</v>
      </c>
      <c r="C595" s="109">
        <v>0</v>
      </c>
    </row>
    <row r="596" customHeight="1" spans="1:3">
      <c r="A596" s="110">
        <v>2080705</v>
      </c>
      <c r="B596" s="110" t="s">
        <v>1389</v>
      </c>
      <c r="C596" s="109">
        <v>0</v>
      </c>
    </row>
    <row r="597" customHeight="1" spans="1:3">
      <c r="A597" s="110">
        <v>2080709</v>
      </c>
      <c r="B597" s="110" t="s">
        <v>1390</v>
      </c>
      <c r="C597" s="109">
        <v>0</v>
      </c>
    </row>
    <row r="598" customHeight="1" spans="1:3">
      <c r="A598" s="110">
        <v>2080711</v>
      </c>
      <c r="B598" s="110" t="s">
        <v>1391</v>
      </c>
      <c r="C598" s="109">
        <v>0</v>
      </c>
    </row>
    <row r="599" customHeight="1" spans="1:3">
      <c r="A599" s="110">
        <v>2080712</v>
      </c>
      <c r="B599" s="110" t="s">
        <v>1392</v>
      </c>
      <c r="C599" s="109">
        <v>0</v>
      </c>
    </row>
    <row r="600" customHeight="1" spans="1:3">
      <c r="A600" s="110">
        <v>2080713</v>
      </c>
      <c r="B600" s="110" t="s">
        <v>1393</v>
      </c>
      <c r="C600" s="109">
        <v>0</v>
      </c>
    </row>
    <row r="601" customHeight="1" spans="1:3">
      <c r="A601" s="110">
        <v>2080799</v>
      </c>
      <c r="B601" s="110" t="s">
        <v>1394</v>
      </c>
      <c r="C601" s="109">
        <v>2244</v>
      </c>
    </row>
    <row r="602" customHeight="1" spans="1:3">
      <c r="A602" s="110">
        <v>20808</v>
      </c>
      <c r="B602" s="108" t="s">
        <v>1395</v>
      </c>
      <c r="C602" s="109">
        <f>SUM(C603:C609)</f>
        <v>2210</v>
      </c>
    </row>
    <row r="603" customHeight="1" spans="1:3">
      <c r="A603" s="110">
        <v>2080801</v>
      </c>
      <c r="B603" s="110" t="s">
        <v>1396</v>
      </c>
      <c r="C603" s="109">
        <v>343</v>
      </c>
    </row>
    <row r="604" customHeight="1" spans="1:3">
      <c r="A604" s="110">
        <v>2080802</v>
      </c>
      <c r="B604" s="110" t="s">
        <v>1397</v>
      </c>
      <c r="C604" s="109">
        <v>0</v>
      </c>
    </row>
    <row r="605" customHeight="1" spans="1:3">
      <c r="A605" s="110">
        <v>2080803</v>
      </c>
      <c r="B605" s="110" t="s">
        <v>1398</v>
      </c>
      <c r="C605" s="109">
        <v>0</v>
      </c>
    </row>
    <row r="606" customHeight="1" spans="1:3">
      <c r="A606" s="110">
        <v>2080804</v>
      </c>
      <c r="B606" s="110" t="s">
        <v>1399</v>
      </c>
      <c r="C606" s="109">
        <v>0</v>
      </c>
    </row>
    <row r="607" customHeight="1" spans="1:3">
      <c r="A607" s="110">
        <v>2080805</v>
      </c>
      <c r="B607" s="110" t="s">
        <v>1400</v>
      </c>
      <c r="C607" s="109">
        <v>423</v>
      </c>
    </row>
    <row r="608" customHeight="1" spans="1:3">
      <c r="A608" s="110">
        <v>2080806</v>
      </c>
      <c r="B608" s="110" t="s">
        <v>1401</v>
      </c>
      <c r="C608" s="109">
        <v>0</v>
      </c>
    </row>
    <row r="609" customHeight="1" spans="1:3">
      <c r="A609" s="110">
        <v>2080899</v>
      </c>
      <c r="B609" s="110" t="s">
        <v>1402</v>
      </c>
      <c r="C609" s="109">
        <v>1444</v>
      </c>
    </row>
    <row r="610" customHeight="1" spans="1:3">
      <c r="A610" s="110">
        <v>20809</v>
      </c>
      <c r="B610" s="108" t="s">
        <v>1403</v>
      </c>
      <c r="C610" s="109">
        <f>SUM(C611:C616)</f>
        <v>4549</v>
      </c>
    </row>
    <row r="611" customHeight="1" spans="1:3">
      <c r="A611" s="110">
        <v>2080901</v>
      </c>
      <c r="B611" s="110" t="s">
        <v>1404</v>
      </c>
      <c r="C611" s="109">
        <v>23</v>
      </c>
    </row>
    <row r="612" customHeight="1" spans="1:3">
      <c r="A612" s="110">
        <v>2080902</v>
      </c>
      <c r="B612" s="110" t="s">
        <v>1405</v>
      </c>
      <c r="C612" s="109">
        <v>972</v>
      </c>
    </row>
    <row r="613" customHeight="1" spans="1:3">
      <c r="A613" s="110">
        <v>2080903</v>
      </c>
      <c r="B613" s="110" t="s">
        <v>1406</v>
      </c>
      <c r="C613" s="109">
        <v>13</v>
      </c>
    </row>
    <row r="614" customHeight="1" spans="1:3">
      <c r="A614" s="110">
        <v>2080904</v>
      </c>
      <c r="B614" s="110" t="s">
        <v>1407</v>
      </c>
      <c r="C614" s="109">
        <v>0</v>
      </c>
    </row>
    <row r="615" customHeight="1" spans="1:3">
      <c r="A615" s="110">
        <v>2080905</v>
      </c>
      <c r="B615" s="110" t="s">
        <v>1408</v>
      </c>
      <c r="C615" s="109">
        <v>265</v>
      </c>
    </row>
    <row r="616" customHeight="1" spans="1:3">
      <c r="A616" s="110">
        <v>2080999</v>
      </c>
      <c r="B616" s="110" t="s">
        <v>1409</v>
      </c>
      <c r="C616" s="109">
        <v>3276</v>
      </c>
    </row>
    <row r="617" customHeight="1" spans="1:3">
      <c r="A617" s="110">
        <v>20810</v>
      </c>
      <c r="B617" s="108" t="s">
        <v>1410</v>
      </c>
      <c r="C617" s="109">
        <f>SUM(C618:C624)</f>
        <v>3669</v>
      </c>
    </row>
    <row r="618" customHeight="1" spans="1:3">
      <c r="A618" s="110">
        <v>2081001</v>
      </c>
      <c r="B618" s="110" t="s">
        <v>1411</v>
      </c>
      <c r="C618" s="109">
        <v>75</v>
      </c>
    </row>
    <row r="619" customHeight="1" spans="1:3">
      <c r="A619" s="110">
        <v>2081002</v>
      </c>
      <c r="B619" s="110" t="s">
        <v>1412</v>
      </c>
      <c r="C619" s="109">
        <v>2711</v>
      </c>
    </row>
    <row r="620" customHeight="1" spans="1:3">
      <c r="A620" s="110">
        <v>2081003</v>
      </c>
      <c r="B620" s="110" t="s">
        <v>1413</v>
      </c>
      <c r="C620" s="109">
        <v>0</v>
      </c>
    </row>
    <row r="621" customHeight="1" spans="1:3">
      <c r="A621" s="110">
        <v>2081004</v>
      </c>
      <c r="B621" s="110" t="s">
        <v>1414</v>
      </c>
      <c r="C621" s="109">
        <v>38</v>
      </c>
    </row>
    <row r="622" customHeight="1" spans="1:3">
      <c r="A622" s="110">
        <v>2081005</v>
      </c>
      <c r="B622" s="110" t="s">
        <v>1415</v>
      </c>
      <c r="C622" s="109">
        <v>0</v>
      </c>
    </row>
    <row r="623" customHeight="1" spans="1:3">
      <c r="A623" s="110">
        <v>2081006</v>
      </c>
      <c r="B623" s="110" t="s">
        <v>1416</v>
      </c>
      <c r="C623" s="109">
        <v>0</v>
      </c>
    </row>
    <row r="624" customHeight="1" spans="1:3">
      <c r="A624" s="110">
        <v>2081099</v>
      </c>
      <c r="B624" s="110" t="s">
        <v>1417</v>
      </c>
      <c r="C624" s="109">
        <v>845</v>
      </c>
    </row>
    <row r="625" customHeight="1" spans="1:3">
      <c r="A625" s="110">
        <v>20811</v>
      </c>
      <c r="B625" s="108" t="s">
        <v>1418</v>
      </c>
      <c r="C625" s="109">
        <f>SUM(C626:C633)</f>
        <v>2599</v>
      </c>
    </row>
    <row r="626" customHeight="1" spans="1:3">
      <c r="A626" s="110">
        <v>2081101</v>
      </c>
      <c r="B626" s="110" t="s">
        <v>988</v>
      </c>
      <c r="C626" s="109">
        <v>211</v>
      </c>
    </row>
    <row r="627" customHeight="1" spans="1:3">
      <c r="A627" s="110">
        <v>2081102</v>
      </c>
      <c r="B627" s="110" t="s">
        <v>989</v>
      </c>
      <c r="C627" s="109">
        <v>324</v>
      </c>
    </row>
    <row r="628" customHeight="1" spans="1:3">
      <c r="A628" s="110">
        <v>2081103</v>
      </c>
      <c r="B628" s="110" t="s">
        <v>990</v>
      </c>
      <c r="C628" s="109">
        <v>0</v>
      </c>
    </row>
    <row r="629" customHeight="1" spans="1:3">
      <c r="A629" s="110">
        <v>2081104</v>
      </c>
      <c r="B629" s="110" t="s">
        <v>1419</v>
      </c>
      <c r="C629" s="109">
        <v>313</v>
      </c>
    </row>
    <row r="630" customHeight="1" spans="1:3">
      <c r="A630" s="110">
        <v>2081105</v>
      </c>
      <c r="B630" s="110" t="s">
        <v>1420</v>
      </c>
      <c r="C630" s="109">
        <v>134</v>
      </c>
    </row>
    <row r="631" customHeight="1" spans="1:3">
      <c r="A631" s="110">
        <v>2081106</v>
      </c>
      <c r="B631" s="110" t="s">
        <v>1421</v>
      </c>
      <c r="C631" s="109">
        <v>0</v>
      </c>
    </row>
    <row r="632" customHeight="1" spans="1:3">
      <c r="A632" s="110">
        <v>2081107</v>
      </c>
      <c r="B632" s="110" t="s">
        <v>1422</v>
      </c>
      <c r="C632" s="109">
        <v>932</v>
      </c>
    </row>
    <row r="633" customHeight="1" spans="1:3">
      <c r="A633" s="110">
        <v>2081199</v>
      </c>
      <c r="B633" s="110" t="s">
        <v>1423</v>
      </c>
      <c r="C633" s="109">
        <v>685</v>
      </c>
    </row>
    <row r="634" customHeight="1" spans="1:3">
      <c r="A634" s="110">
        <v>20816</v>
      </c>
      <c r="B634" s="108" t="s">
        <v>1424</v>
      </c>
      <c r="C634" s="109">
        <f>SUM(C635:C638)</f>
        <v>0</v>
      </c>
    </row>
    <row r="635" customHeight="1" spans="1:3">
      <c r="A635" s="110">
        <v>2081601</v>
      </c>
      <c r="B635" s="110" t="s">
        <v>988</v>
      </c>
      <c r="C635" s="109">
        <v>0</v>
      </c>
    </row>
    <row r="636" customHeight="1" spans="1:3">
      <c r="A636" s="110">
        <v>2081602</v>
      </c>
      <c r="B636" s="110" t="s">
        <v>989</v>
      </c>
      <c r="C636" s="109">
        <v>0</v>
      </c>
    </row>
    <row r="637" customHeight="1" spans="1:3">
      <c r="A637" s="110">
        <v>2081603</v>
      </c>
      <c r="B637" s="110" t="s">
        <v>990</v>
      </c>
      <c r="C637" s="109">
        <v>0</v>
      </c>
    </row>
    <row r="638" customHeight="1" spans="1:3">
      <c r="A638" s="110">
        <v>2081699</v>
      </c>
      <c r="B638" s="110" t="s">
        <v>1425</v>
      </c>
      <c r="C638" s="109">
        <v>0</v>
      </c>
    </row>
    <row r="639" customHeight="1" spans="1:3">
      <c r="A639" s="110">
        <v>20819</v>
      </c>
      <c r="B639" s="108" t="s">
        <v>1426</v>
      </c>
      <c r="C639" s="109">
        <f>SUM(C640:C641)</f>
        <v>2662</v>
      </c>
    </row>
    <row r="640" customHeight="1" spans="1:3">
      <c r="A640" s="110">
        <v>2081901</v>
      </c>
      <c r="B640" s="110" t="s">
        <v>1427</v>
      </c>
      <c r="C640" s="109">
        <v>2349</v>
      </c>
    </row>
    <row r="641" customHeight="1" spans="1:3">
      <c r="A641" s="110">
        <v>2081902</v>
      </c>
      <c r="B641" s="110" t="s">
        <v>1428</v>
      </c>
      <c r="C641" s="109">
        <v>313</v>
      </c>
    </row>
    <row r="642" customHeight="1" spans="1:3">
      <c r="A642" s="110">
        <v>20820</v>
      </c>
      <c r="B642" s="108" t="s">
        <v>1429</v>
      </c>
      <c r="C642" s="109">
        <f>SUM(C643:C644)</f>
        <v>516</v>
      </c>
    </row>
    <row r="643" customHeight="1" spans="1:3">
      <c r="A643" s="110">
        <v>2082001</v>
      </c>
      <c r="B643" s="110" t="s">
        <v>1430</v>
      </c>
      <c r="C643" s="109">
        <v>218</v>
      </c>
    </row>
    <row r="644" customHeight="1" spans="1:3">
      <c r="A644" s="110">
        <v>2082002</v>
      </c>
      <c r="B644" s="110" t="s">
        <v>1431</v>
      </c>
      <c r="C644" s="109">
        <v>298</v>
      </c>
    </row>
    <row r="645" customHeight="1" spans="1:3">
      <c r="A645" s="110">
        <v>20821</v>
      </c>
      <c r="B645" s="108" t="s">
        <v>1432</v>
      </c>
      <c r="C645" s="109">
        <f>SUM(C646:C647)</f>
        <v>435</v>
      </c>
    </row>
    <row r="646" customHeight="1" spans="1:3">
      <c r="A646" s="110">
        <v>2082101</v>
      </c>
      <c r="B646" s="110" t="s">
        <v>1433</v>
      </c>
      <c r="C646" s="109">
        <v>284</v>
      </c>
    </row>
    <row r="647" customHeight="1" spans="1:3">
      <c r="A647" s="110">
        <v>2082102</v>
      </c>
      <c r="B647" s="110" t="s">
        <v>1434</v>
      </c>
      <c r="C647" s="109">
        <v>151</v>
      </c>
    </row>
    <row r="648" customHeight="1" spans="1:3">
      <c r="A648" s="110">
        <v>20824</v>
      </c>
      <c r="B648" s="108" t="s">
        <v>1435</v>
      </c>
      <c r="C648" s="109">
        <f>SUM(C649:C650)</f>
        <v>0</v>
      </c>
    </row>
    <row r="649" customHeight="1" spans="1:3">
      <c r="A649" s="110">
        <v>2082401</v>
      </c>
      <c r="B649" s="110" t="s">
        <v>1436</v>
      </c>
      <c r="C649" s="109">
        <v>0</v>
      </c>
    </row>
    <row r="650" customHeight="1" spans="1:3">
      <c r="A650" s="110">
        <v>2082402</v>
      </c>
      <c r="B650" s="110" t="s">
        <v>1437</v>
      </c>
      <c r="C650" s="109">
        <v>0</v>
      </c>
    </row>
    <row r="651" customHeight="1" spans="1:3">
      <c r="A651" s="110">
        <v>20825</v>
      </c>
      <c r="B651" s="108" t="s">
        <v>1438</v>
      </c>
      <c r="C651" s="109">
        <f>SUM(C652:C653)</f>
        <v>52</v>
      </c>
    </row>
    <row r="652" customHeight="1" spans="1:3">
      <c r="A652" s="110">
        <v>2082501</v>
      </c>
      <c r="B652" s="110" t="s">
        <v>1439</v>
      </c>
      <c r="C652" s="109">
        <v>42</v>
      </c>
    </row>
    <row r="653" customHeight="1" spans="1:3">
      <c r="A653" s="110">
        <v>2082502</v>
      </c>
      <c r="B653" s="110" t="s">
        <v>1440</v>
      </c>
      <c r="C653" s="109">
        <v>10</v>
      </c>
    </row>
    <row r="654" customHeight="1" spans="1:3">
      <c r="A654" s="110">
        <v>20826</v>
      </c>
      <c r="B654" s="108" t="s">
        <v>1441</v>
      </c>
      <c r="C654" s="109">
        <f>SUM(C655:C657)</f>
        <v>3652</v>
      </c>
    </row>
    <row r="655" customHeight="1" spans="1:3">
      <c r="A655" s="110">
        <v>2082601</v>
      </c>
      <c r="B655" s="110" t="s">
        <v>1442</v>
      </c>
      <c r="C655" s="109">
        <v>0</v>
      </c>
    </row>
    <row r="656" customHeight="1" spans="1:3">
      <c r="A656" s="110">
        <v>2082602</v>
      </c>
      <c r="B656" s="110" t="s">
        <v>1443</v>
      </c>
      <c r="C656" s="109">
        <v>3652</v>
      </c>
    </row>
    <row r="657" customHeight="1" spans="1:3">
      <c r="A657" s="110">
        <v>2082699</v>
      </c>
      <c r="B657" s="110" t="s">
        <v>1444</v>
      </c>
      <c r="C657" s="109">
        <v>0</v>
      </c>
    </row>
    <row r="658" customHeight="1" spans="1:3">
      <c r="A658" s="110">
        <v>20827</v>
      </c>
      <c r="B658" s="108" t="s">
        <v>1445</v>
      </c>
      <c r="C658" s="109">
        <f>SUM(C659:C661)</f>
        <v>0</v>
      </c>
    </row>
    <row r="659" customHeight="1" spans="1:3">
      <c r="A659" s="110">
        <v>2082701</v>
      </c>
      <c r="B659" s="110" t="s">
        <v>1446</v>
      </c>
      <c r="C659" s="109">
        <v>0</v>
      </c>
    </row>
    <row r="660" customHeight="1" spans="1:3">
      <c r="A660" s="110">
        <v>2082702</v>
      </c>
      <c r="B660" s="110" t="s">
        <v>1447</v>
      </c>
      <c r="C660" s="109">
        <v>0</v>
      </c>
    </row>
    <row r="661" customHeight="1" spans="1:3">
      <c r="A661" s="110">
        <v>2082799</v>
      </c>
      <c r="B661" s="110" t="s">
        <v>1448</v>
      </c>
      <c r="C661" s="109">
        <v>0</v>
      </c>
    </row>
    <row r="662" customHeight="1" spans="1:3">
      <c r="A662" s="110">
        <v>20828</v>
      </c>
      <c r="B662" s="108" t="s">
        <v>1449</v>
      </c>
      <c r="C662" s="109">
        <f>SUM(C663:C669)</f>
        <v>2615</v>
      </c>
    </row>
    <row r="663" customHeight="1" spans="1:3">
      <c r="A663" s="110">
        <v>2082801</v>
      </c>
      <c r="B663" s="110" t="s">
        <v>988</v>
      </c>
      <c r="C663" s="109">
        <v>439</v>
      </c>
    </row>
    <row r="664" customHeight="1" spans="1:3">
      <c r="A664" s="110">
        <v>2082802</v>
      </c>
      <c r="B664" s="110" t="s">
        <v>989</v>
      </c>
      <c r="C664" s="109">
        <v>135</v>
      </c>
    </row>
    <row r="665" customHeight="1" spans="1:3">
      <c r="A665" s="110">
        <v>2082803</v>
      </c>
      <c r="B665" s="110" t="s">
        <v>990</v>
      </c>
      <c r="C665" s="109">
        <v>0</v>
      </c>
    </row>
    <row r="666" customHeight="1" spans="1:3">
      <c r="A666" s="110">
        <v>2082804</v>
      </c>
      <c r="B666" s="110" t="s">
        <v>1450</v>
      </c>
      <c r="C666" s="109">
        <v>338</v>
      </c>
    </row>
    <row r="667" customHeight="1" spans="1:3">
      <c r="A667" s="110">
        <v>2082805</v>
      </c>
      <c r="B667" s="110" t="s">
        <v>1451</v>
      </c>
      <c r="C667" s="109">
        <v>0</v>
      </c>
    </row>
    <row r="668" customHeight="1" spans="1:3">
      <c r="A668" s="110">
        <v>2082850</v>
      </c>
      <c r="B668" s="110" t="s">
        <v>997</v>
      </c>
      <c r="C668" s="109">
        <v>0</v>
      </c>
    </row>
    <row r="669" customHeight="1" spans="1:3">
      <c r="A669" s="110">
        <v>2082899</v>
      </c>
      <c r="B669" s="110" t="s">
        <v>1452</v>
      </c>
      <c r="C669" s="109">
        <v>1703</v>
      </c>
    </row>
    <row r="670" customHeight="1" spans="1:3">
      <c r="A670" s="110">
        <v>20830</v>
      </c>
      <c r="B670" s="108" t="s">
        <v>1453</v>
      </c>
      <c r="C670" s="109">
        <f>SUM(C671:C672)</f>
        <v>0</v>
      </c>
    </row>
    <row r="671" customHeight="1" spans="1:3">
      <c r="A671" s="110">
        <v>2083001</v>
      </c>
      <c r="B671" s="110" t="s">
        <v>1454</v>
      </c>
      <c r="C671" s="109">
        <v>0</v>
      </c>
    </row>
    <row r="672" customHeight="1" spans="1:3">
      <c r="A672" s="110">
        <v>2083099</v>
      </c>
      <c r="B672" s="110" t="s">
        <v>1455</v>
      </c>
      <c r="C672" s="109">
        <v>0</v>
      </c>
    </row>
    <row r="673" customHeight="1" spans="1:3">
      <c r="A673" s="110">
        <v>20899</v>
      </c>
      <c r="B673" s="108" t="s">
        <v>1456</v>
      </c>
      <c r="C673" s="109">
        <f>C674</f>
        <v>1015</v>
      </c>
    </row>
    <row r="674" customHeight="1" spans="1:3">
      <c r="A674" s="110">
        <v>2089999</v>
      </c>
      <c r="B674" s="110" t="s">
        <v>1457</v>
      </c>
      <c r="C674" s="109">
        <v>1015</v>
      </c>
    </row>
    <row r="675" customHeight="1" spans="1:3">
      <c r="A675" s="110">
        <v>210</v>
      </c>
      <c r="B675" s="108" t="s">
        <v>127</v>
      </c>
      <c r="C675" s="109">
        <f>SUM(C676,C681,C695,C699,C711,C714,C718,C723,C727,C731,C734,C743,C745)</f>
        <v>39837</v>
      </c>
    </row>
    <row r="676" customHeight="1" spans="1:3">
      <c r="A676" s="110">
        <v>21001</v>
      </c>
      <c r="B676" s="108" t="s">
        <v>1458</v>
      </c>
      <c r="C676" s="109">
        <f>SUM(C677:C680)</f>
        <v>1208</v>
      </c>
    </row>
    <row r="677" customHeight="1" spans="1:3">
      <c r="A677" s="110">
        <v>2100101</v>
      </c>
      <c r="B677" s="110" t="s">
        <v>988</v>
      </c>
      <c r="C677" s="109">
        <v>998</v>
      </c>
    </row>
    <row r="678" customHeight="1" spans="1:3">
      <c r="A678" s="110">
        <v>2100102</v>
      </c>
      <c r="B678" s="110" t="s">
        <v>989</v>
      </c>
      <c r="C678" s="109">
        <v>202</v>
      </c>
    </row>
    <row r="679" customHeight="1" spans="1:3">
      <c r="A679" s="110">
        <v>2100103</v>
      </c>
      <c r="B679" s="110" t="s">
        <v>990</v>
      </c>
      <c r="C679" s="109">
        <v>0</v>
      </c>
    </row>
    <row r="680" customHeight="1" spans="1:3">
      <c r="A680" s="110">
        <v>2100199</v>
      </c>
      <c r="B680" s="110" t="s">
        <v>1459</v>
      </c>
      <c r="C680" s="109">
        <v>8</v>
      </c>
    </row>
    <row r="681" customHeight="1" spans="1:3">
      <c r="A681" s="110">
        <v>21002</v>
      </c>
      <c r="B681" s="108" t="s">
        <v>1460</v>
      </c>
      <c r="C681" s="109">
        <f>SUM(C682:C694)</f>
        <v>159</v>
      </c>
    </row>
    <row r="682" customHeight="1" spans="1:3">
      <c r="A682" s="110">
        <v>2100201</v>
      </c>
      <c r="B682" s="110" t="s">
        <v>1461</v>
      </c>
      <c r="C682" s="109">
        <v>159</v>
      </c>
    </row>
    <row r="683" customHeight="1" spans="1:3">
      <c r="A683" s="110">
        <v>2100202</v>
      </c>
      <c r="B683" s="110" t="s">
        <v>1462</v>
      </c>
      <c r="C683" s="109">
        <v>0</v>
      </c>
    </row>
    <row r="684" customHeight="1" spans="1:3">
      <c r="A684" s="110">
        <v>2100203</v>
      </c>
      <c r="B684" s="110" t="s">
        <v>1463</v>
      </c>
      <c r="C684" s="109">
        <v>0</v>
      </c>
    </row>
    <row r="685" customHeight="1" spans="1:3">
      <c r="A685" s="110">
        <v>2100204</v>
      </c>
      <c r="B685" s="110" t="s">
        <v>1464</v>
      </c>
      <c r="C685" s="109">
        <v>0</v>
      </c>
    </row>
    <row r="686" customHeight="1" spans="1:3">
      <c r="A686" s="110">
        <v>2100205</v>
      </c>
      <c r="B686" s="110" t="s">
        <v>1465</v>
      </c>
      <c r="C686" s="109">
        <v>0</v>
      </c>
    </row>
    <row r="687" customHeight="1" spans="1:3">
      <c r="A687" s="110">
        <v>2100206</v>
      </c>
      <c r="B687" s="110" t="s">
        <v>1466</v>
      </c>
      <c r="C687" s="109">
        <v>0</v>
      </c>
    </row>
    <row r="688" customHeight="1" spans="1:3">
      <c r="A688" s="110">
        <v>2100207</v>
      </c>
      <c r="B688" s="110" t="s">
        <v>1467</v>
      </c>
      <c r="C688" s="109">
        <v>0</v>
      </c>
    </row>
    <row r="689" customHeight="1" spans="1:3">
      <c r="A689" s="110">
        <v>2100208</v>
      </c>
      <c r="B689" s="110" t="s">
        <v>1468</v>
      </c>
      <c r="C689" s="109">
        <v>0</v>
      </c>
    </row>
    <row r="690" customHeight="1" spans="1:3">
      <c r="A690" s="110">
        <v>2100209</v>
      </c>
      <c r="B690" s="110" t="s">
        <v>1469</v>
      </c>
      <c r="C690" s="109">
        <v>0</v>
      </c>
    </row>
    <row r="691" customHeight="1" spans="1:3">
      <c r="A691" s="110">
        <v>2100210</v>
      </c>
      <c r="B691" s="110" t="s">
        <v>1470</v>
      </c>
      <c r="C691" s="109">
        <v>0</v>
      </c>
    </row>
    <row r="692" customHeight="1" spans="1:3">
      <c r="A692" s="110">
        <v>2100211</v>
      </c>
      <c r="B692" s="110" t="s">
        <v>1471</v>
      </c>
      <c r="C692" s="109">
        <v>0</v>
      </c>
    </row>
    <row r="693" customHeight="1" spans="1:3">
      <c r="A693" s="110">
        <v>2100212</v>
      </c>
      <c r="B693" s="110" t="s">
        <v>1472</v>
      </c>
      <c r="C693" s="109">
        <v>0</v>
      </c>
    </row>
    <row r="694" customHeight="1" spans="1:3">
      <c r="A694" s="110">
        <v>2100299</v>
      </c>
      <c r="B694" s="110" t="s">
        <v>1473</v>
      </c>
      <c r="C694" s="109">
        <v>0</v>
      </c>
    </row>
    <row r="695" customHeight="1" spans="1:3">
      <c r="A695" s="110">
        <v>21003</v>
      </c>
      <c r="B695" s="108" t="s">
        <v>1474</v>
      </c>
      <c r="C695" s="109">
        <f>SUM(C696:C698)</f>
        <v>5667</v>
      </c>
    </row>
    <row r="696" customHeight="1" spans="1:3">
      <c r="A696" s="110">
        <v>2100301</v>
      </c>
      <c r="B696" s="110" t="s">
        <v>1475</v>
      </c>
      <c r="C696" s="109">
        <v>3666</v>
      </c>
    </row>
    <row r="697" customHeight="1" spans="1:3">
      <c r="A697" s="110">
        <v>2100302</v>
      </c>
      <c r="B697" s="110" t="s">
        <v>1476</v>
      </c>
      <c r="C697" s="109">
        <v>0</v>
      </c>
    </row>
    <row r="698" customHeight="1" spans="1:3">
      <c r="A698" s="110">
        <v>2100399</v>
      </c>
      <c r="B698" s="110" t="s">
        <v>1477</v>
      </c>
      <c r="C698" s="109">
        <v>2001</v>
      </c>
    </row>
    <row r="699" customHeight="1" spans="1:3">
      <c r="A699" s="110">
        <v>21004</v>
      </c>
      <c r="B699" s="108" t="s">
        <v>1478</v>
      </c>
      <c r="C699" s="109">
        <f>SUM(C700:C710)</f>
        <v>17025</v>
      </c>
    </row>
    <row r="700" customHeight="1" spans="1:3">
      <c r="A700" s="110">
        <v>2100401</v>
      </c>
      <c r="B700" s="110" t="s">
        <v>1479</v>
      </c>
      <c r="C700" s="109">
        <v>6348</v>
      </c>
    </row>
    <row r="701" customHeight="1" spans="1:3">
      <c r="A701" s="110">
        <v>2100402</v>
      </c>
      <c r="B701" s="110" t="s">
        <v>1480</v>
      </c>
      <c r="C701" s="109">
        <v>569</v>
      </c>
    </row>
    <row r="702" customHeight="1" spans="1:3">
      <c r="A702" s="110">
        <v>2100403</v>
      </c>
      <c r="B702" s="110" t="s">
        <v>1481</v>
      </c>
      <c r="C702" s="109">
        <v>851</v>
      </c>
    </row>
    <row r="703" customHeight="1" spans="1:3">
      <c r="A703" s="110">
        <v>2100404</v>
      </c>
      <c r="B703" s="110" t="s">
        <v>1482</v>
      </c>
      <c r="C703" s="109">
        <v>0</v>
      </c>
    </row>
    <row r="704" customHeight="1" spans="1:3">
      <c r="A704" s="110">
        <v>2100405</v>
      </c>
      <c r="B704" s="110" t="s">
        <v>1483</v>
      </c>
      <c r="C704" s="109">
        <v>0</v>
      </c>
    </row>
    <row r="705" customHeight="1" spans="1:3">
      <c r="A705" s="110">
        <v>2100406</v>
      </c>
      <c r="B705" s="110" t="s">
        <v>1484</v>
      </c>
      <c r="C705" s="109">
        <v>0</v>
      </c>
    </row>
    <row r="706" customHeight="1" spans="1:3">
      <c r="A706" s="110">
        <v>2100407</v>
      </c>
      <c r="B706" s="110" t="s">
        <v>1485</v>
      </c>
      <c r="C706" s="109">
        <v>0</v>
      </c>
    </row>
    <row r="707" customHeight="1" spans="1:3">
      <c r="A707" s="110">
        <v>2100408</v>
      </c>
      <c r="B707" s="110" t="s">
        <v>1486</v>
      </c>
      <c r="C707" s="109">
        <v>4256</v>
      </c>
    </row>
    <row r="708" customHeight="1" spans="1:3">
      <c r="A708" s="110">
        <v>2100409</v>
      </c>
      <c r="B708" s="110" t="s">
        <v>1487</v>
      </c>
      <c r="C708" s="109">
        <v>249</v>
      </c>
    </row>
    <row r="709" customHeight="1" spans="1:3">
      <c r="A709" s="110">
        <v>2100410</v>
      </c>
      <c r="B709" s="110" t="s">
        <v>1488</v>
      </c>
      <c r="C709" s="109">
        <v>3821</v>
      </c>
    </row>
    <row r="710" customHeight="1" spans="1:3">
      <c r="A710" s="110">
        <v>2100499</v>
      </c>
      <c r="B710" s="110" t="s">
        <v>1489</v>
      </c>
      <c r="C710" s="109">
        <v>931</v>
      </c>
    </row>
    <row r="711" customHeight="1" spans="1:3">
      <c r="A711" s="110">
        <v>21006</v>
      </c>
      <c r="B711" s="108" t="s">
        <v>1490</v>
      </c>
      <c r="C711" s="109">
        <f>SUM(C712:C713)</f>
        <v>180</v>
      </c>
    </row>
    <row r="712" customHeight="1" spans="1:3">
      <c r="A712" s="110">
        <v>2100601</v>
      </c>
      <c r="B712" s="110" t="s">
        <v>1491</v>
      </c>
      <c r="C712" s="109">
        <v>0</v>
      </c>
    </row>
    <row r="713" customHeight="1" spans="1:3">
      <c r="A713" s="110">
        <v>2100699</v>
      </c>
      <c r="B713" s="110" t="s">
        <v>1492</v>
      </c>
      <c r="C713" s="109">
        <v>180</v>
      </c>
    </row>
    <row r="714" customHeight="1" spans="1:3">
      <c r="A714" s="110">
        <v>21007</v>
      </c>
      <c r="B714" s="108" t="s">
        <v>1493</v>
      </c>
      <c r="C714" s="109">
        <f>SUM(C715:C717)</f>
        <v>3735</v>
      </c>
    </row>
    <row r="715" customHeight="1" spans="1:3">
      <c r="A715" s="110">
        <v>2100716</v>
      </c>
      <c r="B715" s="110" t="s">
        <v>1494</v>
      </c>
      <c r="C715" s="109">
        <v>0</v>
      </c>
    </row>
    <row r="716" customHeight="1" spans="1:3">
      <c r="A716" s="110">
        <v>2100717</v>
      </c>
      <c r="B716" s="110" t="s">
        <v>1495</v>
      </c>
      <c r="C716" s="109">
        <v>3735</v>
      </c>
    </row>
    <row r="717" customHeight="1" spans="1:3">
      <c r="A717" s="110">
        <v>2100799</v>
      </c>
      <c r="B717" s="110" t="s">
        <v>1496</v>
      </c>
      <c r="C717" s="109">
        <v>0</v>
      </c>
    </row>
    <row r="718" customHeight="1" spans="1:3">
      <c r="A718" s="110">
        <v>21011</v>
      </c>
      <c r="B718" s="108" t="s">
        <v>1497</v>
      </c>
      <c r="C718" s="109">
        <f>SUM(C719:C722)</f>
        <v>2339</v>
      </c>
    </row>
    <row r="719" customHeight="1" spans="1:3">
      <c r="A719" s="110">
        <v>2101101</v>
      </c>
      <c r="B719" s="110" t="s">
        <v>1498</v>
      </c>
      <c r="C719" s="109">
        <v>1565</v>
      </c>
    </row>
    <row r="720" customHeight="1" spans="1:3">
      <c r="A720" s="110">
        <v>2101102</v>
      </c>
      <c r="B720" s="110" t="s">
        <v>1499</v>
      </c>
      <c r="C720" s="109">
        <v>774</v>
      </c>
    </row>
    <row r="721" customHeight="1" spans="1:3">
      <c r="A721" s="110">
        <v>2101103</v>
      </c>
      <c r="B721" s="110" t="s">
        <v>1500</v>
      </c>
      <c r="C721" s="109">
        <v>0</v>
      </c>
    </row>
    <row r="722" customHeight="1" spans="1:3">
      <c r="A722" s="110">
        <v>2101199</v>
      </c>
      <c r="B722" s="110" t="s">
        <v>1501</v>
      </c>
      <c r="C722" s="109">
        <v>0</v>
      </c>
    </row>
    <row r="723" customHeight="1" spans="1:3">
      <c r="A723" s="110">
        <v>21012</v>
      </c>
      <c r="B723" s="108" t="s">
        <v>1502</v>
      </c>
      <c r="C723" s="109">
        <f>SUM(C724:C726)</f>
        <v>7566</v>
      </c>
    </row>
    <row r="724" customHeight="1" spans="1:3">
      <c r="A724" s="110">
        <v>2101201</v>
      </c>
      <c r="B724" s="110" t="s">
        <v>1503</v>
      </c>
      <c r="C724" s="109">
        <v>0</v>
      </c>
    </row>
    <row r="725" customHeight="1" spans="1:3">
      <c r="A725" s="110">
        <v>2101202</v>
      </c>
      <c r="B725" s="110" t="s">
        <v>1504</v>
      </c>
      <c r="C725" s="109">
        <v>7566</v>
      </c>
    </row>
    <row r="726" customHeight="1" spans="1:3">
      <c r="A726" s="110">
        <v>2101299</v>
      </c>
      <c r="B726" s="110" t="s">
        <v>1505</v>
      </c>
      <c r="C726" s="109">
        <v>0</v>
      </c>
    </row>
    <row r="727" customHeight="1" spans="1:3">
      <c r="A727" s="110">
        <v>21013</v>
      </c>
      <c r="B727" s="108" t="s">
        <v>1506</v>
      </c>
      <c r="C727" s="109">
        <f>SUM(C728:C730)</f>
        <v>669</v>
      </c>
    </row>
    <row r="728" customHeight="1" spans="1:3">
      <c r="A728" s="110">
        <v>2101301</v>
      </c>
      <c r="B728" s="110" t="s">
        <v>1507</v>
      </c>
      <c r="C728" s="109">
        <v>223</v>
      </c>
    </row>
    <row r="729" customHeight="1" spans="1:3">
      <c r="A729" s="110">
        <v>2101302</v>
      </c>
      <c r="B729" s="110" t="s">
        <v>1508</v>
      </c>
      <c r="C729" s="109">
        <v>0</v>
      </c>
    </row>
    <row r="730" customHeight="1" spans="1:3">
      <c r="A730" s="110">
        <v>2101399</v>
      </c>
      <c r="B730" s="110" t="s">
        <v>1509</v>
      </c>
      <c r="C730" s="109">
        <v>446</v>
      </c>
    </row>
    <row r="731" customHeight="1" spans="1:3">
      <c r="A731" s="110">
        <v>21014</v>
      </c>
      <c r="B731" s="108" t="s">
        <v>1510</v>
      </c>
      <c r="C731" s="109">
        <f>SUM(C732:C733)</f>
        <v>94</v>
      </c>
    </row>
    <row r="732" customHeight="1" spans="1:3">
      <c r="A732" s="110">
        <v>2101401</v>
      </c>
      <c r="B732" s="110" t="s">
        <v>1511</v>
      </c>
      <c r="C732" s="109">
        <v>94</v>
      </c>
    </row>
    <row r="733" customHeight="1" spans="1:3">
      <c r="A733" s="110">
        <v>2101499</v>
      </c>
      <c r="B733" s="110" t="s">
        <v>1512</v>
      </c>
      <c r="C733" s="109">
        <v>0</v>
      </c>
    </row>
    <row r="734" customHeight="1" spans="1:3">
      <c r="A734" s="110">
        <v>21015</v>
      </c>
      <c r="B734" s="108" t="s">
        <v>1513</v>
      </c>
      <c r="C734" s="109">
        <f>SUM(C735:C742)</f>
        <v>922</v>
      </c>
    </row>
    <row r="735" customHeight="1" spans="1:3">
      <c r="A735" s="110">
        <v>2101501</v>
      </c>
      <c r="B735" s="110" t="s">
        <v>988</v>
      </c>
      <c r="C735" s="109">
        <v>433</v>
      </c>
    </row>
    <row r="736" customHeight="1" spans="1:3">
      <c r="A736" s="110">
        <v>2101502</v>
      </c>
      <c r="B736" s="110" t="s">
        <v>989</v>
      </c>
      <c r="C736" s="109">
        <v>39</v>
      </c>
    </row>
    <row r="737" customHeight="1" spans="1:3">
      <c r="A737" s="110">
        <v>2101503</v>
      </c>
      <c r="B737" s="110" t="s">
        <v>990</v>
      </c>
      <c r="C737" s="109">
        <v>0</v>
      </c>
    </row>
    <row r="738" customHeight="1" spans="1:3">
      <c r="A738" s="110">
        <v>2101504</v>
      </c>
      <c r="B738" s="110" t="s">
        <v>1029</v>
      </c>
      <c r="C738" s="109">
        <v>0</v>
      </c>
    </row>
    <row r="739" customHeight="1" spans="1:3">
      <c r="A739" s="110">
        <v>2101505</v>
      </c>
      <c r="B739" s="110" t="s">
        <v>1514</v>
      </c>
      <c r="C739" s="109">
        <v>0</v>
      </c>
    </row>
    <row r="740" customHeight="1" spans="1:3">
      <c r="A740" s="110">
        <v>2101506</v>
      </c>
      <c r="B740" s="110" t="s">
        <v>1515</v>
      </c>
      <c r="C740" s="109">
        <v>0</v>
      </c>
    </row>
    <row r="741" customHeight="1" spans="1:3">
      <c r="A741" s="110">
        <v>2101550</v>
      </c>
      <c r="B741" s="110" t="s">
        <v>997</v>
      </c>
      <c r="C741" s="109">
        <v>0</v>
      </c>
    </row>
    <row r="742" customHeight="1" spans="1:3">
      <c r="A742" s="110">
        <v>2101599</v>
      </c>
      <c r="B742" s="110" t="s">
        <v>1516</v>
      </c>
      <c r="C742" s="109">
        <v>450</v>
      </c>
    </row>
    <row r="743" customHeight="1" spans="1:3">
      <c r="A743" s="110">
        <v>21016</v>
      </c>
      <c r="B743" s="108" t="s">
        <v>1517</v>
      </c>
      <c r="C743" s="109">
        <f>C744</f>
        <v>77</v>
      </c>
    </row>
    <row r="744" customHeight="1" spans="1:3">
      <c r="A744" s="110">
        <v>2101601</v>
      </c>
      <c r="B744" s="110" t="s">
        <v>1518</v>
      </c>
      <c r="C744" s="109">
        <v>77</v>
      </c>
    </row>
    <row r="745" customHeight="1" spans="1:3">
      <c r="A745" s="110">
        <v>21099</v>
      </c>
      <c r="B745" s="108" t="s">
        <v>1519</v>
      </c>
      <c r="C745" s="109">
        <f>C746</f>
        <v>196</v>
      </c>
    </row>
    <row r="746" customHeight="1" spans="1:3">
      <c r="A746" s="110">
        <v>2109999</v>
      </c>
      <c r="B746" s="110" t="s">
        <v>1520</v>
      </c>
      <c r="C746" s="109">
        <v>196</v>
      </c>
    </row>
    <row r="747" customHeight="1" spans="1:3">
      <c r="A747" s="110">
        <v>211</v>
      </c>
      <c r="B747" s="108" t="s">
        <v>128</v>
      </c>
      <c r="C747" s="109">
        <f>SUM(C748,C758,C762,C771,C776,C783,C789,C792,C795,C797,C799,C805,C807,C809,C824)</f>
        <v>9318</v>
      </c>
    </row>
    <row r="748" customHeight="1" spans="1:3">
      <c r="A748" s="110">
        <v>21101</v>
      </c>
      <c r="B748" s="108" t="s">
        <v>1521</v>
      </c>
      <c r="C748" s="109">
        <f>SUM(C749:C757)</f>
        <v>3450</v>
      </c>
    </row>
    <row r="749" customHeight="1" spans="1:3">
      <c r="A749" s="110">
        <v>2110101</v>
      </c>
      <c r="B749" s="110" t="s">
        <v>988</v>
      </c>
      <c r="C749" s="109">
        <v>555</v>
      </c>
    </row>
    <row r="750" customHeight="1" spans="1:3">
      <c r="A750" s="110">
        <v>2110102</v>
      </c>
      <c r="B750" s="110" t="s">
        <v>989</v>
      </c>
      <c r="C750" s="109">
        <v>17</v>
      </c>
    </row>
    <row r="751" customHeight="1" spans="1:3">
      <c r="A751" s="110">
        <v>2110103</v>
      </c>
      <c r="B751" s="110" t="s">
        <v>990</v>
      </c>
      <c r="C751" s="109">
        <v>0</v>
      </c>
    </row>
    <row r="752" customHeight="1" spans="1:3">
      <c r="A752" s="110">
        <v>2110104</v>
      </c>
      <c r="B752" s="110" t="s">
        <v>1522</v>
      </c>
      <c r="C752" s="109">
        <v>0</v>
      </c>
    </row>
    <row r="753" customHeight="1" spans="1:3">
      <c r="A753" s="110">
        <v>2110105</v>
      </c>
      <c r="B753" s="110" t="s">
        <v>1523</v>
      </c>
      <c r="C753" s="109">
        <v>0</v>
      </c>
    </row>
    <row r="754" customHeight="1" spans="1:3">
      <c r="A754" s="110">
        <v>2110106</v>
      </c>
      <c r="B754" s="110" t="s">
        <v>1524</v>
      </c>
      <c r="C754" s="109">
        <v>0</v>
      </c>
    </row>
    <row r="755" customHeight="1" spans="1:3">
      <c r="A755" s="110">
        <v>2110107</v>
      </c>
      <c r="B755" s="110" t="s">
        <v>1525</v>
      </c>
      <c r="C755" s="109">
        <v>0</v>
      </c>
    </row>
    <row r="756" customHeight="1" spans="1:3">
      <c r="A756" s="110">
        <v>2110108</v>
      </c>
      <c r="B756" s="110" t="s">
        <v>1526</v>
      </c>
      <c r="C756" s="109">
        <v>0</v>
      </c>
    </row>
    <row r="757" customHeight="1" spans="1:3">
      <c r="A757" s="110">
        <v>2110199</v>
      </c>
      <c r="B757" s="110" t="s">
        <v>1527</v>
      </c>
      <c r="C757" s="109">
        <v>2878</v>
      </c>
    </row>
    <row r="758" customHeight="1" spans="1:3">
      <c r="A758" s="110">
        <v>21102</v>
      </c>
      <c r="B758" s="108" t="s">
        <v>1528</v>
      </c>
      <c r="C758" s="109">
        <f>SUM(C759:C761)</f>
        <v>0</v>
      </c>
    </row>
    <row r="759" customHeight="1" spans="1:3">
      <c r="A759" s="110">
        <v>2110203</v>
      </c>
      <c r="B759" s="110" t="s">
        <v>1529</v>
      </c>
      <c r="C759" s="109">
        <v>0</v>
      </c>
    </row>
    <row r="760" customHeight="1" spans="1:3">
      <c r="A760" s="110">
        <v>2110204</v>
      </c>
      <c r="B760" s="110" t="s">
        <v>1530</v>
      </c>
      <c r="C760" s="109">
        <v>0</v>
      </c>
    </row>
    <row r="761" customHeight="1" spans="1:3">
      <c r="A761" s="110">
        <v>2110299</v>
      </c>
      <c r="B761" s="110" t="s">
        <v>1531</v>
      </c>
      <c r="C761" s="109">
        <v>0</v>
      </c>
    </row>
    <row r="762" customHeight="1" spans="1:3">
      <c r="A762" s="110">
        <v>21103</v>
      </c>
      <c r="B762" s="108" t="s">
        <v>1532</v>
      </c>
      <c r="C762" s="109">
        <f>SUM(C763:C770)</f>
        <v>3931</v>
      </c>
    </row>
    <row r="763" customHeight="1" spans="1:3">
      <c r="A763" s="110">
        <v>2110301</v>
      </c>
      <c r="B763" s="110" t="s">
        <v>1533</v>
      </c>
      <c r="C763" s="109">
        <v>3668</v>
      </c>
    </row>
    <row r="764" customHeight="1" spans="1:3">
      <c r="A764" s="110">
        <v>2110302</v>
      </c>
      <c r="B764" s="110" t="s">
        <v>1534</v>
      </c>
      <c r="C764" s="109">
        <v>263</v>
      </c>
    </row>
    <row r="765" customHeight="1" spans="1:3">
      <c r="A765" s="110">
        <v>2110303</v>
      </c>
      <c r="B765" s="110" t="s">
        <v>1535</v>
      </c>
      <c r="C765" s="109">
        <v>0</v>
      </c>
    </row>
    <row r="766" customHeight="1" spans="1:3">
      <c r="A766" s="110">
        <v>2110304</v>
      </c>
      <c r="B766" s="110" t="s">
        <v>1536</v>
      </c>
      <c r="C766" s="109">
        <v>0</v>
      </c>
    </row>
    <row r="767" customHeight="1" spans="1:3">
      <c r="A767" s="110">
        <v>2110305</v>
      </c>
      <c r="B767" s="110" t="s">
        <v>1537</v>
      </c>
      <c r="C767" s="109">
        <v>0</v>
      </c>
    </row>
    <row r="768" customHeight="1" spans="1:3">
      <c r="A768" s="110">
        <v>2110306</v>
      </c>
      <c r="B768" s="110" t="s">
        <v>1538</v>
      </c>
      <c r="C768" s="109">
        <v>0</v>
      </c>
    </row>
    <row r="769" customHeight="1" spans="1:3">
      <c r="A769" s="110">
        <v>2110307</v>
      </c>
      <c r="B769" s="110" t="s">
        <v>1539</v>
      </c>
      <c r="C769" s="109">
        <v>0</v>
      </c>
    </row>
    <row r="770" customHeight="1" spans="1:3">
      <c r="A770" s="110">
        <v>2110399</v>
      </c>
      <c r="B770" s="110" t="s">
        <v>1540</v>
      </c>
      <c r="C770" s="109">
        <v>0</v>
      </c>
    </row>
    <row r="771" customHeight="1" spans="1:3">
      <c r="A771" s="110">
        <v>21104</v>
      </c>
      <c r="B771" s="108" t="s">
        <v>1541</v>
      </c>
      <c r="C771" s="109">
        <f>SUM(C772:C775)</f>
        <v>20</v>
      </c>
    </row>
    <row r="772" customHeight="1" spans="1:3">
      <c r="A772" s="110">
        <v>2110401</v>
      </c>
      <c r="B772" s="110" t="s">
        <v>1542</v>
      </c>
      <c r="C772" s="109">
        <v>20</v>
      </c>
    </row>
    <row r="773" customHeight="1" spans="1:3">
      <c r="A773" s="110">
        <v>2110402</v>
      </c>
      <c r="B773" s="110" t="s">
        <v>1543</v>
      </c>
      <c r="C773" s="109">
        <v>0</v>
      </c>
    </row>
    <row r="774" customHeight="1" spans="1:3">
      <c r="A774" s="110">
        <v>2110404</v>
      </c>
      <c r="B774" s="110" t="s">
        <v>1544</v>
      </c>
      <c r="C774" s="109">
        <v>0</v>
      </c>
    </row>
    <row r="775" customHeight="1" spans="1:3">
      <c r="A775" s="110">
        <v>2110499</v>
      </c>
      <c r="B775" s="110" t="s">
        <v>1545</v>
      </c>
      <c r="C775" s="109">
        <v>0</v>
      </c>
    </row>
    <row r="776" customHeight="1" spans="1:3">
      <c r="A776" s="110">
        <v>21105</v>
      </c>
      <c r="B776" s="108" t="s">
        <v>1546</v>
      </c>
      <c r="C776" s="109">
        <f>SUM(C777:C782)</f>
        <v>0</v>
      </c>
    </row>
    <row r="777" customHeight="1" spans="1:3">
      <c r="A777" s="110">
        <v>2110501</v>
      </c>
      <c r="B777" s="110" t="s">
        <v>1547</v>
      </c>
      <c r="C777" s="109">
        <v>0</v>
      </c>
    </row>
    <row r="778" customHeight="1" spans="1:3">
      <c r="A778" s="110">
        <v>2110502</v>
      </c>
      <c r="B778" s="110" t="s">
        <v>1548</v>
      </c>
      <c r="C778" s="109">
        <v>0</v>
      </c>
    </row>
    <row r="779" customHeight="1" spans="1:3">
      <c r="A779" s="110">
        <v>2110503</v>
      </c>
      <c r="B779" s="110" t="s">
        <v>1549</v>
      </c>
      <c r="C779" s="109">
        <v>0</v>
      </c>
    </row>
    <row r="780" customHeight="1" spans="1:3">
      <c r="A780" s="110">
        <v>2110506</v>
      </c>
      <c r="B780" s="110" t="s">
        <v>1550</v>
      </c>
      <c r="C780" s="109">
        <v>0</v>
      </c>
    </row>
    <row r="781" customHeight="1" spans="1:3">
      <c r="A781" s="110">
        <v>2110507</v>
      </c>
      <c r="B781" s="110" t="s">
        <v>1551</v>
      </c>
      <c r="C781" s="109">
        <v>0</v>
      </c>
    </row>
    <row r="782" customHeight="1" spans="1:3">
      <c r="A782" s="110">
        <v>2110599</v>
      </c>
      <c r="B782" s="110" t="s">
        <v>1552</v>
      </c>
      <c r="C782" s="109">
        <v>0</v>
      </c>
    </row>
    <row r="783" customHeight="1" spans="1:3">
      <c r="A783" s="110">
        <v>21106</v>
      </c>
      <c r="B783" s="108" t="s">
        <v>1553</v>
      </c>
      <c r="C783" s="109">
        <f>SUM(C784:C788)</f>
        <v>0</v>
      </c>
    </row>
    <row r="784" customHeight="1" spans="1:3">
      <c r="A784" s="110">
        <v>2110602</v>
      </c>
      <c r="B784" s="110" t="s">
        <v>1554</v>
      </c>
      <c r="C784" s="109">
        <v>0</v>
      </c>
    </row>
    <row r="785" customHeight="1" spans="1:3">
      <c r="A785" s="110">
        <v>2110603</v>
      </c>
      <c r="B785" s="110" t="s">
        <v>1555</v>
      </c>
      <c r="C785" s="109">
        <v>0</v>
      </c>
    </row>
    <row r="786" customHeight="1" spans="1:3">
      <c r="A786" s="110">
        <v>2110604</v>
      </c>
      <c r="B786" s="110" t="s">
        <v>1556</v>
      </c>
      <c r="C786" s="109">
        <v>0</v>
      </c>
    </row>
    <row r="787" customHeight="1" spans="1:3">
      <c r="A787" s="110">
        <v>2110605</v>
      </c>
      <c r="B787" s="110" t="s">
        <v>1557</v>
      </c>
      <c r="C787" s="109">
        <v>0</v>
      </c>
    </row>
    <row r="788" customHeight="1" spans="1:3">
      <c r="A788" s="110">
        <v>2110699</v>
      </c>
      <c r="B788" s="110" t="s">
        <v>1558</v>
      </c>
      <c r="C788" s="109">
        <v>0</v>
      </c>
    </row>
    <row r="789" customHeight="1" spans="1:3">
      <c r="A789" s="110">
        <v>21107</v>
      </c>
      <c r="B789" s="108" t="s">
        <v>1559</v>
      </c>
      <c r="C789" s="109">
        <f>SUM(C790:C791)</f>
        <v>0</v>
      </c>
    </row>
    <row r="790" customHeight="1" spans="1:3">
      <c r="A790" s="110">
        <v>2110704</v>
      </c>
      <c r="B790" s="110" t="s">
        <v>1560</v>
      </c>
      <c r="C790" s="109">
        <v>0</v>
      </c>
    </row>
    <row r="791" customHeight="1" spans="1:3">
      <c r="A791" s="110">
        <v>2110799</v>
      </c>
      <c r="B791" s="110" t="s">
        <v>1561</v>
      </c>
      <c r="C791" s="109">
        <v>0</v>
      </c>
    </row>
    <row r="792" customHeight="1" spans="1:3">
      <c r="A792" s="110">
        <v>21108</v>
      </c>
      <c r="B792" s="108" t="s">
        <v>1562</v>
      </c>
      <c r="C792" s="109">
        <f>SUM(C793:C794)</f>
        <v>0</v>
      </c>
    </row>
    <row r="793" customHeight="1" spans="1:3">
      <c r="A793" s="110">
        <v>2110804</v>
      </c>
      <c r="B793" s="110" t="s">
        <v>1563</v>
      </c>
      <c r="C793" s="109">
        <v>0</v>
      </c>
    </row>
    <row r="794" customHeight="1" spans="1:3">
      <c r="A794" s="110">
        <v>2110899</v>
      </c>
      <c r="B794" s="110" t="s">
        <v>1564</v>
      </c>
      <c r="C794" s="109">
        <v>0</v>
      </c>
    </row>
    <row r="795" customHeight="1" spans="1:3">
      <c r="A795" s="110">
        <v>21109</v>
      </c>
      <c r="B795" s="108" t="s">
        <v>1565</v>
      </c>
      <c r="C795" s="109">
        <f>C796</f>
        <v>0</v>
      </c>
    </row>
    <row r="796" customHeight="1" spans="1:3">
      <c r="A796" s="110">
        <v>2110901</v>
      </c>
      <c r="B796" s="110" t="s">
        <v>1566</v>
      </c>
      <c r="C796" s="109">
        <v>0</v>
      </c>
    </row>
    <row r="797" customHeight="1" spans="1:3">
      <c r="A797" s="110">
        <v>21110</v>
      </c>
      <c r="B797" s="108" t="s">
        <v>1567</v>
      </c>
      <c r="C797" s="109">
        <f>C798</f>
        <v>146</v>
      </c>
    </row>
    <row r="798" customHeight="1" spans="1:3">
      <c r="A798" s="110">
        <v>2111001</v>
      </c>
      <c r="B798" s="110" t="s">
        <v>1568</v>
      </c>
      <c r="C798" s="109">
        <v>146</v>
      </c>
    </row>
    <row r="799" customHeight="1" spans="1:3">
      <c r="A799" s="110">
        <v>21111</v>
      </c>
      <c r="B799" s="108" t="s">
        <v>1569</v>
      </c>
      <c r="C799" s="109">
        <f>SUM(C800:C804)</f>
        <v>0</v>
      </c>
    </row>
    <row r="800" customHeight="1" spans="1:3">
      <c r="A800" s="110">
        <v>2111101</v>
      </c>
      <c r="B800" s="110" t="s">
        <v>1570</v>
      </c>
      <c r="C800" s="109">
        <v>0</v>
      </c>
    </row>
    <row r="801" customHeight="1" spans="1:3">
      <c r="A801" s="110">
        <v>2111102</v>
      </c>
      <c r="B801" s="110" t="s">
        <v>1571</v>
      </c>
      <c r="C801" s="109">
        <v>0</v>
      </c>
    </row>
    <row r="802" customHeight="1" spans="1:3">
      <c r="A802" s="110">
        <v>2111103</v>
      </c>
      <c r="B802" s="110" t="s">
        <v>1572</v>
      </c>
      <c r="C802" s="109">
        <v>0</v>
      </c>
    </row>
    <row r="803" customHeight="1" spans="1:3">
      <c r="A803" s="110">
        <v>2111104</v>
      </c>
      <c r="B803" s="110" t="s">
        <v>1573</v>
      </c>
      <c r="C803" s="109">
        <v>0</v>
      </c>
    </row>
    <row r="804" customHeight="1" spans="1:3">
      <c r="A804" s="110">
        <v>2111199</v>
      </c>
      <c r="B804" s="110" t="s">
        <v>1574</v>
      </c>
      <c r="C804" s="109">
        <v>0</v>
      </c>
    </row>
    <row r="805" customHeight="1" spans="1:3">
      <c r="A805" s="110">
        <v>21112</v>
      </c>
      <c r="B805" s="108" t="s">
        <v>1575</v>
      </c>
      <c r="C805" s="109">
        <f>C806</f>
        <v>0</v>
      </c>
    </row>
    <row r="806" customHeight="1" spans="1:3">
      <c r="A806" s="110">
        <v>2111201</v>
      </c>
      <c r="B806" s="110" t="s">
        <v>1576</v>
      </c>
      <c r="C806" s="109">
        <v>0</v>
      </c>
    </row>
    <row r="807" customHeight="1" spans="1:3">
      <c r="A807" s="110">
        <v>21113</v>
      </c>
      <c r="B807" s="108" t="s">
        <v>1577</v>
      </c>
      <c r="C807" s="109">
        <f>C808</f>
        <v>0</v>
      </c>
    </row>
    <row r="808" customHeight="1" spans="1:3">
      <c r="A808" s="110">
        <v>2111301</v>
      </c>
      <c r="B808" s="110" t="s">
        <v>1578</v>
      </c>
      <c r="C808" s="109">
        <v>0</v>
      </c>
    </row>
    <row r="809" customHeight="1" spans="1:3">
      <c r="A809" s="110">
        <v>21114</v>
      </c>
      <c r="B809" s="108" t="s">
        <v>1579</v>
      </c>
      <c r="C809" s="109">
        <f>SUM(C810:C823)</f>
        <v>0</v>
      </c>
    </row>
    <row r="810" customHeight="1" spans="1:3">
      <c r="A810" s="110">
        <v>2111401</v>
      </c>
      <c r="B810" s="110" t="s">
        <v>988</v>
      </c>
      <c r="C810" s="109">
        <v>0</v>
      </c>
    </row>
    <row r="811" customHeight="1" spans="1:3">
      <c r="A811" s="110">
        <v>2111402</v>
      </c>
      <c r="B811" s="110" t="s">
        <v>989</v>
      </c>
      <c r="C811" s="109">
        <v>0</v>
      </c>
    </row>
    <row r="812" customHeight="1" spans="1:3">
      <c r="A812" s="110">
        <v>2111403</v>
      </c>
      <c r="B812" s="110" t="s">
        <v>990</v>
      </c>
      <c r="C812" s="109">
        <v>0</v>
      </c>
    </row>
    <row r="813" customHeight="1" spans="1:3">
      <c r="A813" s="110">
        <v>2111404</v>
      </c>
      <c r="B813" s="110" t="s">
        <v>1580</v>
      </c>
      <c r="C813" s="109">
        <v>0</v>
      </c>
    </row>
    <row r="814" customHeight="1" spans="1:3">
      <c r="A814" s="110">
        <v>2111405</v>
      </c>
      <c r="B814" s="110" t="s">
        <v>1581</v>
      </c>
      <c r="C814" s="109">
        <v>0</v>
      </c>
    </row>
    <row r="815" customHeight="1" spans="1:3">
      <c r="A815" s="110">
        <v>2111406</v>
      </c>
      <c r="B815" s="110" t="s">
        <v>1582</v>
      </c>
      <c r="C815" s="109">
        <v>0</v>
      </c>
    </row>
    <row r="816" customHeight="1" spans="1:3">
      <c r="A816" s="110">
        <v>2111407</v>
      </c>
      <c r="B816" s="110" t="s">
        <v>1583</v>
      </c>
      <c r="C816" s="109">
        <v>0</v>
      </c>
    </row>
    <row r="817" customHeight="1" spans="1:3">
      <c r="A817" s="110">
        <v>2111408</v>
      </c>
      <c r="B817" s="110" t="s">
        <v>1584</v>
      </c>
      <c r="C817" s="109">
        <v>0</v>
      </c>
    </row>
    <row r="818" customHeight="1" spans="1:3">
      <c r="A818" s="110">
        <v>2111409</v>
      </c>
      <c r="B818" s="110" t="s">
        <v>1585</v>
      </c>
      <c r="C818" s="109">
        <v>0</v>
      </c>
    </row>
    <row r="819" customHeight="1" spans="1:3">
      <c r="A819" s="110">
        <v>2111410</v>
      </c>
      <c r="B819" s="110" t="s">
        <v>1586</v>
      </c>
      <c r="C819" s="109">
        <v>0</v>
      </c>
    </row>
    <row r="820" customHeight="1" spans="1:3">
      <c r="A820" s="110">
        <v>2111411</v>
      </c>
      <c r="B820" s="110" t="s">
        <v>1029</v>
      </c>
      <c r="C820" s="109">
        <v>0</v>
      </c>
    </row>
    <row r="821" customHeight="1" spans="1:3">
      <c r="A821" s="110">
        <v>2111413</v>
      </c>
      <c r="B821" s="110" t="s">
        <v>1587</v>
      </c>
      <c r="C821" s="109">
        <v>0</v>
      </c>
    </row>
    <row r="822" customHeight="1" spans="1:3">
      <c r="A822" s="110">
        <v>2111450</v>
      </c>
      <c r="B822" s="110" t="s">
        <v>997</v>
      </c>
      <c r="C822" s="109">
        <v>0</v>
      </c>
    </row>
    <row r="823" customHeight="1" spans="1:3">
      <c r="A823" s="110">
        <v>2111499</v>
      </c>
      <c r="B823" s="110" t="s">
        <v>1588</v>
      </c>
      <c r="C823" s="109">
        <v>0</v>
      </c>
    </row>
    <row r="824" customHeight="1" spans="1:3">
      <c r="A824" s="110">
        <v>21199</v>
      </c>
      <c r="B824" s="108" t="s">
        <v>1589</v>
      </c>
      <c r="C824" s="109">
        <f>C825</f>
        <v>1771</v>
      </c>
    </row>
    <row r="825" customHeight="1" spans="1:3">
      <c r="A825" s="110">
        <v>2119999</v>
      </c>
      <c r="B825" s="110" t="s">
        <v>1590</v>
      </c>
      <c r="C825" s="109">
        <v>1771</v>
      </c>
    </row>
    <row r="826" customHeight="1" spans="1:3">
      <c r="A826" s="110">
        <v>212</v>
      </c>
      <c r="B826" s="108" t="s">
        <v>129</v>
      </c>
      <c r="C826" s="109">
        <f>SUM(C827,C838,C840,C843,C845,C847)</f>
        <v>265159</v>
      </c>
    </row>
    <row r="827" customHeight="1" spans="1:3">
      <c r="A827" s="110">
        <v>21201</v>
      </c>
      <c r="B827" s="108" t="s">
        <v>1591</v>
      </c>
      <c r="C827" s="109">
        <f>SUM(C828:C837)</f>
        <v>10306</v>
      </c>
    </row>
    <row r="828" customHeight="1" spans="1:3">
      <c r="A828" s="110">
        <v>2120101</v>
      </c>
      <c r="B828" s="110" t="s">
        <v>988</v>
      </c>
      <c r="C828" s="109">
        <v>1330</v>
      </c>
    </row>
    <row r="829" customHeight="1" spans="1:3">
      <c r="A829" s="110">
        <v>2120102</v>
      </c>
      <c r="B829" s="110" t="s">
        <v>989</v>
      </c>
      <c r="C829" s="109">
        <v>1546</v>
      </c>
    </row>
    <row r="830" customHeight="1" spans="1:3">
      <c r="A830" s="110">
        <v>2120103</v>
      </c>
      <c r="B830" s="110" t="s">
        <v>990</v>
      </c>
      <c r="C830" s="109">
        <v>0</v>
      </c>
    </row>
    <row r="831" customHeight="1" spans="1:3">
      <c r="A831" s="110">
        <v>2120104</v>
      </c>
      <c r="B831" s="110" t="s">
        <v>1592</v>
      </c>
      <c r="C831" s="109">
        <v>7402</v>
      </c>
    </row>
    <row r="832" customHeight="1" spans="1:3">
      <c r="A832" s="110">
        <v>2120105</v>
      </c>
      <c r="B832" s="110" t="s">
        <v>1593</v>
      </c>
      <c r="C832" s="109">
        <v>0</v>
      </c>
    </row>
    <row r="833" customHeight="1" spans="1:3">
      <c r="A833" s="110">
        <v>2120106</v>
      </c>
      <c r="B833" s="110" t="s">
        <v>1594</v>
      </c>
      <c r="C833" s="109">
        <v>0</v>
      </c>
    </row>
    <row r="834" customHeight="1" spans="1:3">
      <c r="A834" s="110">
        <v>2120107</v>
      </c>
      <c r="B834" s="110" t="s">
        <v>1595</v>
      </c>
      <c r="C834" s="109">
        <v>0</v>
      </c>
    </row>
    <row r="835" customHeight="1" spans="1:3">
      <c r="A835" s="110">
        <v>2120109</v>
      </c>
      <c r="B835" s="110" t="s">
        <v>1596</v>
      </c>
      <c r="C835" s="109">
        <v>0</v>
      </c>
    </row>
    <row r="836" customHeight="1" spans="1:3">
      <c r="A836" s="110">
        <v>2120110</v>
      </c>
      <c r="B836" s="110" t="s">
        <v>1597</v>
      </c>
      <c r="C836" s="109">
        <v>0</v>
      </c>
    </row>
    <row r="837" customHeight="1" spans="1:3">
      <c r="A837" s="110">
        <v>2120199</v>
      </c>
      <c r="B837" s="110" t="s">
        <v>1598</v>
      </c>
      <c r="C837" s="109">
        <v>28</v>
      </c>
    </row>
    <row r="838" customHeight="1" spans="1:3">
      <c r="A838" s="110">
        <v>21202</v>
      </c>
      <c r="B838" s="108" t="s">
        <v>1599</v>
      </c>
      <c r="C838" s="109">
        <f>C839</f>
        <v>0</v>
      </c>
    </row>
    <row r="839" customHeight="1" spans="1:3">
      <c r="A839" s="110">
        <v>2120201</v>
      </c>
      <c r="B839" s="110" t="s">
        <v>1600</v>
      </c>
      <c r="C839" s="109">
        <v>0</v>
      </c>
    </row>
    <row r="840" customHeight="1" spans="1:3">
      <c r="A840" s="110">
        <v>21203</v>
      </c>
      <c r="B840" s="108" t="s">
        <v>1601</v>
      </c>
      <c r="C840" s="109">
        <f>SUM(C841:C842)</f>
        <v>215393</v>
      </c>
    </row>
    <row r="841" customHeight="1" spans="1:3">
      <c r="A841" s="110">
        <v>2120303</v>
      </c>
      <c r="B841" s="110" t="s">
        <v>1602</v>
      </c>
      <c r="C841" s="109">
        <v>10</v>
      </c>
    </row>
    <row r="842" customHeight="1" spans="1:3">
      <c r="A842" s="110">
        <v>2120399</v>
      </c>
      <c r="B842" s="110" t="s">
        <v>1603</v>
      </c>
      <c r="C842" s="109">
        <v>215383</v>
      </c>
    </row>
    <row r="843" customHeight="1" spans="1:3">
      <c r="A843" s="110">
        <v>21205</v>
      </c>
      <c r="B843" s="108" t="s">
        <v>1604</v>
      </c>
      <c r="C843" s="109">
        <f>C844</f>
        <v>21696</v>
      </c>
    </row>
    <row r="844" customHeight="1" spans="1:3">
      <c r="A844" s="110">
        <v>2120501</v>
      </c>
      <c r="B844" s="110" t="s">
        <v>1605</v>
      </c>
      <c r="C844" s="109">
        <v>21696</v>
      </c>
    </row>
    <row r="845" customHeight="1" spans="1:3">
      <c r="A845" s="110">
        <v>21206</v>
      </c>
      <c r="B845" s="108" t="s">
        <v>1606</v>
      </c>
      <c r="C845" s="109">
        <f>C846</f>
        <v>2992</v>
      </c>
    </row>
    <row r="846" customHeight="1" spans="1:3">
      <c r="A846" s="110">
        <v>2120601</v>
      </c>
      <c r="B846" s="110" t="s">
        <v>1607</v>
      </c>
      <c r="C846" s="109">
        <v>2992</v>
      </c>
    </row>
    <row r="847" customHeight="1" spans="1:3">
      <c r="A847" s="110">
        <v>21299</v>
      </c>
      <c r="B847" s="108" t="s">
        <v>1608</v>
      </c>
      <c r="C847" s="109">
        <f>C848</f>
        <v>14772</v>
      </c>
    </row>
    <row r="848" customHeight="1" spans="1:3">
      <c r="A848" s="110">
        <v>2129999</v>
      </c>
      <c r="B848" s="110" t="s">
        <v>1609</v>
      </c>
      <c r="C848" s="109">
        <v>14772</v>
      </c>
    </row>
    <row r="849" customHeight="1" spans="1:3">
      <c r="A849" s="110">
        <v>213</v>
      </c>
      <c r="B849" s="108" t="s">
        <v>130</v>
      </c>
      <c r="C849" s="109">
        <f>SUM(C850,C876,C901,C929,C940,C947,C954,C957)</f>
        <v>19309</v>
      </c>
    </row>
    <row r="850" customHeight="1" spans="1:3">
      <c r="A850" s="110">
        <v>21301</v>
      </c>
      <c r="B850" s="108" t="s">
        <v>1610</v>
      </c>
      <c r="C850" s="109">
        <f>SUM(C851:C875)</f>
        <v>11254</v>
      </c>
    </row>
    <row r="851" customHeight="1" spans="1:3">
      <c r="A851" s="110">
        <v>2130101</v>
      </c>
      <c r="B851" s="110" t="s">
        <v>988</v>
      </c>
      <c r="C851" s="109">
        <v>656</v>
      </c>
    </row>
    <row r="852" customHeight="1" spans="1:3">
      <c r="A852" s="110">
        <v>2130102</v>
      </c>
      <c r="B852" s="110" t="s">
        <v>989</v>
      </c>
      <c r="C852" s="109">
        <v>720</v>
      </c>
    </row>
    <row r="853" customHeight="1" spans="1:3">
      <c r="A853" s="110">
        <v>2130103</v>
      </c>
      <c r="B853" s="110" t="s">
        <v>990</v>
      </c>
      <c r="C853" s="109">
        <v>0</v>
      </c>
    </row>
    <row r="854" customHeight="1" spans="1:3">
      <c r="A854" s="110">
        <v>2130104</v>
      </c>
      <c r="B854" s="110" t="s">
        <v>997</v>
      </c>
      <c r="C854" s="109">
        <v>0</v>
      </c>
    </row>
    <row r="855" customHeight="1" spans="1:3">
      <c r="A855" s="110">
        <v>2130105</v>
      </c>
      <c r="B855" s="110" t="s">
        <v>1611</v>
      </c>
      <c r="C855" s="109">
        <v>54</v>
      </c>
    </row>
    <row r="856" customHeight="1" spans="1:3">
      <c r="A856" s="110">
        <v>2130106</v>
      </c>
      <c r="B856" s="110" t="s">
        <v>1612</v>
      </c>
      <c r="C856" s="109">
        <v>0</v>
      </c>
    </row>
    <row r="857" customHeight="1" spans="1:3">
      <c r="A857" s="110">
        <v>2130108</v>
      </c>
      <c r="B857" s="110" t="s">
        <v>1613</v>
      </c>
      <c r="C857" s="109">
        <v>0</v>
      </c>
    </row>
    <row r="858" customHeight="1" spans="1:3">
      <c r="A858" s="110">
        <v>2130109</v>
      </c>
      <c r="B858" s="110" t="s">
        <v>1614</v>
      </c>
      <c r="C858" s="109">
        <v>20</v>
      </c>
    </row>
    <row r="859" customHeight="1" spans="1:3">
      <c r="A859" s="110">
        <v>2130110</v>
      </c>
      <c r="B859" s="110" t="s">
        <v>1615</v>
      </c>
      <c r="C859" s="109">
        <v>438</v>
      </c>
    </row>
    <row r="860" customHeight="1" spans="1:3">
      <c r="A860" s="110">
        <v>2130111</v>
      </c>
      <c r="B860" s="110" t="s">
        <v>1616</v>
      </c>
      <c r="C860" s="109">
        <v>0</v>
      </c>
    </row>
    <row r="861" customHeight="1" spans="1:3">
      <c r="A861" s="110">
        <v>2130112</v>
      </c>
      <c r="B861" s="110" t="s">
        <v>1617</v>
      </c>
      <c r="C861" s="109">
        <v>0</v>
      </c>
    </row>
    <row r="862" customHeight="1" spans="1:3">
      <c r="A862" s="110">
        <v>2130114</v>
      </c>
      <c r="B862" s="110" t="s">
        <v>1618</v>
      </c>
      <c r="C862" s="109">
        <v>0</v>
      </c>
    </row>
    <row r="863" customHeight="1" spans="1:3">
      <c r="A863" s="110">
        <v>2130119</v>
      </c>
      <c r="B863" s="110" t="s">
        <v>1619</v>
      </c>
      <c r="C863" s="109">
        <v>0</v>
      </c>
    </row>
    <row r="864" customHeight="1" spans="1:3">
      <c r="A864" s="110">
        <v>2130120</v>
      </c>
      <c r="B864" s="110" t="s">
        <v>1620</v>
      </c>
      <c r="C864" s="109">
        <v>25</v>
      </c>
    </row>
    <row r="865" customHeight="1" spans="1:3">
      <c r="A865" s="110">
        <v>2130121</v>
      </c>
      <c r="B865" s="110" t="s">
        <v>1621</v>
      </c>
      <c r="C865" s="109">
        <v>0</v>
      </c>
    </row>
    <row r="866" customHeight="1" spans="1:3">
      <c r="A866" s="110">
        <v>2130122</v>
      </c>
      <c r="B866" s="110" t="s">
        <v>1622</v>
      </c>
      <c r="C866" s="109">
        <v>197</v>
      </c>
    </row>
    <row r="867" customHeight="1" spans="1:3">
      <c r="A867" s="110">
        <v>2130124</v>
      </c>
      <c r="B867" s="110" t="s">
        <v>1623</v>
      </c>
      <c r="C867" s="109">
        <v>0</v>
      </c>
    </row>
    <row r="868" customHeight="1" spans="1:3">
      <c r="A868" s="110">
        <v>2130125</v>
      </c>
      <c r="B868" s="110" t="s">
        <v>1624</v>
      </c>
      <c r="C868" s="109">
        <v>0</v>
      </c>
    </row>
    <row r="869" customHeight="1" spans="1:3">
      <c r="A869" s="110">
        <v>2130126</v>
      </c>
      <c r="B869" s="110" t="s">
        <v>1625</v>
      </c>
      <c r="C869" s="109">
        <v>590</v>
      </c>
    </row>
    <row r="870" customHeight="1" spans="1:3">
      <c r="A870" s="110">
        <v>2130135</v>
      </c>
      <c r="B870" s="110" t="s">
        <v>1626</v>
      </c>
      <c r="C870" s="109">
        <v>79</v>
      </c>
    </row>
    <row r="871" customHeight="1" spans="1:3">
      <c r="A871" s="110">
        <v>2130142</v>
      </c>
      <c r="B871" s="110" t="s">
        <v>1627</v>
      </c>
      <c r="C871" s="109">
        <v>837</v>
      </c>
    </row>
    <row r="872" customHeight="1" spans="1:3">
      <c r="A872" s="110">
        <v>2130148</v>
      </c>
      <c r="B872" s="110" t="s">
        <v>1628</v>
      </c>
      <c r="C872" s="109">
        <v>0</v>
      </c>
    </row>
    <row r="873" customHeight="1" spans="1:3">
      <c r="A873" s="110">
        <v>2130152</v>
      </c>
      <c r="B873" s="110" t="s">
        <v>1629</v>
      </c>
      <c r="C873" s="109">
        <v>1</v>
      </c>
    </row>
    <row r="874" customHeight="1" spans="1:3">
      <c r="A874" s="110">
        <v>2130153</v>
      </c>
      <c r="B874" s="110" t="s">
        <v>1630</v>
      </c>
      <c r="C874" s="109">
        <v>0</v>
      </c>
    </row>
    <row r="875" customHeight="1" spans="1:3">
      <c r="A875" s="110">
        <v>2130199</v>
      </c>
      <c r="B875" s="110" t="s">
        <v>1631</v>
      </c>
      <c r="C875" s="109">
        <v>7637</v>
      </c>
    </row>
    <row r="876" customHeight="1" spans="1:3">
      <c r="A876" s="110">
        <v>21302</v>
      </c>
      <c r="B876" s="108" t="s">
        <v>1632</v>
      </c>
      <c r="C876" s="109">
        <f>SUM(C877:C900)</f>
        <v>316</v>
      </c>
    </row>
    <row r="877" customHeight="1" spans="1:3">
      <c r="A877" s="110">
        <v>2130201</v>
      </c>
      <c r="B877" s="110" t="s">
        <v>988</v>
      </c>
      <c r="C877" s="109">
        <v>0</v>
      </c>
    </row>
    <row r="878" customHeight="1" spans="1:3">
      <c r="A878" s="110">
        <v>2130202</v>
      </c>
      <c r="B878" s="110" t="s">
        <v>989</v>
      </c>
      <c r="C878" s="109">
        <v>0</v>
      </c>
    </row>
    <row r="879" customHeight="1" spans="1:3">
      <c r="A879" s="110">
        <v>2130203</v>
      </c>
      <c r="B879" s="110" t="s">
        <v>990</v>
      </c>
      <c r="C879" s="109">
        <v>0</v>
      </c>
    </row>
    <row r="880" customHeight="1" spans="1:3">
      <c r="A880" s="110">
        <v>2130204</v>
      </c>
      <c r="B880" s="110" t="s">
        <v>1633</v>
      </c>
      <c r="C880" s="109">
        <v>106</v>
      </c>
    </row>
    <row r="881" customHeight="1" spans="1:3">
      <c r="A881" s="110">
        <v>2130205</v>
      </c>
      <c r="B881" s="110" t="s">
        <v>1634</v>
      </c>
      <c r="C881" s="109">
        <v>50</v>
      </c>
    </row>
    <row r="882" customHeight="1" spans="1:3">
      <c r="A882" s="110">
        <v>2130206</v>
      </c>
      <c r="B882" s="110" t="s">
        <v>1635</v>
      </c>
      <c r="C882" s="109">
        <v>0</v>
      </c>
    </row>
    <row r="883" customHeight="1" spans="1:3">
      <c r="A883" s="110">
        <v>2130207</v>
      </c>
      <c r="B883" s="110" t="s">
        <v>1636</v>
      </c>
      <c r="C883" s="109">
        <v>70</v>
      </c>
    </row>
    <row r="884" customHeight="1" spans="1:3">
      <c r="A884" s="110">
        <v>2130209</v>
      </c>
      <c r="B884" s="110" t="s">
        <v>1637</v>
      </c>
      <c r="C884" s="109">
        <v>24</v>
      </c>
    </row>
    <row r="885" customHeight="1" spans="1:3">
      <c r="A885" s="110">
        <v>2130210</v>
      </c>
      <c r="B885" s="110" t="s">
        <v>1638</v>
      </c>
      <c r="C885" s="109">
        <v>0</v>
      </c>
    </row>
    <row r="886" customHeight="1" spans="1:3">
      <c r="A886" s="110">
        <v>2130211</v>
      </c>
      <c r="B886" s="110" t="s">
        <v>1639</v>
      </c>
      <c r="C886" s="109">
        <v>0</v>
      </c>
    </row>
    <row r="887" customHeight="1" spans="1:3">
      <c r="A887" s="110">
        <v>2130212</v>
      </c>
      <c r="B887" s="110" t="s">
        <v>1640</v>
      </c>
      <c r="C887" s="109">
        <v>0</v>
      </c>
    </row>
    <row r="888" customHeight="1" spans="1:3">
      <c r="A888" s="110">
        <v>2130213</v>
      </c>
      <c r="B888" s="110" t="s">
        <v>1641</v>
      </c>
      <c r="C888" s="109">
        <v>0</v>
      </c>
    </row>
    <row r="889" customHeight="1" spans="1:3">
      <c r="A889" s="110">
        <v>2130217</v>
      </c>
      <c r="B889" s="110" t="s">
        <v>1642</v>
      </c>
      <c r="C889" s="109">
        <v>0</v>
      </c>
    </row>
    <row r="890" customHeight="1" spans="1:3">
      <c r="A890" s="110">
        <v>2130220</v>
      </c>
      <c r="B890" s="110" t="s">
        <v>1643</v>
      </c>
      <c r="C890" s="109">
        <v>0</v>
      </c>
    </row>
    <row r="891" customHeight="1" spans="1:3">
      <c r="A891" s="110">
        <v>2130221</v>
      </c>
      <c r="B891" s="110" t="s">
        <v>1644</v>
      </c>
      <c r="C891" s="109">
        <v>0</v>
      </c>
    </row>
    <row r="892" customHeight="1" spans="1:3">
      <c r="A892" s="110">
        <v>2130223</v>
      </c>
      <c r="B892" s="110" t="s">
        <v>1645</v>
      </c>
      <c r="C892" s="109">
        <v>0</v>
      </c>
    </row>
    <row r="893" customHeight="1" spans="1:3">
      <c r="A893" s="110">
        <v>2130226</v>
      </c>
      <c r="B893" s="110" t="s">
        <v>1646</v>
      </c>
      <c r="C893" s="109">
        <v>0</v>
      </c>
    </row>
    <row r="894" customHeight="1" spans="1:3">
      <c r="A894" s="110">
        <v>2130227</v>
      </c>
      <c r="B894" s="110" t="s">
        <v>1647</v>
      </c>
      <c r="C894" s="109">
        <v>0</v>
      </c>
    </row>
    <row r="895" customHeight="1" spans="1:3">
      <c r="A895" s="110">
        <v>2130232</v>
      </c>
      <c r="B895" s="110" t="s">
        <v>1648</v>
      </c>
      <c r="C895" s="109">
        <v>0</v>
      </c>
    </row>
    <row r="896" customHeight="1" spans="1:3">
      <c r="A896" s="110">
        <v>2130234</v>
      </c>
      <c r="B896" s="110" t="s">
        <v>1649</v>
      </c>
      <c r="C896" s="109">
        <v>0</v>
      </c>
    </row>
    <row r="897" customHeight="1" spans="1:3">
      <c r="A897" s="110">
        <v>2130235</v>
      </c>
      <c r="B897" s="110" t="s">
        <v>1650</v>
      </c>
      <c r="C897" s="109">
        <v>0</v>
      </c>
    </row>
    <row r="898" customHeight="1" spans="1:3">
      <c r="A898" s="110">
        <v>2130236</v>
      </c>
      <c r="B898" s="110" t="s">
        <v>1651</v>
      </c>
      <c r="C898" s="109">
        <v>0</v>
      </c>
    </row>
    <row r="899" customHeight="1" spans="1:3">
      <c r="A899" s="110">
        <v>2130237</v>
      </c>
      <c r="B899" s="110" t="s">
        <v>1617</v>
      </c>
      <c r="C899" s="109">
        <v>0</v>
      </c>
    </row>
    <row r="900" customHeight="1" spans="1:3">
      <c r="A900" s="110">
        <v>2130299</v>
      </c>
      <c r="B900" s="110" t="s">
        <v>1652</v>
      </c>
      <c r="C900" s="109">
        <v>66</v>
      </c>
    </row>
    <row r="901" customHeight="1" spans="1:3">
      <c r="A901" s="110">
        <v>21303</v>
      </c>
      <c r="B901" s="108" t="s">
        <v>1653</v>
      </c>
      <c r="C901" s="109">
        <f>SUM(C902:C928)</f>
        <v>2831</v>
      </c>
    </row>
    <row r="902" customHeight="1" spans="1:3">
      <c r="A902" s="110">
        <v>2130301</v>
      </c>
      <c r="B902" s="110" t="s">
        <v>988</v>
      </c>
      <c r="C902" s="109">
        <v>516</v>
      </c>
    </row>
    <row r="903" customHeight="1" spans="1:3">
      <c r="A903" s="110">
        <v>2130302</v>
      </c>
      <c r="B903" s="110" t="s">
        <v>989</v>
      </c>
      <c r="C903" s="109">
        <v>136</v>
      </c>
    </row>
    <row r="904" customHeight="1" spans="1:3">
      <c r="A904" s="110">
        <v>2130303</v>
      </c>
      <c r="B904" s="110" t="s">
        <v>990</v>
      </c>
      <c r="C904" s="109">
        <v>0</v>
      </c>
    </row>
    <row r="905" customHeight="1" spans="1:3">
      <c r="A905" s="110">
        <v>2130304</v>
      </c>
      <c r="B905" s="110" t="s">
        <v>1654</v>
      </c>
      <c r="C905" s="109">
        <v>96</v>
      </c>
    </row>
    <row r="906" customHeight="1" spans="1:3">
      <c r="A906" s="110">
        <v>2130305</v>
      </c>
      <c r="B906" s="110" t="s">
        <v>1655</v>
      </c>
      <c r="C906" s="109">
        <v>170</v>
      </c>
    </row>
    <row r="907" customHeight="1" spans="1:3">
      <c r="A907" s="110">
        <v>2130306</v>
      </c>
      <c r="B907" s="110" t="s">
        <v>1656</v>
      </c>
      <c r="C907" s="109">
        <v>16</v>
      </c>
    </row>
    <row r="908" customHeight="1" spans="1:3">
      <c r="A908" s="110">
        <v>2130307</v>
      </c>
      <c r="B908" s="110" t="s">
        <v>1657</v>
      </c>
      <c r="C908" s="109">
        <v>0</v>
      </c>
    </row>
    <row r="909" customHeight="1" spans="1:3">
      <c r="A909" s="110">
        <v>2130308</v>
      </c>
      <c r="B909" s="110" t="s">
        <v>1658</v>
      </c>
      <c r="C909" s="109">
        <v>15</v>
      </c>
    </row>
    <row r="910" customHeight="1" spans="1:3">
      <c r="A910" s="110">
        <v>2130309</v>
      </c>
      <c r="B910" s="110" t="s">
        <v>1659</v>
      </c>
      <c r="C910" s="109">
        <v>0</v>
      </c>
    </row>
    <row r="911" customHeight="1" spans="1:3">
      <c r="A911" s="110">
        <v>2130310</v>
      </c>
      <c r="B911" s="110" t="s">
        <v>1660</v>
      </c>
      <c r="C911" s="109">
        <v>0</v>
      </c>
    </row>
    <row r="912" customHeight="1" spans="1:3">
      <c r="A912" s="110">
        <v>2130311</v>
      </c>
      <c r="B912" s="110" t="s">
        <v>1661</v>
      </c>
      <c r="C912" s="109">
        <v>0</v>
      </c>
    </row>
    <row r="913" customHeight="1" spans="1:3">
      <c r="A913" s="110">
        <v>2130312</v>
      </c>
      <c r="B913" s="110" t="s">
        <v>1662</v>
      </c>
      <c r="C913" s="109">
        <v>0</v>
      </c>
    </row>
    <row r="914" customHeight="1" spans="1:3">
      <c r="A914" s="110">
        <v>2130313</v>
      </c>
      <c r="B914" s="110" t="s">
        <v>1663</v>
      </c>
      <c r="C914" s="109">
        <v>0</v>
      </c>
    </row>
    <row r="915" customHeight="1" spans="1:3">
      <c r="A915" s="110">
        <v>2130314</v>
      </c>
      <c r="B915" s="110" t="s">
        <v>1664</v>
      </c>
      <c r="C915" s="109">
        <v>183</v>
      </c>
    </row>
    <row r="916" customHeight="1" spans="1:3">
      <c r="A916" s="110">
        <v>2130315</v>
      </c>
      <c r="B916" s="110" t="s">
        <v>1665</v>
      </c>
      <c r="C916" s="109">
        <v>0</v>
      </c>
    </row>
    <row r="917" customHeight="1" spans="1:3">
      <c r="A917" s="110">
        <v>2130316</v>
      </c>
      <c r="B917" s="110" t="s">
        <v>1666</v>
      </c>
      <c r="C917" s="109">
        <v>17</v>
      </c>
    </row>
    <row r="918" customHeight="1" spans="1:3">
      <c r="A918" s="110">
        <v>2130317</v>
      </c>
      <c r="B918" s="110" t="s">
        <v>1667</v>
      </c>
      <c r="C918" s="109">
        <v>0</v>
      </c>
    </row>
    <row r="919" customHeight="1" spans="1:3">
      <c r="A919" s="110">
        <v>2130318</v>
      </c>
      <c r="B919" s="110" t="s">
        <v>1668</v>
      </c>
      <c r="C919" s="109">
        <v>0</v>
      </c>
    </row>
    <row r="920" customHeight="1" spans="1:3">
      <c r="A920" s="110">
        <v>2130319</v>
      </c>
      <c r="B920" s="110" t="s">
        <v>1669</v>
      </c>
      <c r="C920" s="109">
        <v>0</v>
      </c>
    </row>
    <row r="921" customHeight="1" spans="1:3">
      <c r="A921" s="110">
        <v>2130321</v>
      </c>
      <c r="B921" s="110" t="s">
        <v>1670</v>
      </c>
      <c r="C921" s="109">
        <v>0</v>
      </c>
    </row>
    <row r="922" customHeight="1" spans="1:3">
      <c r="A922" s="110">
        <v>2130322</v>
      </c>
      <c r="B922" s="110" t="s">
        <v>1671</v>
      </c>
      <c r="C922" s="109">
        <v>0</v>
      </c>
    </row>
    <row r="923" customHeight="1" spans="1:3">
      <c r="A923" s="110">
        <v>2130333</v>
      </c>
      <c r="B923" s="110" t="s">
        <v>1645</v>
      </c>
      <c r="C923" s="109">
        <v>0</v>
      </c>
    </row>
    <row r="924" customHeight="1" spans="1:3">
      <c r="A924" s="110">
        <v>2130334</v>
      </c>
      <c r="B924" s="110" t="s">
        <v>1672</v>
      </c>
      <c r="C924" s="109">
        <v>0</v>
      </c>
    </row>
    <row r="925" customHeight="1" spans="1:3">
      <c r="A925" s="110">
        <v>2130335</v>
      </c>
      <c r="B925" s="110" t="s">
        <v>1673</v>
      </c>
      <c r="C925" s="109">
        <v>1153</v>
      </c>
    </row>
    <row r="926" customHeight="1" spans="1:3">
      <c r="A926" s="110">
        <v>2130336</v>
      </c>
      <c r="B926" s="110" t="s">
        <v>1674</v>
      </c>
      <c r="C926" s="109">
        <v>0</v>
      </c>
    </row>
    <row r="927" customHeight="1" spans="1:3">
      <c r="A927" s="110">
        <v>2130337</v>
      </c>
      <c r="B927" s="110" t="s">
        <v>1675</v>
      </c>
      <c r="C927" s="109">
        <v>0</v>
      </c>
    </row>
    <row r="928" customHeight="1" spans="1:3">
      <c r="A928" s="110">
        <v>2130399</v>
      </c>
      <c r="B928" s="110" t="s">
        <v>1676</v>
      </c>
      <c r="C928" s="109">
        <v>529</v>
      </c>
    </row>
    <row r="929" customHeight="1" spans="1:3">
      <c r="A929" s="110">
        <v>21305</v>
      </c>
      <c r="B929" s="108" t="s">
        <v>1677</v>
      </c>
      <c r="C929" s="109">
        <f>SUM(C930:C939)</f>
        <v>3833</v>
      </c>
    </row>
    <row r="930" customHeight="1" spans="1:3">
      <c r="A930" s="110">
        <v>2130501</v>
      </c>
      <c r="B930" s="110" t="s">
        <v>988</v>
      </c>
      <c r="C930" s="109">
        <v>0</v>
      </c>
    </row>
    <row r="931" customHeight="1" spans="1:3">
      <c r="A931" s="110">
        <v>2130502</v>
      </c>
      <c r="B931" s="110" t="s">
        <v>989</v>
      </c>
      <c r="C931" s="109">
        <v>40</v>
      </c>
    </row>
    <row r="932" customHeight="1" spans="1:3">
      <c r="A932" s="110">
        <v>2130503</v>
      </c>
      <c r="B932" s="110" t="s">
        <v>990</v>
      </c>
      <c r="C932" s="109">
        <v>0</v>
      </c>
    </row>
    <row r="933" customHeight="1" spans="1:3">
      <c r="A933" s="110">
        <v>2130504</v>
      </c>
      <c r="B933" s="110" t="s">
        <v>1678</v>
      </c>
      <c r="C933" s="109">
        <v>0</v>
      </c>
    </row>
    <row r="934" customHeight="1" spans="1:3">
      <c r="A934" s="110">
        <v>2130505</v>
      </c>
      <c r="B934" s="110" t="s">
        <v>1679</v>
      </c>
      <c r="C934" s="109">
        <v>0</v>
      </c>
    </row>
    <row r="935" customHeight="1" spans="1:3">
      <c r="A935" s="110">
        <v>2130506</v>
      </c>
      <c r="B935" s="110" t="s">
        <v>1680</v>
      </c>
      <c r="C935" s="109">
        <v>0</v>
      </c>
    </row>
    <row r="936" customHeight="1" spans="1:3">
      <c r="A936" s="110">
        <v>2130507</v>
      </c>
      <c r="B936" s="110" t="s">
        <v>1681</v>
      </c>
      <c r="C936" s="109">
        <v>0</v>
      </c>
    </row>
    <row r="937" customHeight="1" spans="1:3">
      <c r="A937" s="110">
        <v>2130508</v>
      </c>
      <c r="B937" s="110" t="s">
        <v>1682</v>
      </c>
      <c r="C937" s="109">
        <v>0</v>
      </c>
    </row>
    <row r="938" customHeight="1" spans="1:3">
      <c r="A938" s="110">
        <v>2130550</v>
      </c>
      <c r="B938" s="110" t="s">
        <v>1683</v>
      </c>
      <c r="C938" s="109">
        <v>0</v>
      </c>
    </row>
    <row r="939" customHeight="1" spans="1:3">
      <c r="A939" s="110">
        <v>2130599</v>
      </c>
      <c r="B939" s="110" t="s">
        <v>1684</v>
      </c>
      <c r="C939" s="109">
        <v>3793</v>
      </c>
    </row>
    <row r="940" customHeight="1" spans="1:3">
      <c r="A940" s="110">
        <v>21307</v>
      </c>
      <c r="B940" s="108" t="s">
        <v>1685</v>
      </c>
      <c r="C940" s="109">
        <f>SUM(C941:C946)</f>
        <v>1060</v>
      </c>
    </row>
    <row r="941" customHeight="1" spans="1:3">
      <c r="A941" s="110">
        <v>2130701</v>
      </c>
      <c r="B941" s="110" t="s">
        <v>1686</v>
      </c>
      <c r="C941" s="109">
        <v>0</v>
      </c>
    </row>
    <row r="942" customHeight="1" spans="1:3">
      <c r="A942" s="110">
        <v>2130704</v>
      </c>
      <c r="B942" s="110" t="s">
        <v>1687</v>
      </c>
      <c r="C942" s="109">
        <v>0</v>
      </c>
    </row>
    <row r="943" customHeight="1" spans="1:3">
      <c r="A943" s="110">
        <v>2130705</v>
      </c>
      <c r="B943" s="110" t="s">
        <v>1688</v>
      </c>
      <c r="C943" s="109">
        <v>1060</v>
      </c>
    </row>
    <row r="944" customHeight="1" spans="1:3">
      <c r="A944" s="110">
        <v>2130706</v>
      </c>
      <c r="B944" s="110" t="s">
        <v>1689</v>
      </c>
      <c r="C944" s="109">
        <v>0</v>
      </c>
    </row>
    <row r="945" customHeight="1" spans="1:3">
      <c r="A945" s="110">
        <v>2130707</v>
      </c>
      <c r="B945" s="110" t="s">
        <v>1690</v>
      </c>
      <c r="C945" s="109">
        <v>0</v>
      </c>
    </row>
    <row r="946" customHeight="1" spans="1:3">
      <c r="A946" s="110">
        <v>2130799</v>
      </c>
      <c r="B946" s="110" t="s">
        <v>1691</v>
      </c>
      <c r="C946" s="109">
        <v>0</v>
      </c>
    </row>
    <row r="947" customHeight="1" spans="1:3">
      <c r="A947" s="110">
        <v>21308</v>
      </c>
      <c r="B947" s="108" t="s">
        <v>1692</v>
      </c>
      <c r="C947" s="109">
        <f>SUM(C948:C953)</f>
        <v>5</v>
      </c>
    </row>
    <row r="948" customHeight="1" spans="1:3">
      <c r="A948" s="110">
        <v>2130801</v>
      </c>
      <c r="B948" s="110" t="s">
        <v>1693</v>
      </c>
      <c r="C948" s="109">
        <v>0</v>
      </c>
    </row>
    <row r="949" customHeight="1" spans="1:3">
      <c r="A949" s="110">
        <v>2130802</v>
      </c>
      <c r="B949" s="110" t="s">
        <v>1694</v>
      </c>
      <c r="C949" s="109">
        <v>0</v>
      </c>
    </row>
    <row r="950" customHeight="1" spans="1:3">
      <c r="A950" s="110">
        <v>2130803</v>
      </c>
      <c r="B950" s="110" t="s">
        <v>1695</v>
      </c>
      <c r="C950" s="109">
        <v>1</v>
      </c>
    </row>
    <row r="951" customHeight="1" spans="1:3">
      <c r="A951" s="110">
        <v>2130804</v>
      </c>
      <c r="B951" s="110" t="s">
        <v>1696</v>
      </c>
      <c r="C951" s="109">
        <v>4</v>
      </c>
    </row>
    <row r="952" customHeight="1" spans="1:3">
      <c r="A952" s="110">
        <v>2130805</v>
      </c>
      <c r="B952" s="110" t="s">
        <v>1697</v>
      </c>
      <c r="C952" s="109">
        <v>0</v>
      </c>
    </row>
    <row r="953" customHeight="1" spans="1:3">
      <c r="A953" s="110">
        <v>2130899</v>
      </c>
      <c r="B953" s="110" t="s">
        <v>1698</v>
      </c>
      <c r="C953" s="109">
        <v>0</v>
      </c>
    </row>
    <row r="954" customHeight="1" spans="1:3">
      <c r="A954" s="110">
        <v>21309</v>
      </c>
      <c r="B954" s="108" t="s">
        <v>1699</v>
      </c>
      <c r="C954" s="109">
        <f>SUM(C955:C956)</f>
        <v>10</v>
      </c>
    </row>
    <row r="955" customHeight="1" spans="1:3">
      <c r="A955" s="110">
        <v>2130901</v>
      </c>
      <c r="B955" s="110" t="s">
        <v>1700</v>
      </c>
      <c r="C955" s="109">
        <v>0</v>
      </c>
    </row>
    <row r="956" customHeight="1" spans="1:3">
      <c r="A956" s="110">
        <v>2130999</v>
      </c>
      <c r="B956" s="110" t="s">
        <v>1701</v>
      </c>
      <c r="C956" s="109">
        <v>10</v>
      </c>
    </row>
    <row r="957" customHeight="1" spans="1:3">
      <c r="A957" s="110">
        <v>21399</v>
      </c>
      <c r="B957" s="108" t="s">
        <v>1702</v>
      </c>
      <c r="C957" s="109">
        <f>C958+C959</f>
        <v>0</v>
      </c>
    </row>
    <row r="958" customHeight="1" spans="1:3">
      <c r="A958" s="110">
        <v>2139901</v>
      </c>
      <c r="B958" s="110" t="s">
        <v>1703</v>
      </c>
      <c r="C958" s="109">
        <v>0</v>
      </c>
    </row>
    <row r="959" customHeight="1" spans="1:3">
      <c r="A959" s="110">
        <v>2139999</v>
      </c>
      <c r="B959" s="110" t="s">
        <v>1704</v>
      </c>
      <c r="C959" s="109">
        <v>0</v>
      </c>
    </row>
    <row r="960" customHeight="1" spans="1:3">
      <c r="A960" s="110">
        <v>214</v>
      </c>
      <c r="B960" s="108" t="s">
        <v>131</v>
      </c>
      <c r="C960" s="109">
        <f>SUM(C961,C984,C994,C1004,C1009,C1016,C1021)</f>
        <v>1272</v>
      </c>
    </row>
    <row r="961" customHeight="1" spans="1:3">
      <c r="A961" s="110">
        <v>21401</v>
      </c>
      <c r="B961" s="108" t="s">
        <v>1705</v>
      </c>
      <c r="C961" s="109">
        <f>SUM(C962:C983)</f>
        <v>1272</v>
      </c>
    </row>
    <row r="962" customHeight="1" spans="1:3">
      <c r="A962" s="110">
        <v>2140101</v>
      </c>
      <c r="B962" s="110" t="s">
        <v>988</v>
      </c>
      <c r="C962" s="109">
        <v>727</v>
      </c>
    </row>
    <row r="963" customHeight="1" spans="1:3">
      <c r="A963" s="110">
        <v>2140102</v>
      </c>
      <c r="B963" s="110" t="s">
        <v>989</v>
      </c>
      <c r="C963" s="109">
        <v>124</v>
      </c>
    </row>
    <row r="964" customHeight="1" spans="1:3">
      <c r="A964" s="110">
        <v>2140103</v>
      </c>
      <c r="B964" s="110" t="s">
        <v>990</v>
      </c>
      <c r="C964" s="109">
        <v>0</v>
      </c>
    </row>
    <row r="965" customHeight="1" spans="1:3">
      <c r="A965" s="110">
        <v>2140104</v>
      </c>
      <c r="B965" s="110" t="s">
        <v>1706</v>
      </c>
      <c r="C965" s="109">
        <v>145</v>
      </c>
    </row>
    <row r="966" customHeight="1" spans="1:3">
      <c r="A966" s="110">
        <v>2140106</v>
      </c>
      <c r="B966" s="110" t="s">
        <v>1707</v>
      </c>
      <c r="C966" s="109">
        <v>22</v>
      </c>
    </row>
    <row r="967" customHeight="1" spans="1:3">
      <c r="A967" s="110">
        <v>2140109</v>
      </c>
      <c r="B967" s="110" t="s">
        <v>1708</v>
      </c>
      <c r="C967" s="109">
        <v>0</v>
      </c>
    </row>
    <row r="968" customHeight="1" spans="1:3">
      <c r="A968" s="110">
        <v>2140110</v>
      </c>
      <c r="B968" s="110" t="s">
        <v>1709</v>
      </c>
      <c r="C968" s="109">
        <v>0</v>
      </c>
    </row>
    <row r="969" customHeight="1" spans="1:3">
      <c r="A969" s="110">
        <v>2140111</v>
      </c>
      <c r="B969" s="110" t="s">
        <v>1710</v>
      </c>
      <c r="C969" s="109">
        <v>0</v>
      </c>
    </row>
    <row r="970" customHeight="1" spans="1:3">
      <c r="A970" s="110">
        <v>2140112</v>
      </c>
      <c r="B970" s="110" t="s">
        <v>1711</v>
      </c>
      <c r="C970" s="109">
        <v>0</v>
      </c>
    </row>
    <row r="971" customHeight="1" spans="1:3">
      <c r="A971" s="110">
        <v>2140114</v>
      </c>
      <c r="B971" s="110" t="s">
        <v>1712</v>
      </c>
      <c r="C971" s="109">
        <v>0</v>
      </c>
    </row>
    <row r="972" customHeight="1" spans="1:3">
      <c r="A972" s="110">
        <v>2140122</v>
      </c>
      <c r="B972" s="110" t="s">
        <v>1713</v>
      </c>
      <c r="C972" s="109">
        <v>0</v>
      </c>
    </row>
    <row r="973" customHeight="1" spans="1:3">
      <c r="A973" s="110">
        <v>2140123</v>
      </c>
      <c r="B973" s="110" t="s">
        <v>1714</v>
      </c>
      <c r="C973" s="109">
        <v>0</v>
      </c>
    </row>
    <row r="974" customHeight="1" spans="1:3">
      <c r="A974" s="110">
        <v>2140127</v>
      </c>
      <c r="B974" s="110" t="s">
        <v>1715</v>
      </c>
      <c r="C974" s="109">
        <v>0</v>
      </c>
    </row>
    <row r="975" customHeight="1" spans="1:3">
      <c r="A975" s="110">
        <v>2140128</v>
      </c>
      <c r="B975" s="110" t="s">
        <v>1716</v>
      </c>
      <c r="C975" s="109">
        <v>0</v>
      </c>
    </row>
    <row r="976" customHeight="1" spans="1:3">
      <c r="A976" s="110">
        <v>2140129</v>
      </c>
      <c r="B976" s="110" t="s">
        <v>1717</v>
      </c>
      <c r="C976" s="109">
        <v>0</v>
      </c>
    </row>
    <row r="977" customHeight="1" spans="1:3">
      <c r="A977" s="110">
        <v>2140130</v>
      </c>
      <c r="B977" s="110" t="s">
        <v>1718</v>
      </c>
      <c r="C977" s="109">
        <v>0</v>
      </c>
    </row>
    <row r="978" customHeight="1" spans="1:3">
      <c r="A978" s="110">
        <v>2140131</v>
      </c>
      <c r="B978" s="110" t="s">
        <v>1719</v>
      </c>
      <c r="C978" s="109">
        <v>0</v>
      </c>
    </row>
    <row r="979" customHeight="1" spans="1:3">
      <c r="A979" s="110">
        <v>2140133</v>
      </c>
      <c r="B979" s="110" t="s">
        <v>1720</v>
      </c>
      <c r="C979" s="109">
        <v>0</v>
      </c>
    </row>
    <row r="980" customHeight="1" spans="1:3">
      <c r="A980" s="110">
        <v>2140136</v>
      </c>
      <c r="B980" s="110" t="s">
        <v>1721</v>
      </c>
      <c r="C980" s="109">
        <v>0</v>
      </c>
    </row>
    <row r="981" customHeight="1" spans="1:3">
      <c r="A981" s="110">
        <v>2140138</v>
      </c>
      <c r="B981" s="110" t="s">
        <v>1722</v>
      </c>
      <c r="C981" s="109">
        <v>0</v>
      </c>
    </row>
    <row r="982" customHeight="1" spans="1:3">
      <c r="A982" s="110">
        <v>2140139</v>
      </c>
      <c r="B982" s="110" t="s">
        <v>1723</v>
      </c>
      <c r="C982" s="109">
        <v>0</v>
      </c>
    </row>
    <row r="983" customHeight="1" spans="1:3">
      <c r="A983" s="110">
        <v>2140199</v>
      </c>
      <c r="B983" s="110" t="s">
        <v>1724</v>
      </c>
      <c r="C983" s="109">
        <v>254</v>
      </c>
    </row>
    <row r="984" customHeight="1" spans="1:3">
      <c r="A984" s="110">
        <v>21402</v>
      </c>
      <c r="B984" s="108" t="s">
        <v>1725</v>
      </c>
      <c r="C984" s="109">
        <f>SUM(C985:C993)</f>
        <v>0</v>
      </c>
    </row>
    <row r="985" customHeight="1" spans="1:3">
      <c r="A985" s="110">
        <v>2140201</v>
      </c>
      <c r="B985" s="110" t="s">
        <v>988</v>
      </c>
      <c r="C985" s="109">
        <v>0</v>
      </c>
    </row>
    <row r="986" customHeight="1" spans="1:3">
      <c r="A986" s="110">
        <v>2140202</v>
      </c>
      <c r="B986" s="110" t="s">
        <v>989</v>
      </c>
      <c r="C986" s="109">
        <v>0</v>
      </c>
    </row>
    <row r="987" customHeight="1" spans="1:3">
      <c r="A987" s="110">
        <v>2140203</v>
      </c>
      <c r="B987" s="110" t="s">
        <v>990</v>
      </c>
      <c r="C987" s="109">
        <v>0</v>
      </c>
    </row>
    <row r="988" customHeight="1" spans="1:3">
      <c r="A988" s="110">
        <v>2140204</v>
      </c>
      <c r="B988" s="110" t="s">
        <v>1726</v>
      </c>
      <c r="C988" s="109">
        <v>0</v>
      </c>
    </row>
    <row r="989" customHeight="1" spans="1:3">
      <c r="A989" s="110">
        <v>2140205</v>
      </c>
      <c r="B989" s="110" t="s">
        <v>1727</v>
      </c>
      <c r="C989" s="109">
        <v>0</v>
      </c>
    </row>
    <row r="990" customHeight="1" spans="1:3">
      <c r="A990" s="110">
        <v>2140206</v>
      </c>
      <c r="B990" s="110" t="s">
        <v>1728</v>
      </c>
      <c r="C990" s="109">
        <v>0</v>
      </c>
    </row>
    <row r="991" customHeight="1" spans="1:3">
      <c r="A991" s="110">
        <v>2140207</v>
      </c>
      <c r="B991" s="110" t="s">
        <v>1729</v>
      </c>
      <c r="C991" s="109">
        <v>0</v>
      </c>
    </row>
    <row r="992" customHeight="1" spans="1:3">
      <c r="A992" s="110">
        <v>2140208</v>
      </c>
      <c r="B992" s="110" t="s">
        <v>1730</v>
      </c>
      <c r="C992" s="109">
        <v>0</v>
      </c>
    </row>
    <row r="993" customHeight="1" spans="1:3">
      <c r="A993" s="110">
        <v>2140299</v>
      </c>
      <c r="B993" s="110" t="s">
        <v>1731</v>
      </c>
      <c r="C993" s="109">
        <v>0</v>
      </c>
    </row>
    <row r="994" customHeight="1" spans="1:3">
      <c r="A994" s="110">
        <v>21403</v>
      </c>
      <c r="B994" s="108" t="s">
        <v>1732</v>
      </c>
      <c r="C994" s="109">
        <f>SUM(C995:C1003)</f>
        <v>0</v>
      </c>
    </row>
    <row r="995" customHeight="1" spans="1:3">
      <c r="A995" s="110">
        <v>2140301</v>
      </c>
      <c r="B995" s="110" t="s">
        <v>988</v>
      </c>
      <c r="C995" s="109">
        <v>0</v>
      </c>
    </row>
    <row r="996" customHeight="1" spans="1:3">
      <c r="A996" s="110">
        <v>2140302</v>
      </c>
      <c r="B996" s="110" t="s">
        <v>989</v>
      </c>
      <c r="C996" s="109">
        <v>0</v>
      </c>
    </row>
    <row r="997" customHeight="1" spans="1:3">
      <c r="A997" s="110">
        <v>2140303</v>
      </c>
      <c r="B997" s="110" t="s">
        <v>990</v>
      </c>
      <c r="C997" s="109">
        <v>0</v>
      </c>
    </row>
    <row r="998" customHeight="1" spans="1:3">
      <c r="A998" s="110">
        <v>2140304</v>
      </c>
      <c r="B998" s="110" t="s">
        <v>1733</v>
      </c>
      <c r="C998" s="109">
        <v>0</v>
      </c>
    </row>
    <row r="999" customHeight="1" spans="1:3">
      <c r="A999" s="110">
        <v>2140305</v>
      </c>
      <c r="B999" s="110" t="s">
        <v>1734</v>
      </c>
      <c r="C999" s="109">
        <v>0</v>
      </c>
    </row>
    <row r="1000" customHeight="1" spans="1:3">
      <c r="A1000" s="110">
        <v>2140306</v>
      </c>
      <c r="B1000" s="110" t="s">
        <v>1735</v>
      </c>
      <c r="C1000" s="109">
        <v>0</v>
      </c>
    </row>
    <row r="1001" customHeight="1" spans="1:3">
      <c r="A1001" s="110">
        <v>2140307</v>
      </c>
      <c r="B1001" s="110" t="s">
        <v>1736</v>
      </c>
      <c r="C1001" s="109">
        <v>0</v>
      </c>
    </row>
    <row r="1002" customHeight="1" spans="1:3">
      <c r="A1002" s="110">
        <v>2140308</v>
      </c>
      <c r="B1002" s="110" t="s">
        <v>1737</v>
      </c>
      <c r="C1002" s="109">
        <v>0</v>
      </c>
    </row>
    <row r="1003" customHeight="1" spans="1:3">
      <c r="A1003" s="110">
        <v>2140399</v>
      </c>
      <c r="B1003" s="110" t="s">
        <v>1738</v>
      </c>
      <c r="C1003" s="109">
        <v>0</v>
      </c>
    </row>
    <row r="1004" customHeight="1" spans="1:3">
      <c r="A1004" s="110">
        <v>21404</v>
      </c>
      <c r="B1004" s="108" t="s">
        <v>1739</v>
      </c>
      <c r="C1004" s="109">
        <f>SUM(C1005:C1008)</f>
        <v>0</v>
      </c>
    </row>
    <row r="1005" customHeight="1" spans="1:3">
      <c r="A1005" s="110">
        <v>2140401</v>
      </c>
      <c r="B1005" s="110" t="s">
        <v>1740</v>
      </c>
      <c r="C1005" s="109">
        <v>0</v>
      </c>
    </row>
    <row r="1006" customHeight="1" spans="1:3">
      <c r="A1006" s="110">
        <v>2140402</v>
      </c>
      <c r="B1006" s="110" t="s">
        <v>1741</v>
      </c>
      <c r="C1006" s="109">
        <v>0</v>
      </c>
    </row>
    <row r="1007" customHeight="1" spans="1:3">
      <c r="A1007" s="110">
        <v>2140403</v>
      </c>
      <c r="B1007" s="110" t="s">
        <v>1742</v>
      </c>
      <c r="C1007" s="109">
        <v>0</v>
      </c>
    </row>
    <row r="1008" customHeight="1" spans="1:3">
      <c r="A1008" s="110">
        <v>2140499</v>
      </c>
      <c r="B1008" s="110" t="s">
        <v>1743</v>
      </c>
      <c r="C1008" s="109">
        <v>0</v>
      </c>
    </row>
    <row r="1009" customHeight="1" spans="1:3">
      <c r="A1009" s="110">
        <v>21405</v>
      </c>
      <c r="B1009" s="108" t="s">
        <v>1744</v>
      </c>
      <c r="C1009" s="109">
        <f>SUM(C1010:C1015)</f>
        <v>0</v>
      </c>
    </row>
    <row r="1010" customHeight="1" spans="1:3">
      <c r="A1010" s="110">
        <v>2140501</v>
      </c>
      <c r="B1010" s="110" t="s">
        <v>988</v>
      </c>
      <c r="C1010" s="109">
        <v>0</v>
      </c>
    </row>
    <row r="1011" customHeight="1" spans="1:3">
      <c r="A1011" s="110">
        <v>2140502</v>
      </c>
      <c r="B1011" s="110" t="s">
        <v>989</v>
      </c>
      <c r="C1011" s="109">
        <v>0</v>
      </c>
    </row>
    <row r="1012" customHeight="1" spans="1:3">
      <c r="A1012" s="110">
        <v>2140503</v>
      </c>
      <c r="B1012" s="110" t="s">
        <v>990</v>
      </c>
      <c r="C1012" s="109">
        <v>0</v>
      </c>
    </row>
    <row r="1013" customHeight="1" spans="1:3">
      <c r="A1013" s="110">
        <v>2140504</v>
      </c>
      <c r="B1013" s="110" t="s">
        <v>1730</v>
      </c>
      <c r="C1013" s="109">
        <v>0</v>
      </c>
    </row>
    <row r="1014" customHeight="1" spans="1:3">
      <c r="A1014" s="110">
        <v>2140505</v>
      </c>
      <c r="B1014" s="110" t="s">
        <v>1745</v>
      </c>
      <c r="C1014" s="109">
        <v>0</v>
      </c>
    </row>
    <row r="1015" customHeight="1" spans="1:3">
      <c r="A1015" s="110">
        <v>2140599</v>
      </c>
      <c r="B1015" s="110" t="s">
        <v>1746</v>
      </c>
      <c r="C1015" s="109">
        <v>0</v>
      </c>
    </row>
    <row r="1016" customHeight="1" spans="1:3">
      <c r="A1016" s="110">
        <v>21406</v>
      </c>
      <c r="B1016" s="108" t="s">
        <v>1747</v>
      </c>
      <c r="C1016" s="109">
        <f>SUM(C1017:C1020)</f>
        <v>0</v>
      </c>
    </row>
    <row r="1017" customHeight="1" spans="1:3">
      <c r="A1017" s="110">
        <v>2140601</v>
      </c>
      <c r="B1017" s="110" t="s">
        <v>1748</v>
      </c>
      <c r="C1017" s="109">
        <v>0</v>
      </c>
    </row>
    <row r="1018" customHeight="1" spans="1:3">
      <c r="A1018" s="110">
        <v>2140602</v>
      </c>
      <c r="B1018" s="110" t="s">
        <v>1749</v>
      </c>
      <c r="C1018" s="109">
        <v>0</v>
      </c>
    </row>
    <row r="1019" customHeight="1" spans="1:3">
      <c r="A1019" s="110">
        <v>2140603</v>
      </c>
      <c r="B1019" s="110" t="s">
        <v>1750</v>
      </c>
      <c r="C1019" s="109">
        <v>0</v>
      </c>
    </row>
    <row r="1020" customHeight="1" spans="1:3">
      <c r="A1020" s="110">
        <v>2140699</v>
      </c>
      <c r="B1020" s="110" t="s">
        <v>1751</v>
      </c>
      <c r="C1020" s="109">
        <v>0</v>
      </c>
    </row>
    <row r="1021" customHeight="1" spans="1:3">
      <c r="A1021" s="110">
        <v>21499</v>
      </c>
      <c r="B1021" s="108" t="s">
        <v>1752</v>
      </c>
      <c r="C1021" s="109">
        <f>SUM(C1022:C1023)</f>
        <v>0</v>
      </c>
    </row>
    <row r="1022" customHeight="1" spans="1:3">
      <c r="A1022" s="110">
        <v>2149901</v>
      </c>
      <c r="B1022" s="110" t="s">
        <v>1753</v>
      </c>
      <c r="C1022" s="109">
        <v>0</v>
      </c>
    </row>
    <row r="1023" customHeight="1" spans="1:3">
      <c r="A1023" s="110">
        <v>2149999</v>
      </c>
      <c r="B1023" s="110" t="s">
        <v>1754</v>
      </c>
      <c r="C1023" s="109">
        <v>0</v>
      </c>
    </row>
    <row r="1024" customHeight="1" spans="1:3">
      <c r="A1024" s="110">
        <v>215</v>
      </c>
      <c r="B1024" s="108" t="s">
        <v>132</v>
      </c>
      <c r="C1024" s="109">
        <f>SUM(C1025,C1035,C1051,C1056,C1067,C1074,C1082)</f>
        <v>5852</v>
      </c>
    </row>
    <row r="1025" customHeight="1" spans="1:3">
      <c r="A1025" s="110">
        <v>21501</v>
      </c>
      <c r="B1025" s="108" t="s">
        <v>1755</v>
      </c>
      <c r="C1025" s="109">
        <f>SUM(C1026:C1034)</f>
        <v>0</v>
      </c>
    </row>
    <row r="1026" customHeight="1" spans="1:3">
      <c r="A1026" s="110">
        <v>2150101</v>
      </c>
      <c r="B1026" s="110" t="s">
        <v>988</v>
      </c>
      <c r="C1026" s="109">
        <v>0</v>
      </c>
    </row>
    <row r="1027" customHeight="1" spans="1:3">
      <c r="A1027" s="110">
        <v>2150102</v>
      </c>
      <c r="B1027" s="110" t="s">
        <v>989</v>
      </c>
      <c r="C1027" s="109">
        <v>0</v>
      </c>
    </row>
    <row r="1028" customHeight="1" spans="1:3">
      <c r="A1028" s="110">
        <v>2150103</v>
      </c>
      <c r="B1028" s="110" t="s">
        <v>990</v>
      </c>
      <c r="C1028" s="109">
        <v>0</v>
      </c>
    </row>
    <row r="1029" customHeight="1" spans="1:3">
      <c r="A1029" s="110">
        <v>2150104</v>
      </c>
      <c r="B1029" s="110" t="s">
        <v>1756</v>
      </c>
      <c r="C1029" s="109">
        <v>0</v>
      </c>
    </row>
    <row r="1030" customHeight="1" spans="1:3">
      <c r="A1030" s="110">
        <v>2150105</v>
      </c>
      <c r="B1030" s="110" t="s">
        <v>1757</v>
      </c>
      <c r="C1030" s="109">
        <v>0</v>
      </c>
    </row>
    <row r="1031" customHeight="1" spans="1:3">
      <c r="A1031" s="110">
        <v>2150106</v>
      </c>
      <c r="B1031" s="110" t="s">
        <v>1758</v>
      </c>
      <c r="C1031" s="109">
        <v>0</v>
      </c>
    </row>
    <row r="1032" customHeight="1" spans="1:3">
      <c r="A1032" s="110">
        <v>2150107</v>
      </c>
      <c r="B1032" s="110" t="s">
        <v>1759</v>
      </c>
      <c r="C1032" s="109">
        <v>0</v>
      </c>
    </row>
    <row r="1033" customHeight="1" spans="1:3">
      <c r="A1033" s="110">
        <v>2150108</v>
      </c>
      <c r="B1033" s="110" t="s">
        <v>1760</v>
      </c>
      <c r="C1033" s="109">
        <v>0</v>
      </c>
    </row>
    <row r="1034" customHeight="1" spans="1:3">
      <c r="A1034" s="110">
        <v>2150199</v>
      </c>
      <c r="B1034" s="110" t="s">
        <v>1761</v>
      </c>
      <c r="C1034" s="109">
        <v>0</v>
      </c>
    </row>
    <row r="1035" customHeight="1" spans="1:3">
      <c r="A1035" s="110">
        <v>21502</v>
      </c>
      <c r="B1035" s="108" t="s">
        <v>1762</v>
      </c>
      <c r="C1035" s="109">
        <f>SUM(C1036:C1050)</f>
        <v>176</v>
      </c>
    </row>
    <row r="1036" customHeight="1" spans="1:3">
      <c r="A1036" s="110">
        <v>2150201</v>
      </c>
      <c r="B1036" s="110" t="s">
        <v>988</v>
      </c>
      <c r="C1036" s="109">
        <v>0</v>
      </c>
    </row>
    <row r="1037" customHeight="1" spans="1:3">
      <c r="A1037" s="110">
        <v>2150202</v>
      </c>
      <c r="B1037" s="110" t="s">
        <v>989</v>
      </c>
      <c r="C1037" s="109">
        <v>0</v>
      </c>
    </row>
    <row r="1038" customHeight="1" spans="1:3">
      <c r="A1038" s="110">
        <v>2150203</v>
      </c>
      <c r="B1038" s="110" t="s">
        <v>990</v>
      </c>
      <c r="C1038" s="109">
        <v>0</v>
      </c>
    </row>
    <row r="1039" customHeight="1" spans="1:3">
      <c r="A1039" s="110">
        <v>2150204</v>
      </c>
      <c r="B1039" s="110" t="s">
        <v>1763</v>
      </c>
      <c r="C1039" s="109">
        <v>0</v>
      </c>
    </row>
    <row r="1040" customHeight="1" spans="1:3">
      <c r="A1040" s="110">
        <v>2150205</v>
      </c>
      <c r="B1040" s="110" t="s">
        <v>1764</v>
      </c>
      <c r="C1040" s="109">
        <v>0</v>
      </c>
    </row>
    <row r="1041" customHeight="1" spans="1:3">
      <c r="A1041" s="110">
        <v>2150206</v>
      </c>
      <c r="B1041" s="110" t="s">
        <v>1765</v>
      </c>
      <c r="C1041" s="109">
        <v>0</v>
      </c>
    </row>
    <row r="1042" customHeight="1" spans="1:3">
      <c r="A1042" s="110">
        <v>2150207</v>
      </c>
      <c r="B1042" s="110" t="s">
        <v>1766</v>
      </c>
      <c r="C1042" s="109">
        <v>0</v>
      </c>
    </row>
    <row r="1043" customHeight="1" spans="1:3">
      <c r="A1043" s="110">
        <v>2150208</v>
      </c>
      <c r="B1043" s="110" t="s">
        <v>1767</v>
      </c>
      <c r="C1043" s="109">
        <v>0</v>
      </c>
    </row>
    <row r="1044" customHeight="1" spans="1:3">
      <c r="A1044" s="110">
        <v>2150209</v>
      </c>
      <c r="B1044" s="110" t="s">
        <v>1768</v>
      </c>
      <c r="C1044" s="109">
        <v>0</v>
      </c>
    </row>
    <row r="1045" customHeight="1" spans="1:3">
      <c r="A1045" s="110">
        <v>2150210</v>
      </c>
      <c r="B1045" s="110" t="s">
        <v>1769</v>
      </c>
      <c r="C1045" s="109">
        <v>0</v>
      </c>
    </row>
    <row r="1046" customHeight="1" spans="1:3">
      <c r="A1046" s="110">
        <v>2150212</v>
      </c>
      <c r="B1046" s="110" t="s">
        <v>1770</v>
      </c>
      <c r="C1046" s="109">
        <v>0</v>
      </c>
    </row>
    <row r="1047" customHeight="1" spans="1:3">
      <c r="A1047" s="110">
        <v>2150213</v>
      </c>
      <c r="B1047" s="110" t="s">
        <v>1771</v>
      </c>
      <c r="C1047" s="109">
        <v>0</v>
      </c>
    </row>
    <row r="1048" customHeight="1" spans="1:3">
      <c r="A1048" s="110">
        <v>2150214</v>
      </c>
      <c r="B1048" s="110" t="s">
        <v>1772</v>
      </c>
      <c r="C1048" s="109">
        <v>0</v>
      </c>
    </row>
    <row r="1049" customHeight="1" spans="1:3">
      <c r="A1049" s="110">
        <v>2150215</v>
      </c>
      <c r="B1049" s="110" t="s">
        <v>1773</v>
      </c>
      <c r="C1049" s="109">
        <v>0</v>
      </c>
    </row>
    <row r="1050" customHeight="1" spans="1:3">
      <c r="A1050" s="110">
        <v>2150299</v>
      </c>
      <c r="B1050" s="110" t="s">
        <v>1774</v>
      </c>
      <c r="C1050" s="109">
        <v>176</v>
      </c>
    </row>
    <row r="1051" customHeight="1" spans="1:3">
      <c r="A1051" s="110">
        <v>21503</v>
      </c>
      <c r="B1051" s="108" t="s">
        <v>1775</v>
      </c>
      <c r="C1051" s="109">
        <f>SUM(C1052:C1055)</f>
        <v>0</v>
      </c>
    </row>
    <row r="1052" customHeight="1" spans="1:3">
      <c r="A1052" s="110">
        <v>2150301</v>
      </c>
      <c r="B1052" s="110" t="s">
        <v>988</v>
      </c>
      <c r="C1052" s="109">
        <v>0</v>
      </c>
    </row>
    <row r="1053" customHeight="1" spans="1:3">
      <c r="A1053" s="110">
        <v>2150302</v>
      </c>
      <c r="B1053" s="110" t="s">
        <v>989</v>
      </c>
      <c r="C1053" s="109">
        <v>0</v>
      </c>
    </row>
    <row r="1054" customHeight="1" spans="1:3">
      <c r="A1054" s="110">
        <v>2150303</v>
      </c>
      <c r="B1054" s="110" t="s">
        <v>990</v>
      </c>
      <c r="C1054" s="109">
        <v>0</v>
      </c>
    </row>
    <row r="1055" customHeight="1" spans="1:3">
      <c r="A1055" s="110">
        <v>2150399</v>
      </c>
      <c r="B1055" s="110" t="s">
        <v>1776</v>
      </c>
      <c r="C1055" s="109">
        <v>0</v>
      </c>
    </row>
    <row r="1056" customHeight="1" spans="1:3">
      <c r="A1056" s="110">
        <v>21505</v>
      </c>
      <c r="B1056" s="108" t="s">
        <v>1777</v>
      </c>
      <c r="C1056" s="109">
        <f>SUM(C1057:C1066)</f>
        <v>1664</v>
      </c>
    </row>
    <row r="1057" customHeight="1" spans="1:3">
      <c r="A1057" s="110">
        <v>2150501</v>
      </c>
      <c r="B1057" s="110" t="s">
        <v>988</v>
      </c>
      <c r="C1057" s="109">
        <v>829</v>
      </c>
    </row>
    <row r="1058" customHeight="1" spans="1:3">
      <c r="A1058" s="110">
        <v>2150502</v>
      </c>
      <c r="B1058" s="110" t="s">
        <v>989</v>
      </c>
      <c r="C1058" s="109">
        <v>835</v>
      </c>
    </row>
    <row r="1059" customHeight="1" spans="1:3">
      <c r="A1059" s="110">
        <v>2150503</v>
      </c>
      <c r="B1059" s="110" t="s">
        <v>990</v>
      </c>
      <c r="C1059" s="109">
        <v>0</v>
      </c>
    </row>
    <row r="1060" customHeight="1" spans="1:3">
      <c r="A1060" s="110">
        <v>2150505</v>
      </c>
      <c r="B1060" s="110" t="s">
        <v>1778</v>
      </c>
      <c r="C1060" s="109">
        <v>0</v>
      </c>
    </row>
    <row r="1061" customHeight="1" spans="1:3">
      <c r="A1061" s="110">
        <v>2150507</v>
      </c>
      <c r="B1061" s="110" t="s">
        <v>1779</v>
      </c>
      <c r="C1061" s="109">
        <v>0</v>
      </c>
    </row>
    <row r="1062" customHeight="1" spans="1:3">
      <c r="A1062" s="110">
        <v>2150508</v>
      </c>
      <c r="B1062" s="110" t="s">
        <v>1780</v>
      </c>
      <c r="C1062" s="109">
        <v>0</v>
      </c>
    </row>
    <row r="1063" customHeight="1" spans="1:3">
      <c r="A1063" s="110">
        <v>2150516</v>
      </c>
      <c r="B1063" s="110" t="s">
        <v>1781</v>
      </c>
      <c r="C1063" s="109">
        <v>0</v>
      </c>
    </row>
    <row r="1064" customHeight="1" spans="1:3">
      <c r="A1064" s="110">
        <v>2150517</v>
      </c>
      <c r="B1064" s="110" t="s">
        <v>1782</v>
      </c>
      <c r="C1064" s="109">
        <v>0</v>
      </c>
    </row>
    <row r="1065" customHeight="1" spans="1:3">
      <c r="A1065" s="110">
        <v>2150550</v>
      </c>
      <c r="B1065" s="110" t="s">
        <v>997</v>
      </c>
      <c r="C1065" s="109">
        <v>0</v>
      </c>
    </row>
    <row r="1066" customHeight="1" spans="1:3">
      <c r="A1066" s="110">
        <v>2150599</v>
      </c>
      <c r="B1066" s="110" t="s">
        <v>1783</v>
      </c>
      <c r="C1066" s="109">
        <v>0</v>
      </c>
    </row>
    <row r="1067" customHeight="1" spans="1:3">
      <c r="A1067" s="110">
        <v>21507</v>
      </c>
      <c r="B1067" s="108" t="s">
        <v>1784</v>
      </c>
      <c r="C1067" s="109">
        <f>SUM(C1068:C1073)</f>
        <v>10</v>
      </c>
    </row>
    <row r="1068" customHeight="1" spans="1:3">
      <c r="A1068" s="110">
        <v>2150701</v>
      </c>
      <c r="B1068" s="110" t="s">
        <v>988</v>
      </c>
      <c r="C1068" s="109">
        <v>0</v>
      </c>
    </row>
    <row r="1069" customHeight="1" spans="1:3">
      <c r="A1069" s="110">
        <v>2150702</v>
      </c>
      <c r="B1069" s="110" t="s">
        <v>989</v>
      </c>
      <c r="C1069" s="109">
        <v>0</v>
      </c>
    </row>
    <row r="1070" customHeight="1" spans="1:3">
      <c r="A1070" s="110">
        <v>2150703</v>
      </c>
      <c r="B1070" s="110" t="s">
        <v>990</v>
      </c>
      <c r="C1070" s="109">
        <v>0</v>
      </c>
    </row>
    <row r="1071" customHeight="1" spans="1:3">
      <c r="A1071" s="110">
        <v>2150704</v>
      </c>
      <c r="B1071" s="110" t="s">
        <v>1785</v>
      </c>
      <c r="C1071" s="109">
        <v>0</v>
      </c>
    </row>
    <row r="1072" customHeight="1" spans="1:3">
      <c r="A1072" s="110">
        <v>2150705</v>
      </c>
      <c r="B1072" s="110" t="s">
        <v>1786</v>
      </c>
      <c r="C1072" s="109">
        <v>0</v>
      </c>
    </row>
    <row r="1073" customHeight="1" spans="1:3">
      <c r="A1073" s="110">
        <v>2150799</v>
      </c>
      <c r="B1073" s="110" t="s">
        <v>1787</v>
      </c>
      <c r="C1073" s="109">
        <v>10</v>
      </c>
    </row>
    <row r="1074" customHeight="1" spans="1:3">
      <c r="A1074" s="110">
        <v>21508</v>
      </c>
      <c r="B1074" s="108" t="s">
        <v>1788</v>
      </c>
      <c r="C1074" s="109">
        <f>SUM(C1075:C1081)</f>
        <v>1814</v>
      </c>
    </row>
    <row r="1075" customHeight="1" spans="1:3">
      <c r="A1075" s="110">
        <v>2150801</v>
      </c>
      <c r="B1075" s="110" t="s">
        <v>988</v>
      </c>
      <c r="C1075" s="109">
        <v>0</v>
      </c>
    </row>
    <row r="1076" customHeight="1" spans="1:3">
      <c r="A1076" s="110">
        <v>2150802</v>
      </c>
      <c r="B1076" s="110" t="s">
        <v>989</v>
      </c>
      <c r="C1076" s="109">
        <v>0</v>
      </c>
    </row>
    <row r="1077" customHeight="1" spans="1:3">
      <c r="A1077" s="110">
        <v>2150803</v>
      </c>
      <c r="B1077" s="110" t="s">
        <v>990</v>
      </c>
      <c r="C1077" s="109">
        <v>0</v>
      </c>
    </row>
    <row r="1078" customHeight="1" spans="1:3">
      <c r="A1078" s="110">
        <v>2150804</v>
      </c>
      <c r="B1078" s="110" t="s">
        <v>1789</v>
      </c>
      <c r="C1078" s="109">
        <v>0</v>
      </c>
    </row>
    <row r="1079" customHeight="1" spans="1:3">
      <c r="A1079" s="110">
        <v>2150805</v>
      </c>
      <c r="B1079" s="110" t="s">
        <v>1790</v>
      </c>
      <c r="C1079" s="109">
        <v>1753</v>
      </c>
    </row>
    <row r="1080" customHeight="1" spans="1:3">
      <c r="A1080" s="110">
        <v>2150806</v>
      </c>
      <c r="B1080" s="110" t="s">
        <v>1791</v>
      </c>
      <c r="C1080" s="109">
        <v>0</v>
      </c>
    </row>
    <row r="1081" customHeight="1" spans="1:3">
      <c r="A1081" s="110">
        <v>2150899</v>
      </c>
      <c r="B1081" s="110" t="s">
        <v>1792</v>
      </c>
      <c r="C1081" s="109">
        <v>61</v>
      </c>
    </row>
    <row r="1082" customHeight="1" spans="1:3">
      <c r="A1082" s="110">
        <v>21599</v>
      </c>
      <c r="B1082" s="108" t="s">
        <v>1793</v>
      </c>
      <c r="C1082" s="109">
        <f>SUM(C1083:C1087)</f>
        <v>2188</v>
      </c>
    </row>
    <row r="1083" customHeight="1" spans="1:3">
      <c r="A1083" s="110">
        <v>2159901</v>
      </c>
      <c r="B1083" s="110" t="s">
        <v>1794</v>
      </c>
      <c r="C1083" s="109">
        <v>0</v>
      </c>
    </row>
    <row r="1084" customHeight="1" spans="1:3">
      <c r="A1084" s="110">
        <v>2159904</v>
      </c>
      <c r="B1084" s="110" t="s">
        <v>1795</v>
      </c>
      <c r="C1084" s="109">
        <v>0</v>
      </c>
    </row>
    <row r="1085" customHeight="1" spans="1:3">
      <c r="A1085" s="110">
        <v>2159905</v>
      </c>
      <c r="B1085" s="110" t="s">
        <v>1796</v>
      </c>
      <c r="C1085" s="109">
        <v>0</v>
      </c>
    </row>
    <row r="1086" customHeight="1" spans="1:3">
      <c r="A1086" s="110">
        <v>2159906</v>
      </c>
      <c r="B1086" s="110" t="s">
        <v>1797</v>
      </c>
      <c r="C1086" s="109">
        <v>0</v>
      </c>
    </row>
    <row r="1087" customHeight="1" spans="1:3">
      <c r="A1087" s="110">
        <v>2159999</v>
      </c>
      <c r="B1087" s="110" t="s">
        <v>1798</v>
      </c>
      <c r="C1087" s="109">
        <v>2188</v>
      </c>
    </row>
    <row r="1088" customHeight="1" spans="1:3">
      <c r="A1088" s="110">
        <v>216</v>
      </c>
      <c r="B1088" s="108" t="s">
        <v>134</v>
      </c>
      <c r="C1088" s="109">
        <f>SUM(C1089,C1099,C1105)</f>
        <v>2034</v>
      </c>
    </row>
    <row r="1089" customHeight="1" spans="1:3">
      <c r="A1089" s="110">
        <v>21602</v>
      </c>
      <c r="B1089" s="108" t="s">
        <v>1799</v>
      </c>
      <c r="C1089" s="109">
        <f>SUM(C1090:C1098)</f>
        <v>259</v>
      </c>
    </row>
    <row r="1090" customHeight="1" spans="1:3">
      <c r="A1090" s="110">
        <v>2160201</v>
      </c>
      <c r="B1090" s="110" t="s">
        <v>988</v>
      </c>
      <c r="C1090" s="109">
        <v>0</v>
      </c>
    </row>
    <row r="1091" customHeight="1" spans="1:3">
      <c r="A1091" s="110">
        <v>2160202</v>
      </c>
      <c r="B1091" s="110" t="s">
        <v>989</v>
      </c>
      <c r="C1091" s="109">
        <v>0</v>
      </c>
    </row>
    <row r="1092" customHeight="1" spans="1:3">
      <c r="A1092" s="110">
        <v>2160203</v>
      </c>
      <c r="B1092" s="110" t="s">
        <v>990</v>
      </c>
      <c r="C1092" s="109">
        <v>0</v>
      </c>
    </row>
    <row r="1093" customHeight="1" spans="1:3">
      <c r="A1093" s="110">
        <v>2160216</v>
      </c>
      <c r="B1093" s="110" t="s">
        <v>1800</v>
      </c>
      <c r="C1093" s="109">
        <v>0</v>
      </c>
    </row>
    <row r="1094" customHeight="1" spans="1:3">
      <c r="A1094" s="110">
        <v>2160217</v>
      </c>
      <c r="B1094" s="110" t="s">
        <v>1801</v>
      </c>
      <c r="C1094" s="109">
        <v>0</v>
      </c>
    </row>
    <row r="1095" customHeight="1" spans="1:3">
      <c r="A1095" s="110">
        <v>2160218</v>
      </c>
      <c r="B1095" s="110" t="s">
        <v>1802</v>
      </c>
      <c r="C1095" s="109">
        <v>0</v>
      </c>
    </row>
    <row r="1096" customHeight="1" spans="1:3">
      <c r="A1096" s="110">
        <v>2160219</v>
      </c>
      <c r="B1096" s="110" t="s">
        <v>1803</v>
      </c>
      <c r="C1096" s="109">
        <v>0</v>
      </c>
    </row>
    <row r="1097" customHeight="1" spans="1:3">
      <c r="A1097" s="110">
        <v>2160250</v>
      </c>
      <c r="B1097" s="110" t="s">
        <v>997</v>
      </c>
      <c r="C1097" s="109">
        <v>0</v>
      </c>
    </row>
    <row r="1098" customHeight="1" spans="1:3">
      <c r="A1098" s="110">
        <v>2160299</v>
      </c>
      <c r="B1098" s="110" t="s">
        <v>1804</v>
      </c>
      <c r="C1098" s="109">
        <v>259</v>
      </c>
    </row>
    <row r="1099" customHeight="1" spans="1:3">
      <c r="A1099" s="110">
        <v>21606</v>
      </c>
      <c r="B1099" s="108" t="s">
        <v>1805</v>
      </c>
      <c r="C1099" s="109">
        <f>SUM(C1100:C1104)</f>
        <v>1724</v>
      </c>
    </row>
    <row r="1100" customHeight="1" spans="1:3">
      <c r="A1100" s="110">
        <v>2160601</v>
      </c>
      <c r="B1100" s="110" t="s">
        <v>988</v>
      </c>
      <c r="C1100" s="109">
        <v>0</v>
      </c>
    </row>
    <row r="1101" customHeight="1" spans="1:3">
      <c r="A1101" s="110">
        <v>2160602</v>
      </c>
      <c r="B1101" s="110" t="s">
        <v>989</v>
      </c>
      <c r="C1101" s="109">
        <v>0</v>
      </c>
    </row>
    <row r="1102" customHeight="1" spans="1:3">
      <c r="A1102" s="110">
        <v>2160603</v>
      </c>
      <c r="B1102" s="110" t="s">
        <v>990</v>
      </c>
      <c r="C1102" s="109">
        <v>0</v>
      </c>
    </row>
    <row r="1103" customHeight="1" spans="1:3">
      <c r="A1103" s="110">
        <v>2160607</v>
      </c>
      <c r="B1103" s="110" t="s">
        <v>1806</v>
      </c>
      <c r="C1103" s="109">
        <v>0</v>
      </c>
    </row>
    <row r="1104" customHeight="1" spans="1:3">
      <c r="A1104" s="110">
        <v>2160699</v>
      </c>
      <c r="B1104" s="110" t="s">
        <v>1807</v>
      </c>
      <c r="C1104" s="109">
        <v>1724</v>
      </c>
    </row>
    <row r="1105" customHeight="1" spans="1:3">
      <c r="A1105" s="110">
        <v>21699</v>
      </c>
      <c r="B1105" s="108" t="s">
        <v>1808</v>
      </c>
      <c r="C1105" s="109">
        <f>SUM(C1106:C1107)</f>
        <v>51</v>
      </c>
    </row>
    <row r="1106" customHeight="1" spans="1:3">
      <c r="A1106" s="110">
        <v>2169901</v>
      </c>
      <c r="B1106" s="110" t="s">
        <v>1809</v>
      </c>
      <c r="C1106" s="109">
        <v>0</v>
      </c>
    </row>
    <row r="1107" customHeight="1" spans="1:3">
      <c r="A1107" s="110">
        <v>2169999</v>
      </c>
      <c r="B1107" s="110" t="s">
        <v>1810</v>
      </c>
      <c r="C1107" s="109">
        <v>51</v>
      </c>
    </row>
    <row r="1108" customHeight="1" spans="1:3">
      <c r="A1108" s="110">
        <v>217</v>
      </c>
      <c r="B1108" s="108" t="s">
        <v>135</v>
      </c>
      <c r="C1108" s="109">
        <f>SUM(C1109,C1116,C1126,C1132,C1135)</f>
        <v>919</v>
      </c>
    </row>
    <row r="1109" customHeight="1" spans="1:3">
      <c r="A1109" s="110">
        <v>21701</v>
      </c>
      <c r="B1109" s="108" t="s">
        <v>1811</v>
      </c>
      <c r="C1109" s="109">
        <f>SUM(C1110:C1115)</f>
        <v>0</v>
      </c>
    </row>
    <row r="1110" customHeight="1" spans="1:3">
      <c r="A1110" s="110">
        <v>2170101</v>
      </c>
      <c r="B1110" s="110" t="s">
        <v>988</v>
      </c>
      <c r="C1110" s="109">
        <v>0</v>
      </c>
    </row>
    <row r="1111" customHeight="1" spans="1:3">
      <c r="A1111" s="110">
        <v>2170102</v>
      </c>
      <c r="B1111" s="110" t="s">
        <v>989</v>
      </c>
      <c r="C1111" s="109">
        <v>0</v>
      </c>
    </row>
    <row r="1112" customHeight="1" spans="1:3">
      <c r="A1112" s="110">
        <v>2170103</v>
      </c>
      <c r="B1112" s="110" t="s">
        <v>990</v>
      </c>
      <c r="C1112" s="109">
        <v>0</v>
      </c>
    </row>
    <row r="1113" customHeight="1" spans="1:3">
      <c r="A1113" s="110">
        <v>2170104</v>
      </c>
      <c r="B1113" s="110" t="s">
        <v>1812</v>
      </c>
      <c r="C1113" s="109">
        <v>0</v>
      </c>
    </row>
    <row r="1114" customHeight="1" spans="1:3">
      <c r="A1114" s="110">
        <v>2170150</v>
      </c>
      <c r="B1114" s="110" t="s">
        <v>997</v>
      </c>
      <c r="C1114" s="109">
        <v>0</v>
      </c>
    </row>
    <row r="1115" customHeight="1" spans="1:3">
      <c r="A1115" s="110">
        <v>2170199</v>
      </c>
      <c r="B1115" s="110" t="s">
        <v>1813</v>
      </c>
      <c r="C1115" s="109">
        <v>0</v>
      </c>
    </row>
    <row r="1116" customHeight="1" spans="1:3">
      <c r="A1116" s="110">
        <v>21702</v>
      </c>
      <c r="B1116" s="108" t="s">
        <v>1814</v>
      </c>
      <c r="C1116" s="109">
        <f>SUM(C1117:C1125)</f>
        <v>0</v>
      </c>
    </row>
    <row r="1117" customHeight="1" spans="1:3">
      <c r="A1117" s="110">
        <v>2170201</v>
      </c>
      <c r="B1117" s="110" t="s">
        <v>1815</v>
      </c>
      <c r="C1117" s="109">
        <v>0</v>
      </c>
    </row>
    <row r="1118" customHeight="1" spans="1:3">
      <c r="A1118" s="110">
        <v>2170202</v>
      </c>
      <c r="B1118" s="110" t="s">
        <v>1816</v>
      </c>
      <c r="C1118" s="109">
        <v>0</v>
      </c>
    </row>
    <row r="1119" customHeight="1" spans="1:3">
      <c r="A1119" s="110">
        <v>2170203</v>
      </c>
      <c r="B1119" s="110" t="s">
        <v>1817</v>
      </c>
      <c r="C1119" s="109">
        <v>0</v>
      </c>
    </row>
    <row r="1120" customHeight="1" spans="1:3">
      <c r="A1120" s="110">
        <v>2170204</v>
      </c>
      <c r="B1120" s="110" t="s">
        <v>1818</v>
      </c>
      <c r="C1120" s="109">
        <v>0</v>
      </c>
    </row>
    <row r="1121" customHeight="1" spans="1:3">
      <c r="A1121" s="110">
        <v>2170205</v>
      </c>
      <c r="B1121" s="110" t="s">
        <v>1819</v>
      </c>
      <c r="C1121" s="109">
        <v>0</v>
      </c>
    </row>
    <row r="1122" customHeight="1" spans="1:3">
      <c r="A1122" s="110">
        <v>2170206</v>
      </c>
      <c r="B1122" s="110" t="s">
        <v>1820</v>
      </c>
      <c r="C1122" s="109">
        <v>0</v>
      </c>
    </row>
    <row r="1123" customHeight="1" spans="1:3">
      <c r="A1123" s="110">
        <v>2170207</v>
      </c>
      <c r="B1123" s="110" t="s">
        <v>1821</v>
      </c>
      <c r="C1123" s="109">
        <v>0</v>
      </c>
    </row>
    <row r="1124" customHeight="1" spans="1:3">
      <c r="A1124" s="110">
        <v>2170208</v>
      </c>
      <c r="B1124" s="110" t="s">
        <v>1822</v>
      </c>
      <c r="C1124" s="109">
        <v>0</v>
      </c>
    </row>
    <row r="1125" customHeight="1" spans="1:3">
      <c r="A1125" s="110">
        <v>2170299</v>
      </c>
      <c r="B1125" s="110" t="s">
        <v>1823</v>
      </c>
      <c r="C1125" s="109">
        <v>0</v>
      </c>
    </row>
    <row r="1126" customHeight="1" spans="1:3">
      <c r="A1126" s="110">
        <v>21703</v>
      </c>
      <c r="B1126" s="108" t="s">
        <v>1824</v>
      </c>
      <c r="C1126" s="109">
        <f>SUM(C1127:C1131)</f>
        <v>919</v>
      </c>
    </row>
    <row r="1127" customHeight="1" spans="1:3">
      <c r="A1127" s="110">
        <v>2170301</v>
      </c>
      <c r="B1127" s="110" t="s">
        <v>1825</v>
      </c>
      <c r="C1127" s="109">
        <v>0</v>
      </c>
    </row>
    <row r="1128" customHeight="1" spans="1:3">
      <c r="A1128" s="110">
        <v>2170302</v>
      </c>
      <c r="B1128" s="110" t="s">
        <v>1826</v>
      </c>
      <c r="C1128" s="109">
        <v>0</v>
      </c>
    </row>
    <row r="1129" customHeight="1" spans="1:3">
      <c r="A1129" s="110">
        <v>2170303</v>
      </c>
      <c r="B1129" s="110" t="s">
        <v>1827</v>
      </c>
      <c r="C1129" s="109">
        <v>0</v>
      </c>
    </row>
    <row r="1130" customHeight="1" spans="1:3">
      <c r="A1130" s="110">
        <v>2170304</v>
      </c>
      <c r="B1130" s="110" t="s">
        <v>1828</v>
      </c>
      <c r="C1130" s="109">
        <v>0</v>
      </c>
    </row>
    <row r="1131" customHeight="1" spans="1:3">
      <c r="A1131" s="110">
        <v>2170399</v>
      </c>
      <c r="B1131" s="110" t="s">
        <v>1829</v>
      </c>
      <c r="C1131" s="109">
        <v>919</v>
      </c>
    </row>
    <row r="1132" customHeight="1" spans="1:3">
      <c r="A1132" s="110">
        <v>21704</v>
      </c>
      <c r="B1132" s="108" t="s">
        <v>1830</v>
      </c>
      <c r="C1132" s="109">
        <f>SUM(C1133:C1134)</f>
        <v>0</v>
      </c>
    </row>
    <row r="1133" customHeight="1" spans="1:3">
      <c r="A1133" s="110">
        <v>2170401</v>
      </c>
      <c r="B1133" s="110" t="s">
        <v>1831</v>
      </c>
      <c r="C1133" s="109">
        <v>0</v>
      </c>
    </row>
    <row r="1134" customHeight="1" spans="1:3">
      <c r="A1134" s="110">
        <v>2170499</v>
      </c>
      <c r="B1134" s="110" t="s">
        <v>1832</v>
      </c>
      <c r="C1134" s="109">
        <v>0</v>
      </c>
    </row>
    <row r="1135" customHeight="1" spans="1:3">
      <c r="A1135" s="110">
        <v>21799</v>
      </c>
      <c r="B1135" s="108" t="s">
        <v>1833</v>
      </c>
      <c r="C1135" s="109">
        <f>SUM(C1136:C1137)</f>
        <v>0</v>
      </c>
    </row>
    <row r="1136" customHeight="1" spans="1:3">
      <c r="A1136" s="110">
        <v>2179902</v>
      </c>
      <c r="B1136" s="110" t="s">
        <v>1834</v>
      </c>
      <c r="C1136" s="109">
        <v>0</v>
      </c>
    </row>
    <row r="1137" customHeight="1" spans="1:3">
      <c r="A1137" s="110">
        <v>2179999</v>
      </c>
      <c r="B1137" s="110" t="s">
        <v>1835</v>
      </c>
      <c r="C1137" s="109">
        <v>0</v>
      </c>
    </row>
    <row r="1138" customHeight="1" spans="1:3">
      <c r="A1138" s="110">
        <v>219</v>
      </c>
      <c r="B1138" s="108" t="s">
        <v>1836</v>
      </c>
      <c r="C1138" s="109">
        <f>SUM(C1139:C1147)</f>
        <v>0</v>
      </c>
    </row>
    <row r="1139" customHeight="1" spans="1:3">
      <c r="A1139" s="110">
        <v>21901</v>
      </c>
      <c r="B1139" s="108" t="s">
        <v>1837</v>
      </c>
      <c r="C1139" s="109">
        <v>0</v>
      </c>
    </row>
    <row r="1140" customHeight="1" spans="1:3">
      <c r="A1140" s="110">
        <v>21902</v>
      </c>
      <c r="B1140" s="108" t="s">
        <v>1838</v>
      </c>
      <c r="C1140" s="109">
        <v>0</v>
      </c>
    </row>
    <row r="1141" customHeight="1" spans="1:3">
      <c r="A1141" s="110">
        <v>21903</v>
      </c>
      <c r="B1141" s="108" t="s">
        <v>1839</v>
      </c>
      <c r="C1141" s="109">
        <v>0</v>
      </c>
    </row>
    <row r="1142" customHeight="1" spans="1:3">
      <c r="A1142" s="110">
        <v>21904</v>
      </c>
      <c r="B1142" s="108" t="s">
        <v>1840</v>
      </c>
      <c r="C1142" s="109">
        <v>0</v>
      </c>
    </row>
    <row r="1143" customHeight="1" spans="1:3">
      <c r="A1143" s="110">
        <v>21905</v>
      </c>
      <c r="B1143" s="108" t="s">
        <v>1841</v>
      </c>
      <c r="C1143" s="109">
        <v>0</v>
      </c>
    </row>
    <row r="1144" customHeight="1" spans="1:3">
      <c r="A1144" s="110">
        <v>21906</v>
      </c>
      <c r="B1144" s="108" t="s">
        <v>1842</v>
      </c>
      <c r="C1144" s="109">
        <v>0</v>
      </c>
    </row>
    <row r="1145" customHeight="1" spans="1:3">
      <c r="A1145" s="110">
        <v>21907</v>
      </c>
      <c r="B1145" s="108" t="s">
        <v>1843</v>
      </c>
      <c r="C1145" s="109">
        <v>0</v>
      </c>
    </row>
    <row r="1146" customHeight="1" spans="1:3">
      <c r="A1146" s="110">
        <v>21908</v>
      </c>
      <c r="B1146" s="108" t="s">
        <v>1844</v>
      </c>
      <c r="C1146" s="109">
        <v>0</v>
      </c>
    </row>
    <row r="1147" customHeight="1" spans="1:3">
      <c r="A1147" s="110">
        <v>21999</v>
      </c>
      <c r="B1147" s="108" t="s">
        <v>1845</v>
      </c>
      <c r="C1147" s="109">
        <v>0</v>
      </c>
    </row>
    <row r="1148" customHeight="1" spans="1:3">
      <c r="A1148" s="110">
        <v>220</v>
      </c>
      <c r="B1148" s="108" t="s">
        <v>218</v>
      </c>
      <c r="C1148" s="109">
        <f>SUM(C1149,C1176,C1191)</f>
        <v>0</v>
      </c>
    </row>
    <row r="1149" customHeight="1" spans="1:3">
      <c r="A1149" s="110">
        <v>22001</v>
      </c>
      <c r="B1149" s="108" t="s">
        <v>1846</v>
      </c>
      <c r="C1149" s="109">
        <f>SUM(C1150:C1175)</f>
        <v>0</v>
      </c>
    </row>
    <row r="1150" customHeight="1" spans="1:3">
      <c r="A1150" s="110">
        <v>2200101</v>
      </c>
      <c r="B1150" s="110" t="s">
        <v>988</v>
      </c>
      <c r="C1150" s="109">
        <v>0</v>
      </c>
    </row>
    <row r="1151" customHeight="1" spans="1:3">
      <c r="A1151" s="110">
        <v>2200102</v>
      </c>
      <c r="B1151" s="110" t="s">
        <v>989</v>
      </c>
      <c r="C1151" s="109">
        <v>0</v>
      </c>
    </row>
    <row r="1152" customHeight="1" spans="1:3">
      <c r="A1152" s="110">
        <v>2200103</v>
      </c>
      <c r="B1152" s="110" t="s">
        <v>990</v>
      </c>
      <c r="C1152" s="109">
        <v>0</v>
      </c>
    </row>
    <row r="1153" customHeight="1" spans="1:3">
      <c r="A1153" s="110">
        <v>2200104</v>
      </c>
      <c r="B1153" s="110" t="s">
        <v>1847</v>
      </c>
      <c r="C1153" s="109">
        <v>0</v>
      </c>
    </row>
    <row r="1154" customHeight="1" spans="1:3">
      <c r="A1154" s="110">
        <v>2200106</v>
      </c>
      <c r="B1154" s="110" t="s">
        <v>1848</v>
      </c>
      <c r="C1154" s="109">
        <v>0</v>
      </c>
    </row>
    <row r="1155" customHeight="1" spans="1:3">
      <c r="A1155" s="110">
        <v>2200107</v>
      </c>
      <c r="B1155" s="110" t="s">
        <v>1849</v>
      </c>
      <c r="C1155" s="109">
        <v>0</v>
      </c>
    </row>
    <row r="1156" customHeight="1" spans="1:3">
      <c r="A1156" s="110">
        <v>2200108</v>
      </c>
      <c r="B1156" s="110" t="s">
        <v>1850</v>
      </c>
      <c r="C1156" s="109">
        <v>0</v>
      </c>
    </row>
    <row r="1157" customHeight="1" spans="1:3">
      <c r="A1157" s="110">
        <v>2200109</v>
      </c>
      <c r="B1157" s="110" t="s">
        <v>1851</v>
      </c>
      <c r="C1157" s="109">
        <v>0</v>
      </c>
    </row>
    <row r="1158" customHeight="1" spans="1:3">
      <c r="A1158" s="110">
        <v>2200112</v>
      </c>
      <c r="B1158" s="110" t="s">
        <v>1852</v>
      </c>
      <c r="C1158" s="109">
        <v>0</v>
      </c>
    </row>
    <row r="1159" customHeight="1" spans="1:3">
      <c r="A1159" s="110">
        <v>2200113</v>
      </c>
      <c r="B1159" s="110" t="s">
        <v>1853</v>
      </c>
      <c r="C1159" s="109">
        <v>0</v>
      </c>
    </row>
    <row r="1160" customHeight="1" spans="1:3">
      <c r="A1160" s="110">
        <v>2200114</v>
      </c>
      <c r="B1160" s="110" t="s">
        <v>1854</v>
      </c>
      <c r="C1160" s="109">
        <v>0</v>
      </c>
    </row>
    <row r="1161" customHeight="1" spans="1:3">
      <c r="A1161" s="110">
        <v>2200115</v>
      </c>
      <c r="B1161" s="110" t="s">
        <v>1855</v>
      </c>
      <c r="C1161" s="109">
        <v>0</v>
      </c>
    </row>
    <row r="1162" customHeight="1" spans="1:3">
      <c r="A1162" s="110">
        <v>2200116</v>
      </c>
      <c r="B1162" s="110" t="s">
        <v>1856</v>
      </c>
      <c r="C1162" s="109">
        <v>0</v>
      </c>
    </row>
    <row r="1163" customHeight="1" spans="1:3">
      <c r="A1163" s="110">
        <v>2200119</v>
      </c>
      <c r="B1163" s="110" t="s">
        <v>1857</v>
      </c>
      <c r="C1163" s="109">
        <v>0</v>
      </c>
    </row>
    <row r="1164" customHeight="1" spans="1:3">
      <c r="A1164" s="110">
        <v>2200120</v>
      </c>
      <c r="B1164" s="110" t="s">
        <v>1858</v>
      </c>
      <c r="C1164" s="109">
        <v>0</v>
      </c>
    </row>
    <row r="1165" customHeight="1" spans="1:3">
      <c r="A1165" s="110">
        <v>2200121</v>
      </c>
      <c r="B1165" s="110" t="s">
        <v>1859</v>
      </c>
      <c r="C1165" s="109">
        <v>0</v>
      </c>
    </row>
    <row r="1166" customHeight="1" spans="1:3">
      <c r="A1166" s="110">
        <v>2200122</v>
      </c>
      <c r="B1166" s="110" t="s">
        <v>1860</v>
      </c>
      <c r="C1166" s="109">
        <v>0</v>
      </c>
    </row>
    <row r="1167" customHeight="1" spans="1:3">
      <c r="A1167" s="110">
        <v>2200123</v>
      </c>
      <c r="B1167" s="110" t="s">
        <v>1861</v>
      </c>
      <c r="C1167" s="109">
        <v>0</v>
      </c>
    </row>
    <row r="1168" customHeight="1" spans="1:3">
      <c r="A1168" s="110">
        <v>2200124</v>
      </c>
      <c r="B1168" s="110" t="s">
        <v>1862</v>
      </c>
      <c r="C1168" s="109">
        <v>0</v>
      </c>
    </row>
    <row r="1169" customHeight="1" spans="1:3">
      <c r="A1169" s="110">
        <v>2200125</v>
      </c>
      <c r="B1169" s="110" t="s">
        <v>1863</v>
      </c>
      <c r="C1169" s="109">
        <v>0</v>
      </c>
    </row>
    <row r="1170" customHeight="1" spans="1:3">
      <c r="A1170" s="110">
        <v>2200126</v>
      </c>
      <c r="B1170" s="110" t="s">
        <v>1864</v>
      </c>
      <c r="C1170" s="109">
        <v>0</v>
      </c>
    </row>
    <row r="1171" customHeight="1" spans="1:3">
      <c r="A1171" s="110">
        <v>2200127</v>
      </c>
      <c r="B1171" s="110" t="s">
        <v>1865</v>
      </c>
      <c r="C1171" s="109">
        <v>0</v>
      </c>
    </row>
    <row r="1172" customHeight="1" spans="1:3">
      <c r="A1172" s="110">
        <v>2200128</v>
      </c>
      <c r="B1172" s="110" t="s">
        <v>1866</v>
      </c>
      <c r="C1172" s="109">
        <v>0</v>
      </c>
    </row>
    <row r="1173" customHeight="1" spans="1:3">
      <c r="A1173" s="110">
        <v>2200129</v>
      </c>
      <c r="B1173" s="110" t="s">
        <v>1867</v>
      </c>
      <c r="C1173" s="109">
        <v>0</v>
      </c>
    </row>
    <row r="1174" customHeight="1" spans="1:3">
      <c r="A1174" s="110">
        <v>2200150</v>
      </c>
      <c r="B1174" s="110" t="s">
        <v>997</v>
      </c>
      <c r="C1174" s="109">
        <v>0</v>
      </c>
    </row>
    <row r="1175" customHeight="1" spans="1:3">
      <c r="A1175" s="110">
        <v>2200199</v>
      </c>
      <c r="B1175" s="110" t="s">
        <v>1868</v>
      </c>
      <c r="C1175" s="109">
        <v>0</v>
      </c>
    </row>
    <row r="1176" customHeight="1" spans="1:3">
      <c r="A1176" s="110">
        <v>22005</v>
      </c>
      <c r="B1176" s="108" t="s">
        <v>1869</v>
      </c>
      <c r="C1176" s="109">
        <f>SUM(C1177:C1190)</f>
        <v>0</v>
      </c>
    </row>
    <row r="1177" customHeight="1" spans="1:3">
      <c r="A1177" s="110">
        <v>2200501</v>
      </c>
      <c r="B1177" s="110" t="s">
        <v>988</v>
      </c>
      <c r="C1177" s="109">
        <v>0</v>
      </c>
    </row>
    <row r="1178" customHeight="1" spans="1:3">
      <c r="A1178" s="110">
        <v>2200502</v>
      </c>
      <c r="B1178" s="110" t="s">
        <v>989</v>
      </c>
      <c r="C1178" s="109">
        <v>0</v>
      </c>
    </row>
    <row r="1179" customHeight="1" spans="1:3">
      <c r="A1179" s="110">
        <v>2200503</v>
      </c>
      <c r="B1179" s="110" t="s">
        <v>990</v>
      </c>
      <c r="C1179" s="109">
        <v>0</v>
      </c>
    </row>
    <row r="1180" customHeight="1" spans="1:3">
      <c r="A1180" s="110">
        <v>2200504</v>
      </c>
      <c r="B1180" s="110" t="s">
        <v>1870</v>
      </c>
      <c r="C1180" s="109">
        <v>0</v>
      </c>
    </row>
    <row r="1181" customHeight="1" spans="1:3">
      <c r="A1181" s="110">
        <v>2200506</v>
      </c>
      <c r="B1181" s="110" t="s">
        <v>1871</v>
      </c>
      <c r="C1181" s="109">
        <v>0</v>
      </c>
    </row>
    <row r="1182" customHeight="1" spans="1:3">
      <c r="A1182" s="110">
        <v>2200507</v>
      </c>
      <c r="B1182" s="110" t="s">
        <v>1872</v>
      </c>
      <c r="C1182" s="109">
        <v>0</v>
      </c>
    </row>
    <row r="1183" customHeight="1" spans="1:3">
      <c r="A1183" s="110">
        <v>2200508</v>
      </c>
      <c r="B1183" s="110" t="s">
        <v>1873</v>
      </c>
      <c r="C1183" s="109">
        <v>0</v>
      </c>
    </row>
    <row r="1184" customHeight="1" spans="1:3">
      <c r="A1184" s="110">
        <v>2200509</v>
      </c>
      <c r="B1184" s="110" t="s">
        <v>1874</v>
      </c>
      <c r="C1184" s="109">
        <v>0</v>
      </c>
    </row>
    <row r="1185" customHeight="1" spans="1:3">
      <c r="A1185" s="110">
        <v>2200510</v>
      </c>
      <c r="B1185" s="110" t="s">
        <v>1875</v>
      </c>
      <c r="C1185" s="109">
        <v>0</v>
      </c>
    </row>
    <row r="1186" customHeight="1" spans="1:3">
      <c r="A1186" s="110">
        <v>2200511</v>
      </c>
      <c r="B1186" s="110" t="s">
        <v>1876</v>
      </c>
      <c r="C1186" s="109">
        <v>0</v>
      </c>
    </row>
    <row r="1187" customHeight="1" spans="1:3">
      <c r="A1187" s="110">
        <v>2200512</v>
      </c>
      <c r="B1187" s="110" t="s">
        <v>1877</v>
      </c>
      <c r="C1187" s="109">
        <v>0</v>
      </c>
    </row>
    <row r="1188" customHeight="1" spans="1:3">
      <c r="A1188" s="110">
        <v>2200513</v>
      </c>
      <c r="B1188" s="110" t="s">
        <v>1878</v>
      </c>
      <c r="C1188" s="109">
        <v>0</v>
      </c>
    </row>
    <row r="1189" customHeight="1" spans="1:3">
      <c r="A1189" s="110">
        <v>2200514</v>
      </c>
      <c r="B1189" s="110" t="s">
        <v>1879</v>
      </c>
      <c r="C1189" s="109">
        <v>0</v>
      </c>
    </row>
    <row r="1190" customHeight="1" spans="1:3">
      <c r="A1190" s="110">
        <v>2200599</v>
      </c>
      <c r="B1190" s="110" t="s">
        <v>1880</v>
      </c>
      <c r="C1190" s="109">
        <v>0</v>
      </c>
    </row>
    <row r="1191" customHeight="1" spans="1:3">
      <c r="A1191" s="110">
        <v>22099</v>
      </c>
      <c r="B1191" s="108" t="s">
        <v>1881</v>
      </c>
      <c r="C1191" s="109">
        <f>C1192</f>
        <v>0</v>
      </c>
    </row>
    <row r="1192" customHeight="1" spans="1:3">
      <c r="A1192" s="110">
        <v>2209999</v>
      </c>
      <c r="B1192" s="110" t="s">
        <v>1882</v>
      </c>
      <c r="C1192" s="109">
        <v>0</v>
      </c>
    </row>
    <row r="1193" customHeight="1" spans="1:3">
      <c r="A1193" s="110">
        <v>221</v>
      </c>
      <c r="B1193" s="108" t="s">
        <v>136</v>
      </c>
      <c r="C1193" s="109">
        <f>SUM(C1194,C1205,C1209)</f>
        <v>17158</v>
      </c>
    </row>
    <row r="1194" customHeight="1" spans="1:3">
      <c r="A1194" s="110">
        <v>22101</v>
      </c>
      <c r="B1194" s="108" t="s">
        <v>1883</v>
      </c>
      <c r="C1194" s="109">
        <f>SUM(C1195:C1204)</f>
        <v>12739</v>
      </c>
    </row>
    <row r="1195" customHeight="1" spans="1:3">
      <c r="A1195" s="110">
        <v>2210101</v>
      </c>
      <c r="B1195" s="110" t="s">
        <v>1884</v>
      </c>
      <c r="C1195" s="109">
        <v>0</v>
      </c>
    </row>
    <row r="1196" customHeight="1" spans="1:3">
      <c r="A1196" s="110">
        <v>2210102</v>
      </c>
      <c r="B1196" s="110" t="s">
        <v>1885</v>
      </c>
      <c r="C1196" s="109">
        <v>0</v>
      </c>
    </row>
    <row r="1197" customHeight="1" spans="1:3">
      <c r="A1197" s="110">
        <v>2210103</v>
      </c>
      <c r="B1197" s="110" t="s">
        <v>1886</v>
      </c>
      <c r="C1197" s="109">
        <v>667</v>
      </c>
    </row>
    <row r="1198" customHeight="1" spans="1:3">
      <c r="A1198" s="110">
        <v>2210104</v>
      </c>
      <c r="B1198" s="110" t="s">
        <v>1887</v>
      </c>
      <c r="C1198" s="109">
        <v>0</v>
      </c>
    </row>
    <row r="1199" customHeight="1" spans="1:3">
      <c r="A1199" s="110">
        <v>2210105</v>
      </c>
      <c r="B1199" s="110" t="s">
        <v>1888</v>
      </c>
      <c r="C1199" s="109">
        <v>0</v>
      </c>
    </row>
    <row r="1200" customHeight="1" spans="1:3">
      <c r="A1200" s="110">
        <v>2210106</v>
      </c>
      <c r="B1200" s="110" t="s">
        <v>1889</v>
      </c>
      <c r="C1200" s="109">
        <v>98</v>
      </c>
    </row>
    <row r="1201" customHeight="1" spans="1:3">
      <c r="A1201" s="110">
        <v>2210107</v>
      </c>
      <c r="B1201" s="110" t="s">
        <v>1890</v>
      </c>
      <c r="C1201" s="109">
        <v>46</v>
      </c>
    </row>
    <row r="1202" customHeight="1" spans="1:3">
      <c r="A1202" s="110">
        <v>2210108</v>
      </c>
      <c r="B1202" s="110" t="s">
        <v>1891</v>
      </c>
      <c r="C1202" s="109">
        <v>2687</v>
      </c>
    </row>
    <row r="1203" customHeight="1" spans="1:3">
      <c r="A1203" s="110">
        <v>2210109</v>
      </c>
      <c r="B1203" s="110" t="s">
        <v>1892</v>
      </c>
      <c r="C1203" s="109">
        <v>6558</v>
      </c>
    </row>
    <row r="1204" customHeight="1" spans="1:3">
      <c r="A1204" s="110">
        <v>2210199</v>
      </c>
      <c r="B1204" s="110" t="s">
        <v>1893</v>
      </c>
      <c r="C1204" s="109">
        <v>2683</v>
      </c>
    </row>
    <row r="1205" customHeight="1" spans="1:3">
      <c r="A1205" s="110">
        <v>22102</v>
      </c>
      <c r="B1205" s="108" t="s">
        <v>1894</v>
      </c>
      <c r="C1205" s="109">
        <f>SUM(C1206:C1208)</f>
        <v>4219</v>
      </c>
    </row>
    <row r="1206" customHeight="1" spans="1:3">
      <c r="A1206" s="110">
        <v>2210201</v>
      </c>
      <c r="B1206" s="110" t="s">
        <v>1895</v>
      </c>
      <c r="C1206" s="109">
        <v>4219</v>
      </c>
    </row>
    <row r="1207" customHeight="1" spans="1:3">
      <c r="A1207" s="110">
        <v>2210202</v>
      </c>
      <c r="B1207" s="110" t="s">
        <v>1896</v>
      </c>
      <c r="C1207" s="109">
        <v>0</v>
      </c>
    </row>
    <row r="1208" customHeight="1" spans="1:3">
      <c r="A1208" s="110">
        <v>2210203</v>
      </c>
      <c r="B1208" s="110" t="s">
        <v>1897</v>
      </c>
      <c r="C1208" s="109">
        <v>0</v>
      </c>
    </row>
    <row r="1209" customHeight="1" spans="1:3">
      <c r="A1209" s="110">
        <v>22103</v>
      </c>
      <c r="B1209" s="108" t="s">
        <v>1898</v>
      </c>
      <c r="C1209" s="109">
        <f>SUM(C1210:C1212)</f>
        <v>200</v>
      </c>
    </row>
    <row r="1210" customHeight="1" spans="1:3">
      <c r="A1210" s="110">
        <v>2210301</v>
      </c>
      <c r="B1210" s="110" t="s">
        <v>1899</v>
      </c>
      <c r="C1210" s="109">
        <v>0</v>
      </c>
    </row>
    <row r="1211" customHeight="1" spans="1:3">
      <c r="A1211" s="110">
        <v>2210302</v>
      </c>
      <c r="B1211" s="110" t="s">
        <v>1900</v>
      </c>
      <c r="C1211" s="109">
        <v>0</v>
      </c>
    </row>
    <row r="1212" customHeight="1" spans="1:3">
      <c r="A1212" s="110">
        <v>2210399</v>
      </c>
      <c r="B1212" s="110" t="s">
        <v>1901</v>
      </c>
      <c r="C1212" s="109">
        <v>200</v>
      </c>
    </row>
    <row r="1213" customHeight="1" spans="1:3">
      <c r="A1213" s="110">
        <v>222</v>
      </c>
      <c r="B1213" s="108" t="s">
        <v>137</v>
      </c>
      <c r="C1213" s="109">
        <f>SUM(C1214,C1232,C1238,C1244)</f>
        <v>0</v>
      </c>
    </row>
    <row r="1214" customHeight="1" spans="1:3">
      <c r="A1214" s="110">
        <v>22201</v>
      </c>
      <c r="B1214" s="108" t="s">
        <v>1902</v>
      </c>
      <c r="C1214" s="109">
        <f>SUM(C1215:C1231)</f>
        <v>0</v>
      </c>
    </row>
    <row r="1215" customHeight="1" spans="1:3">
      <c r="A1215" s="110">
        <v>2220101</v>
      </c>
      <c r="B1215" s="110" t="s">
        <v>988</v>
      </c>
      <c r="C1215" s="109">
        <v>0</v>
      </c>
    </row>
    <row r="1216" customHeight="1" spans="1:3">
      <c r="A1216" s="110">
        <v>2220102</v>
      </c>
      <c r="B1216" s="110" t="s">
        <v>989</v>
      </c>
      <c r="C1216" s="109">
        <v>0</v>
      </c>
    </row>
    <row r="1217" customHeight="1" spans="1:3">
      <c r="A1217" s="110">
        <v>2220103</v>
      </c>
      <c r="B1217" s="110" t="s">
        <v>990</v>
      </c>
      <c r="C1217" s="109">
        <v>0</v>
      </c>
    </row>
    <row r="1218" customHeight="1" spans="1:3">
      <c r="A1218" s="110">
        <v>2220104</v>
      </c>
      <c r="B1218" s="110" t="s">
        <v>1903</v>
      </c>
      <c r="C1218" s="109">
        <v>0</v>
      </c>
    </row>
    <row r="1219" customHeight="1" spans="1:3">
      <c r="A1219" s="110">
        <v>2220105</v>
      </c>
      <c r="B1219" s="110" t="s">
        <v>1904</v>
      </c>
      <c r="C1219" s="109">
        <v>0</v>
      </c>
    </row>
    <row r="1220" customHeight="1" spans="1:3">
      <c r="A1220" s="110">
        <v>2220106</v>
      </c>
      <c r="B1220" s="110" t="s">
        <v>1905</v>
      </c>
      <c r="C1220" s="109">
        <v>0</v>
      </c>
    </row>
    <row r="1221" customHeight="1" spans="1:3">
      <c r="A1221" s="110">
        <v>2220107</v>
      </c>
      <c r="B1221" s="110" t="s">
        <v>1906</v>
      </c>
      <c r="C1221" s="109">
        <v>0</v>
      </c>
    </row>
    <row r="1222" customHeight="1" spans="1:3">
      <c r="A1222" s="110">
        <v>2220112</v>
      </c>
      <c r="B1222" s="110" t="s">
        <v>1907</v>
      </c>
      <c r="C1222" s="109">
        <v>0</v>
      </c>
    </row>
    <row r="1223" customHeight="1" spans="1:3">
      <c r="A1223" s="110">
        <v>2220113</v>
      </c>
      <c r="B1223" s="110" t="s">
        <v>1908</v>
      </c>
      <c r="C1223" s="109">
        <v>0</v>
      </c>
    </row>
    <row r="1224" customHeight="1" spans="1:3">
      <c r="A1224" s="110">
        <v>2220114</v>
      </c>
      <c r="B1224" s="110" t="s">
        <v>1909</v>
      </c>
      <c r="C1224" s="109">
        <v>0</v>
      </c>
    </row>
    <row r="1225" customHeight="1" spans="1:3">
      <c r="A1225" s="110">
        <v>2220115</v>
      </c>
      <c r="B1225" s="110" t="s">
        <v>1910</v>
      </c>
      <c r="C1225" s="109">
        <v>0</v>
      </c>
    </row>
    <row r="1226" customHeight="1" spans="1:3">
      <c r="A1226" s="110">
        <v>2220118</v>
      </c>
      <c r="B1226" s="110" t="s">
        <v>1911</v>
      </c>
      <c r="C1226" s="109">
        <v>0</v>
      </c>
    </row>
    <row r="1227" customHeight="1" spans="1:3">
      <c r="A1227" s="110">
        <v>2220119</v>
      </c>
      <c r="B1227" s="110" t="s">
        <v>1912</v>
      </c>
      <c r="C1227" s="109">
        <v>0</v>
      </c>
    </row>
    <row r="1228" customHeight="1" spans="1:3">
      <c r="A1228" s="110">
        <v>2220120</v>
      </c>
      <c r="B1228" s="110" t="s">
        <v>1913</v>
      </c>
      <c r="C1228" s="109">
        <v>0</v>
      </c>
    </row>
    <row r="1229" customHeight="1" spans="1:3">
      <c r="A1229" s="110">
        <v>2220121</v>
      </c>
      <c r="B1229" s="110" t="s">
        <v>1914</v>
      </c>
      <c r="C1229" s="109">
        <v>0</v>
      </c>
    </row>
    <row r="1230" customHeight="1" spans="1:3">
      <c r="A1230" s="110">
        <v>2220150</v>
      </c>
      <c r="B1230" s="110" t="s">
        <v>997</v>
      </c>
      <c r="C1230" s="109">
        <v>0</v>
      </c>
    </row>
    <row r="1231" customHeight="1" spans="1:3">
      <c r="A1231" s="110">
        <v>2220199</v>
      </c>
      <c r="B1231" s="110" t="s">
        <v>1915</v>
      </c>
      <c r="C1231" s="109">
        <v>0</v>
      </c>
    </row>
    <row r="1232" customHeight="1" spans="1:3">
      <c r="A1232" s="110">
        <v>22203</v>
      </c>
      <c r="B1232" s="108" t="s">
        <v>1916</v>
      </c>
      <c r="C1232" s="109">
        <f>SUM(C1233:C1237)</f>
        <v>0</v>
      </c>
    </row>
    <row r="1233" customHeight="1" spans="1:3">
      <c r="A1233" s="110">
        <v>2220301</v>
      </c>
      <c r="B1233" s="110" t="s">
        <v>1917</v>
      </c>
      <c r="C1233" s="109">
        <v>0</v>
      </c>
    </row>
    <row r="1234" customHeight="1" spans="1:3">
      <c r="A1234" s="110">
        <v>2220303</v>
      </c>
      <c r="B1234" s="110" t="s">
        <v>1918</v>
      </c>
      <c r="C1234" s="109">
        <v>0</v>
      </c>
    </row>
    <row r="1235" customHeight="1" spans="1:3">
      <c r="A1235" s="110">
        <v>2220304</v>
      </c>
      <c r="B1235" s="110" t="s">
        <v>1919</v>
      </c>
      <c r="C1235" s="109">
        <v>0</v>
      </c>
    </row>
    <row r="1236" customHeight="1" spans="1:3">
      <c r="A1236" s="110">
        <v>2220305</v>
      </c>
      <c r="B1236" s="110" t="s">
        <v>1920</v>
      </c>
      <c r="C1236" s="109">
        <v>0</v>
      </c>
    </row>
    <row r="1237" customHeight="1" spans="1:3">
      <c r="A1237" s="110">
        <v>2220399</v>
      </c>
      <c r="B1237" s="110" t="s">
        <v>1921</v>
      </c>
      <c r="C1237" s="109">
        <v>0</v>
      </c>
    </row>
    <row r="1238" customHeight="1" spans="1:3">
      <c r="A1238" s="110">
        <v>22204</v>
      </c>
      <c r="B1238" s="108" t="s">
        <v>1922</v>
      </c>
      <c r="C1238" s="109">
        <f>SUM(C1239:C1243)</f>
        <v>0</v>
      </c>
    </row>
    <row r="1239" customHeight="1" spans="1:3">
      <c r="A1239" s="110">
        <v>2220401</v>
      </c>
      <c r="B1239" s="110" t="s">
        <v>1923</v>
      </c>
      <c r="C1239" s="109">
        <v>0</v>
      </c>
    </row>
    <row r="1240" customHeight="1" spans="1:3">
      <c r="A1240" s="110">
        <v>2220402</v>
      </c>
      <c r="B1240" s="110" t="s">
        <v>1924</v>
      </c>
      <c r="C1240" s="109">
        <v>0</v>
      </c>
    </row>
    <row r="1241" customHeight="1" spans="1:3">
      <c r="A1241" s="110">
        <v>2220403</v>
      </c>
      <c r="B1241" s="110" t="s">
        <v>1925</v>
      </c>
      <c r="C1241" s="109">
        <v>0</v>
      </c>
    </row>
    <row r="1242" customHeight="1" spans="1:3">
      <c r="A1242" s="110">
        <v>2220404</v>
      </c>
      <c r="B1242" s="110" t="s">
        <v>1926</v>
      </c>
      <c r="C1242" s="109">
        <v>0</v>
      </c>
    </row>
    <row r="1243" customHeight="1" spans="1:3">
      <c r="A1243" s="110">
        <v>2220499</v>
      </c>
      <c r="B1243" s="110" t="s">
        <v>1927</v>
      </c>
      <c r="C1243" s="109">
        <v>0</v>
      </c>
    </row>
    <row r="1244" customHeight="1" spans="1:3">
      <c r="A1244" s="110">
        <v>22205</v>
      </c>
      <c r="B1244" s="108" t="s">
        <v>1928</v>
      </c>
      <c r="C1244" s="109">
        <f>SUM(C1245:C1256)</f>
        <v>0</v>
      </c>
    </row>
    <row r="1245" customHeight="1" spans="1:3">
      <c r="A1245" s="110">
        <v>2220501</v>
      </c>
      <c r="B1245" s="110" t="s">
        <v>1929</v>
      </c>
      <c r="C1245" s="109">
        <v>0</v>
      </c>
    </row>
    <row r="1246" customHeight="1" spans="1:3">
      <c r="A1246" s="110">
        <v>2220502</v>
      </c>
      <c r="B1246" s="110" t="s">
        <v>1930</v>
      </c>
      <c r="C1246" s="109">
        <v>0</v>
      </c>
    </row>
    <row r="1247" customHeight="1" spans="1:3">
      <c r="A1247" s="110">
        <v>2220503</v>
      </c>
      <c r="B1247" s="110" t="s">
        <v>1931</v>
      </c>
      <c r="C1247" s="109">
        <v>0</v>
      </c>
    </row>
    <row r="1248" customHeight="1" spans="1:3">
      <c r="A1248" s="110">
        <v>2220504</v>
      </c>
      <c r="B1248" s="110" t="s">
        <v>1932</v>
      </c>
      <c r="C1248" s="109">
        <v>0</v>
      </c>
    </row>
    <row r="1249" customHeight="1" spans="1:3">
      <c r="A1249" s="110">
        <v>2220505</v>
      </c>
      <c r="B1249" s="110" t="s">
        <v>1933</v>
      </c>
      <c r="C1249" s="109">
        <v>0</v>
      </c>
    </row>
    <row r="1250" customHeight="1" spans="1:3">
      <c r="A1250" s="110">
        <v>2220506</v>
      </c>
      <c r="B1250" s="110" t="s">
        <v>1934</v>
      </c>
      <c r="C1250" s="109">
        <v>0</v>
      </c>
    </row>
    <row r="1251" customHeight="1" spans="1:3">
      <c r="A1251" s="110">
        <v>2220507</v>
      </c>
      <c r="B1251" s="110" t="s">
        <v>1935</v>
      </c>
      <c r="C1251" s="109">
        <v>0</v>
      </c>
    </row>
    <row r="1252" customHeight="1" spans="1:3">
      <c r="A1252" s="110">
        <v>2220508</v>
      </c>
      <c r="B1252" s="110" t="s">
        <v>1936</v>
      </c>
      <c r="C1252" s="109">
        <v>0</v>
      </c>
    </row>
    <row r="1253" customHeight="1" spans="1:3">
      <c r="A1253" s="110">
        <v>2220509</v>
      </c>
      <c r="B1253" s="110" t="s">
        <v>1937</v>
      </c>
      <c r="C1253" s="109">
        <v>0</v>
      </c>
    </row>
    <row r="1254" customHeight="1" spans="1:3">
      <c r="A1254" s="110">
        <v>2220510</v>
      </c>
      <c r="B1254" s="110" t="s">
        <v>1938</v>
      </c>
      <c r="C1254" s="109">
        <v>0</v>
      </c>
    </row>
    <row r="1255" customHeight="1" spans="1:3">
      <c r="A1255" s="110">
        <v>2220511</v>
      </c>
      <c r="B1255" s="110" t="s">
        <v>1939</v>
      </c>
      <c r="C1255" s="109">
        <v>0</v>
      </c>
    </row>
    <row r="1256" customHeight="1" spans="1:3">
      <c r="A1256" s="110">
        <v>2220599</v>
      </c>
      <c r="B1256" s="110" t="s">
        <v>1940</v>
      </c>
      <c r="C1256" s="109">
        <v>0</v>
      </c>
    </row>
    <row r="1257" customHeight="1" spans="1:3">
      <c r="A1257" s="110">
        <v>224</v>
      </c>
      <c r="B1257" s="108" t="s">
        <v>138</v>
      </c>
      <c r="C1257" s="109">
        <f>SUM(C1258,C1270,C1276,C1282,C1290,C1303,C1307,C1311)</f>
        <v>4521</v>
      </c>
    </row>
    <row r="1258" customHeight="1" spans="1:3">
      <c r="A1258" s="110">
        <v>22401</v>
      </c>
      <c r="B1258" s="108" t="s">
        <v>1941</v>
      </c>
      <c r="C1258" s="109">
        <f>SUM(C1259:C1269)</f>
        <v>1497</v>
      </c>
    </row>
    <row r="1259" customHeight="1" spans="1:3">
      <c r="A1259" s="110">
        <v>2240101</v>
      </c>
      <c r="B1259" s="110" t="s">
        <v>988</v>
      </c>
      <c r="C1259" s="109">
        <v>1095</v>
      </c>
    </row>
    <row r="1260" customHeight="1" spans="1:3">
      <c r="A1260" s="110">
        <v>2240102</v>
      </c>
      <c r="B1260" s="110" t="s">
        <v>989</v>
      </c>
      <c r="C1260" s="109">
        <v>53</v>
      </c>
    </row>
    <row r="1261" customHeight="1" spans="1:3">
      <c r="A1261" s="110">
        <v>2240103</v>
      </c>
      <c r="B1261" s="110" t="s">
        <v>990</v>
      </c>
      <c r="C1261" s="109">
        <v>0</v>
      </c>
    </row>
    <row r="1262" customHeight="1" spans="1:3">
      <c r="A1262" s="110">
        <v>2240104</v>
      </c>
      <c r="B1262" s="110" t="s">
        <v>1942</v>
      </c>
      <c r="C1262" s="109">
        <v>0</v>
      </c>
    </row>
    <row r="1263" customHeight="1" spans="1:3">
      <c r="A1263" s="110">
        <v>2240105</v>
      </c>
      <c r="B1263" s="110" t="s">
        <v>1943</v>
      </c>
      <c r="C1263" s="109">
        <v>0</v>
      </c>
    </row>
    <row r="1264" customHeight="1" spans="1:3">
      <c r="A1264" s="110">
        <v>2240106</v>
      </c>
      <c r="B1264" s="110" t="s">
        <v>1944</v>
      </c>
      <c r="C1264" s="109">
        <v>14</v>
      </c>
    </row>
    <row r="1265" customHeight="1" spans="1:3">
      <c r="A1265" s="110">
        <v>2240107</v>
      </c>
      <c r="B1265" s="110" t="s">
        <v>1945</v>
      </c>
      <c r="C1265" s="109">
        <v>0</v>
      </c>
    </row>
    <row r="1266" customHeight="1" spans="1:3">
      <c r="A1266" s="110">
        <v>2240108</v>
      </c>
      <c r="B1266" s="110" t="s">
        <v>1946</v>
      </c>
      <c r="C1266" s="109">
        <v>0</v>
      </c>
    </row>
    <row r="1267" customHeight="1" spans="1:3">
      <c r="A1267" s="110">
        <v>2240109</v>
      </c>
      <c r="B1267" s="110" t="s">
        <v>1947</v>
      </c>
      <c r="C1267" s="109">
        <v>156</v>
      </c>
    </row>
    <row r="1268" customHeight="1" spans="1:3">
      <c r="A1268" s="110">
        <v>2240150</v>
      </c>
      <c r="B1268" s="110" t="s">
        <v>997</v>
      </c>
      <c r="C1268" s="109">
        <v>0</v>
      </c>
    </row>
    <row r="1269" customHeight="1" spans="1:3">
      <c r="A1269" s="110">
        <v>2240199</v>
      </c>
      <c r="B1269" s="110" t="s">
        <v>1948</v>
      </c>
      <c r="C1269" s="109">
        <v>179</v>
      </c>
    </row>
    <row r="1270" customHeight="1" spans="1:3">
      <c r="A1270" s="110">
        <v>22402</v>
      </c>
      <c r="B1270" s="108" t="s">
        <v>1949</v>
      </c>
      <c r="C1270" s="109">
        <f>SUM(C1271:C1275)</f>
        <v>2904</v>
      </c>
    </row>
    <row r="1271" customHeight="1" spans="1:3">
      <c r="A1271" s="110">
        <v>2240201</v>
      </c>
      <c r="B1271" s="110" t="s">
        <v>988</v>
      </c>
      <c r="C1271" s="109">
        <v>0</v>
      </c>
    </row>
    <row r="1272" customHeight="1" spans="1:3">
      <c r="A1272" s="110">
        <v>2240202</v>
      </c>
      <c r="B1272" s="110" t="s">
        <v>989</v>
      </c>
      <c r="C1272" s="109">
        <v>467</v>
      </c>
    </row>
    <row r="1273" customHeight="1" spans="1:3">
      <c r="A1273" s="110">
        <v>2240203</v>
      </c>
      <c r="B1273" s="110" t="s">
        <v>990</v>
      </c>
      <c r="C1273" s="109">
        <v>0</v>
      </c>
    </row>
    <row r="1274" customHeight="1" spans="1:3">
      <c r="A1274" s="110">
        <v>2240204</v>
      </c>
      <c r="B1274" s="110" t="s">
        <v>1950</v>
      </c>
      <c r="C1274" s="109">
        <v>0</v>
      </c>
    </row>
    <row r="1275" customHeight="1" spans="1:3">
      <c r="A1275" s="110">
        <v>2240299</v>
      </c>
      <c r="B1275" s="110" t="s">
        <v>1951</v>
      </c>
      <c r="C1275" s="109">
        <v>2437</v>
      </c>
    </row>
    <row r="1276" customHeight="1" spans="1:3">
      <c r="A1276" s="110">
        <v>22403</v>
      </c>
      <c r="B1276" s="108" t="s">
        <v>1952</v>
      </c>
      <c r="C1276" s="109">
        <f>SUM(C1277:C1281)</f>
        <v>0</v>
      </c>
    </row>
    <row r="1277" customHeight="1" spans="1:3">
      <c r="A1277" s="110">
        <v>2240301</v>
      </c>
      <c r="B1277" s="110" t="s">
        <v>988</v>
      </c>
      <c r="C1277" s="109">
        <v>0</v>
      </c>
    </row>
    <row r="1278" customHeight="1" spans="1:3">
      <c r="A1278" s="110">
        <v>2240302</v>
      </c>
      <c r="B1278" s="110" t="s">
        <v>989</v>
      </c>
      <c r="C1278" s="109">
        <v>0</v>
      </c>
    </row>
    <row r="1279" customHeight="1" spans="1:3">
      <c r="A1279" s="110">
        <v>2240303</v>
      </c>
      <c r="B1279" s="110" t="s">
        <v>990</v>
      </c>
      <c r="C1279" s="109">
        <v>0</v>
      </c>
    </row>
    <row r="1280" customHeight="1" spans="1:3">
      <c r="A1280" s="110">
        <v>2240304</v>
      </c>
      <c r="B1280" s="110" t="s">
        <v>1953</v>
      </c>
      <c r="C1280" s="109">
        <v>0</v>
      </c>
    </row>
    <row r="1281" customHeight="1" spans="1:3">
      <c r="A1281" s="110">
        <v>2240399</v>
      </c>
      <c r="B1281" s="110" t="s">
        <v>1954</v>
      </c>
      <c r="C1281" s="109">
        <v>0</v>
      </c>
    </row>
    <row r="1282" customHeight="1" spans="1:3">
      <c r="A1282" s="110">
        <v>22404</v>
      </c>
      <c r="B1282" s="108" t="s">
        <v>1955</v>
      </c>
      <c r="C1282" s="109">
        <f>SUM(C1283:C1289)</f>
        <v>0</v>
      </c>
    </row>
    <row r="1283" customHeight="1" spans="1:3">
      <c r="A1283" s="110">
        <v>2240401</v>
      </c>
      <c r="B1283" s="110" t="s">
        <v>988</v>
      </c>
      <c r="C1283" s="109">
        <v>0</v>
      </c>
    </row>
    <row r="1284" customHeight="1" spans="1:3">
      <c r="A1284" s="110">
        <v>2240402</v>
      </c>
      <c r="B1284" s="110" t="s">
        <v>989</v>
      </c>
      <c r="C1284" s="109">
        <v>0</v>
      </c>
    </row>
    <row r="1285" customHeight="1" spans="1:3">
      <c r="A1285" s="110">
        <v>2240403</v>
      </c>
      <c r="B1285" s="110" t="s">
        <v>990</v>
      </c>
      <c r="C1285" s="109">
        <v>0</v>
      </c>
    </row>
    <row r="1286" customHeight="1" spans="1:3">
      <c r="A1286" s="110">
        <v>2240404</v>
      </c>
      <c r="B1286" s="110" t="s">
        <v>1956</v>
      </c>
      <c r="C1286" s="109">
        <v>0</v>
      </c>
    </row>
    <row r="1287" customHeight="1" spans="1:3">
      <c r="A1287" s="110">
        <v>2240405</v>
      </c>
      <c r="B1287" s="110" t="s">
        <v>1957</v>
      </c>
      <c r="C1287" s="109">
        <v>0</v>
      </c>
    </row>
    <row r="1288" customHeight="1" spans="1:3">
      <c r="A1288" s="110">
        <v>2240450</v>
      </c>
      <c r="B1288" s="110" t="s">
        <v>997</v>
      </c>
      <c r="C1288" s="109">
        <v>0</v>
      </c>
    </row>
    <row r="1289" customHeight="1" spans="1:3">
      <c r="A1289" s="110">
        <v>2240499</v>
      </c>
      <c r="B1289" s="110" t="s">
        <v>1958</v>
      </c>
      <c r="C1289" s="109">
        <v>0</v>
      </c>
    </row>
    <row r="1290" customHeight="1" spans="1:3">
      <c r="A1290" s="110">
        <v>22405</v>
      </c>
      <c r="B1290" s="108" t="s">
        <v>1959</v>
      </c>
      <c r="C1290" s="109">
        <f>SUM(C1291:C1302)</f>
        <v>0</v>
      </c>
    </row>
    <row r="1291" customHeight="1" spans="1:3">
      <c r="A1291" s="110">
        <v>2240501</v>
      </c>
      <c r="B1291" s="110" t="s">
        <v>988</v>
      </c>
      <c r="C1291" s="109">
        <v>0</v>
      </c>
    </row>
    <row r="1292" customHeight="1" spans="1:3">
      <c r="A1292" s="110">
        <v>2240502</v>
      </c>
      <c r="B1292" s="110" t="s">
        <v>989</v>
      </c>
      <c r="C1292" s="109">
        <v>0</v>
      </c>
    </row>
    <row r="1293" customHeight="1" spans="1:3">
      <c r="A1293" s="110">
        <v>2240503</v>
      </c>
      <c r="B1293" s="110" t="s">
        <v>990</v>
      </c>
      <c r="C1293" s="109">
        <v>0</v>
      </c>
    </row>
    <row r="1294" customHeight="1" spans="1:3">
      <c r="A1294" s="110">
        <v>2240504</v>
      </c>
      <c r="B1294" s="110" t="s">
        <v>1960</v>
      </c>
      <c r="C1294" s="109">
        <v>0</v>
      </c>
    </row>
    <row r="1295" customHeight="1" spans="1:3">
      <c r="A1295" s="110">
        <v>2240505</v>
      </c>
      <c r="B1295" s="110" t="s">
        <v>1961</v>
      </c>
      <c r="C1295" s="109">
        <v>0</v>
      </c>
    </row>
    <row r="1296" customHeight="1" spans="1:3">
      <c r="A1296" s="110">
        <v>2240506</v>
      </c>
      <c r="B1296" s="110" t="s">
        <v>1962</v>
      </c>
      <c r="C1296" s="109">
        <v>0</v>
      </c>
    </row>
    <row r="1297" customHeight="1" spans="1:3">
      <c r="A1297" s="110">
        <v>2240507</v>
      </c>
      <c r="B1297" s="110" t="s">
        <v>1963</v>
      </c>
      <c r="C1297" s="109">
        <v>0</v>
      </c>
    </row>
    <row r="1298" customHeight="1" spans="1:3">
      <c r="A1298" s="110">
        <v>2240508</v>
      </c>
      <c r="B1298" s="110" t="s">
        <v>1964</v>
      </c>
      <c r="C1298" s="109">
        <v>0</v>
      </c>
    </row>
    <row r="1299" customHeight="1" spans="1:3">
      <c r="A1299" s="110">
        <v>2240509</v>
      </c>
      <c r="B1299" s="110" t="s">
        <v>1965</v>
      </c>
      <c r="C1299" s="109">
        <v>0</v>
      </c>
    </row>
    <row r="1300" customHeight="1" spans="1:3">
      <c r="A1300" s="110">
        <v>2240510</v>
      </c>
      <c r="B1300" s="110" t="s">
        <v>1966</v>
      </c>
      <c r="C1300" s="109">
        <v>0</v>
      </c>
    </row>
    <row r="1301" customHeight="1" spans="1:3">
      <c r="A1301" s="110">
        <v>2240550</v>
      </c>
      <c r="B1301" s="110" t="s">
        <v>1967</v>
      </c>
      <c r="C1301" s="109">
        <v>0</v>
      </c>
    </row>
    <row r="1302" customHeight="1" spans="1:3">
      <c r="A1302" s="110">
        <v>2240599</v>
      </c>
      <c r="B1302" s="110" t="s">
        <v>1968</v>
      </c>
      <c r="C1302" s="109">
        <v>0</v>
      </c>
    </row>
    <row r="1303" customHeight="1" spans="1:3">
      <c r="A1303" s="110">
        <v>22406</v>
      </c>
      <c r="B1303" s="108" t="s">
        <v>1969</v>
      </c>
      <c r="C1303" s="109">
        <f>SUM(C1304:C1306)</f>
        <v>70</v>
      </c>
    </row>
    <row r="1304" customHeight="1" spans="1:3">
      <c r="A1304" s="110">
        <v>2240601</v>
      </c>
      <c r="B1304" s="110" t="s">
        <v>1970</v>
      </c>
      <c r="C1304" s="109">
        <v>0</v>
      </c>
    </row>
    <row r="1305" customHeight="1" spans="1:3">
      <c r="A1305" s="110">
        <v>2240602</v>
      </c>
      <c r="B1305" s="110" t="s">
        <v>1971</v>
      </c>
      <c r="C1305" s="109">
        <v>0</v>
      </c>
    </row>
    <row r="1306" customHeight="1" spans="1:3">
      <c r="A1306" s="110">
        <v>2240699</v>
      </c>
      <c r="B1306" s="110" t="s">
        <v>1972</v>
      </c>
      <c r="C1306" s="109">
        <v>70</v>
      </c>
    </row>
    <row r="1307" customHeight="1" spans="1:3">
      <c r="A1307" s="110">
        <v>22407</v>
      </c>
      <c r="B1307" s="108" t="s">
        <v>1973</v>
      </c>
      <c r="C1307" s="113">
        <f>SUM(C1308:C1310)</f>
        <v>50</v>
      </c>
    </row>
    <row r="1308" customHeight="1" spans="1:3">
      <c r="A1308" s="110">
        <v>2240703</v>
      </c>
      <c r="B1308" s="110" t="s">
        <v>1974</v>
      </c>
      <c r="C1308" s="109">
        <v>50</v>
      </c>
    </row>
    <row r="1309" customHeight="1" spans="1:3">
      <c r="A1309" s="110">
        <v>2240704</v>
      </c>
      <c r="B1309" s="110" t="s">
        <v>1975</v>
      </c>
      <c r="C1309" s="109">
        <v>0</v>
      </c>
    </row>
    <row r="1310" customHeight="1" spans="1:3">
      <c r="A1310" s="110">
        <v>2240799</v>
      </c>
      <c r="B1310" s="110" t="s">
        <v>1976</v>
      </c>
      <c r="C1310" s="109">
        <v>0</v>
      </c>
    </row>
    <row r="1311" customHeight="1" spans="1:3">
      <c r="A1311" s="110">
        <v>22499</v>
      </c>
      <c r="B1311" s="108" t="s">
        <v>1977</v>
      </c>
      <c r="C1311" s="109">
        <f>C1312</f>
        <v>0</v>
      </c>
    </row>
    <row r="1312" customHeight="1" spans="1:3">
      <c r="A1312" s="110">
        <v>2249999</v>
      </c>
      <c r="B1312" s="110" t="s">
        <v>1978</v>
      </c>
      <c r="C1312" s="109">
        <v>0</v>
      </c>
    </row>
    <row r="1313" customHeight="1" spans="1:3">
      <c r="A1313" s="110">
        <v>229</v>
      </c>
      <c r="B1313" s="108" t="s">
        <v>1979</v>
      </c>
      <c r="C1313" s="109">
        <f>C1314</f>
        <v>4437</v>
      </c>
    </row>
    <row r="1314" customHeight="1" spans="1:3">
      <c r="A1314" s="110">
        <v>22999</v>
      </c>
      <c r="B1314" s="108" t="s">
        <v>1980</v>
      </c>
      <c r="C1314" s="109">
        <f>C1315</f>
        <v>4437</v>
      </c>
    </row>
    <row r="1315" customHeight="1" spans="1:3">
      <c r="A1315" s="110">
        <v>2299999</v>
      </c>
      <c r="B1315" s="110" t="s">
        <v>1981</v>
      </c>
      <c r="C1315" s="109">
        <v>4437</v>
      </c>
    </row>
    <row r="1316" customHeight="1" spans="1:3">
      <c r="A1316" s="110">
        <v>232</v>
      </c>
      <c r="B1316" s="108" t="s">
        <v>140</v>
      </c>
      <c r="C1316" s="109">
        <f>SUM(C1317,C1318,C1319)</f>
        <v>10244</v>
      </c>
    </row>
    <row r="1317" customHeight="1" spans="1:3">
      <c r="A1317" s="110">
        <v>23201</v>
      </c>
      <c r="B1317" s="108" t="s">
        <v>1982</v>
      </c>
      <c r="C1317" s="109">
        <v>0</v>
      </c>
    </row>
    <row r="1318" customHeight="1" spans="1:3">
      <c r="A1318" s="110">
        <v>23202</v>
      </c>
      <c r="B1318" s="108" t="s">
        <v>1983</v>
      </c>
      <c r="C1318" s="109">
        <v>0</v>
      </c>
    </row>
    <row r="1319" customHeight="1" spans="1:3">
      <c r="A1319" s="110">
        <v>23203</v>
      </c>
      <c r="B1319" s="108" t="s">
        <v>1984</v>
      </c>
      <c r="C1319" s="109">
        <f>SUM(C1320:C1323)</f>
        <v>10244</v>
      </c>
    </row>
    <row r="1320" ht="17.25" customHeight="1" spans="1:3">
      <c r="A1320" s="110">
        <v>2320301</v>
      </c>
      <c r="B1320" s="110" t="s">
        <v>1985</v>
      </c>
      <c r="C1320" s="109">
        <v>10244</v>
      </c>
    </row>
    <row r="1321" customHeight="1" spans="1:3">
      <c r="A1321" s="110">
        <v>2320302</v>
      </c>
      <c r="B1321" s="110" t="s">
        <v>1986</v>
      </c>
      <c r="C1321" s="109">
        <v>0</v>
      </c>
    </row>
    <row r="1322" customHeight="1" spans="1:3">
      <c r="A1322" s="110">
        <v>2320303</v>
      </c>
      <c r="B1322" s="110" t="s">
        <v>1987</v>
      </c>
      <c r="C1322" s="109">
        <v>0</v>
      </c>
    </row>
    <row r="1323" customHeight="1" spans="1:3">
      <c r="A1323" s="110">
        <v>2320399</v>
      </c>
      <c r="B1323" s="110" t="s">
        <v>1988</v>
      </c>
      <c r="C1323" s="109">
        <v>0</v>
      </c>
    </row>
    <row r="1324" customHeight="1" spans="1:3">
      <c r="A1324" s="110">
        <v>233</v>
      </c>
      <c r="B1324" s="108" t="s">
        <v>1989</v>
      </c>
      <c r="C1324" s="109">
        <f>C1325+C1326+C1327</f>
        <v>0</v>
      </c>
    </row>
    <row r="1325" customHeight="1" spans="1:3">
      <c r="A1325" s="110">
        <v>23301</v>
      </c>
      <c r="B1325" s="108" t="s">
        <v>1990</v>
      </c>
      <c r="C1325" s="109">
        <v>0</v>
      </c>
    </row>
    <row r="1326" customHeight="1" spans="1:3">
      <c r="A1326" s="110">
        <v>23302</v>
      </c>
      <c r="B1326" s="108" t="s">
        <v>1991</v>
      </c>
      <c r="C1326" s="109">
        <v>0</v>
      </c>
    </row>
    <row r="1327" customHeight="1" spans="1:3">
      <c r="A1327" s="110">
        <v>23303</v>
      </c>
      <c r="B1327" s="108" t="s">
        <v>1992</v>
      </c>
      <c r="C1327" s="109">
        <v>0</v>
      </c>
    </row>
  </sheetData>
  <mergeCells count="2">
    <mergeCell ref="A2:C2"/>
    <mergeCell ref="A3:C3"/>
  </mergeCells>
  <printOptions gridLines="1"/>
  <pageMargins left="0.748031496062992" right="0.748031496062992" top="0.984251968503937" bottom="0.984251968503937" header="0" footer="0"/>
  <pageSetup paperSize="1" orientation="portrait"/>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27"/>
  <sheetViews>
    <sheetView showGridLines="0" showZeros="0" workbookViewId="0">
      <selection activeCell="D3" sqref="D3"/>
    </sheetView>
  </sheetViews>
  <sheetFormatPr defaultColWidth="12.125" defaultRowHeight="17.1" customHeight="1" outlineLevelCol="2"/>
  <cols>
    <col min="1" max="1" width="9.875" style="103" customWidth="1"/>
    <col min="2" max="2" width="54.25" style="103" customWidth="1"/>
    <col min="3" max="3" width="20" style="103" customWidth="1"/>
    <col min="4" max="256" width="12.125" style="103"/>
    <col min="257" max="257" width="9.875" style="103" customWidth="1"/>
    <col min="258" max="258" width="54.25" style="103" customWidth="1"/>
    <col min="259" max="259" width="26" style="103" customWidth="1"/>
    <col min="260" max="512" width="12.125" style="103"/>
    <col min="513" max="513" width="9.875" style="103" customWidth="1"/>
    <col min="514" max="514" width="54.25" style="103" customWidth="1"/>
    <col min="515" max="515" width="26" style="103" customWidth="1"/>
    <col min="516" max="768" width="12.125" style="103"/>
    <col min="769" max="769" width="9.875" style="103" customWidth="1"/>
    <col min="770" max="770" width="54.25" style="103" customWidth="1"/>
    <col min="771" max="771" width="26" style="103" customWidth="1"/>
    <col min="772" max="1024" width="12.125" style="103"/>
    <col min="1025" max="1025" width="9.875" style="103" customWidth="1"/>
    <col min="1026" max="1026" width="54.25" style="103" customWidth="1"/>
    <col min="1027" max="1027" width="26" style="103" customWidth="1"/>
    <col min="1028" max="1280" width="12.125" style="103"/>
    <col min="1281" max="1281" width="9.875" style="103" customWidth="1"/>
    <col min="1282" max="1282" width="54.25" style="103" customWidth="1"/>
    <col min="1283" max="1283" width="26" style="103" customWidth="1"/>
    <col min="1284" max="1536" width="12.125" style="103"/>
    <col min="1537" max="1537" width="9.875" style="103" customWidth="1"/>
    <col min="1538" max="1538" width="54.25" style="103" customWidth="1"/>
    <col min="1539" max="1539" width="26" style="103" customWidth="1"/>
    <col min="1540" max="1792" width="12.125" style="103"/>
    <col min="1793" max="1793" width="9.875" style="103" customWidth="1"/>
    <col min="1794" max="1794" width="54.25" style="103" customWidth="1"/>
    <col min="1795" max="1795" width="26" style="103" customWidth="1"/>
    <col min="1796" max="2048" width="12.125" style="103"/>
    <col min="2049" max="2049" width="9.875" style="103" customWidth="1"/>
    <col min="2050" max="2050" width="54.25" style="103" customWidth="1"/>
    <col min="2051" max="2051" width="26" style="103" customWidth="1"/>
    <col min="2052" max="2304" width="12.125" style="103"/>
    <col min="2305" max="2305" width="9.875" style="103" customWidth="1"/>
    <col min="2306" max="2306" width="54.25" style="103" customWidth="1"/>
    <col min="2307" max="2307" width="26" style="103" customWidth="1"/>
    <col min="2308" max="2560" width="12.125" style="103"/>
    <col min="2561" max="2561" width="9.875" style="103" customWidth="1"/>
    <col min="2562" max="2562" width="54.25" style="103" customWidth="1"/>
    <col min="2563" max="2563" width="26" style="103" customWidth="1"/>
    <col min="2564" max="2816" width="12.125" style="103"/>
    <col min="2817" max="2817" width="9.875" style="103" customWidth="1"/>
    <col min="2818" max="2818" width="54.25" style="103" customWidth="1"/>
    <col min="2819" max="2819" width="26" style="103" customWidth="1"/>
    <col min="2820" max="3072" width="12.125" style="103"/>
    <col min="3073" max="3073" width="9.875" style="103" customWidth="1"/>
    <col min="3074" max="3074" width="54.25" style="103" customWidth="1"/>
    <col min="3075" max="3075" width="26" style="103" customWidth="1"/>
    <col min="3076" max="3328" width="12.125" style="103"/>
    <col min="3329" max="3329" width="9.875" style="103" customWidth="1"/>
    <col min="3330" max="3330" width="54.25" style="103" customWidth="1"/>
    <col min="3331" max="3331" width="26" style="103" customWidth="1"/>
    <col min="3332" max="3584" width="12.125" style="103"/>
    <col min="3585" max="3585" width="9.875" style="103" customWidth="1"/>
    <col min="3586" max="3586" width="54.25" style="103" customWidth="1"/>
    <col min="3587" max="3587" width="26" style="103" customWidth="1"/>
    <col min="3588" max="3840" width="12.125" style="103"/>
    <col min="3841" max="3841" width="9.875" style="103" customWidth="1"/>
    <col min="3842" max="3842" width="54.25" style="103" customWidth="1"/>
    <col min="3843" max="3843" width="26" style="103" customWidth="1"/>
    <col min="3844" max="4096" width="12.125" style="103"/>
    <col min="4097" max="4097" width="9.875" style="103" customWidth="1"/>
    <col min="4098" max="4098" width="54.25" style="103" customWidth="1"/>
    <col min="4099" max="4099" width="26" style="103" customWidth="1"/>
    <col min="4100" max="4352" width="12.125" style="103"/>
    <col min="4353" max="4353" width="9.875" style="103" customWidth="1"/>
    <col min="4354" max="4354" width="54.25" style="103" customWidth="1"/>
    <col min="4355" max="4355" width="26" style="103" customWidth="1"/>
    <col min="4356" max="4608" width="12.125" style="103"/>
    <col min="4609" max="4609" width="9.875" style="103" customWidth="1"/>
    <col min="4610" max="4610" width="54.25" style="103" customWidth="1"/>
    <col min="4611" max="4611" width="26" style="103" customWidth="1"/>
    <col min="4612" max="4864" width="12.125" style="103"/>
    <col min="4865" max="4865" width="9.875" style="103" customWidth="1"/>
    <col min="4866" max="4866" width="54.25" style="103" customWidth="1"/>
    <col min="4867" max="4867" width="26" style="103" customWidth="1"/>
    <col min="4868" max="5120" width="12.125" style="103"/>
    <col min="5121" max="5121" width="9.875" style="103" customWidth="1"/>
    <col min="5122" max="5122" width="54.25" style="103" customWidth="1"/>
    <col min="5123" max="5123" width="26" style="103" customWidth="1"/>
    <col min="5124" max="5376" width="12.125" style="103"/>
    <col min="5377" max="5377" width="9.875" style="103" customWidth="1"/>
    <col min="5378" max="5378" width="54.25" style="103" customWidth="1"/>
    <col min="5379" max="5379" width="26" style="103" customWidth="1"/>
    <col min="5380" max="5632" width="12.125" style="103"/>
    <col min="5633" max="5633" width="9.875" style="103" customWidth="1"/>
    <col min="5634" max="5634" width="54.25" style="103" customWidth="1"/>
    <col min="5635" max="5635" width="26" style="103" customWidth="1"/>
    <col min="5636" max="5888" width="12.125" style="103"/>
    <col min="5889" max="5889" width="9.875" style="103" customWidth="1"/>
    <col min="5890" max="5890" width="54.25" style="103" customWidth="1"/>
    <col min="5891" max="5891" width="26" style="103" customWidth="1"/>
    <col min="5892" max="6144" width="12.125" style="103"/>
    <col min="6145" max="6145" width="9.875" style="103" customWidth="1"/>
    <col min="6146" max="6146" width="54.25" style="103" customWidth="1"/>
    <col min="6147" max="6147" width="26" style="103" customWidth="1"/>
    <col min="6148" max="6400" width="12.125" style="103"/>
    <col min="6401" max="6401" width="9.875" style="103" customWidth="1"/>
    <col min="6402" max="6402" width="54.25" style="103" customWidth="1"/>
    <col min="6403" max="6403" width="26" style="103" customWidth="1"/>
    <col min="6404" max="6656" width="12.125" style="103"/>
    <col min="6657" max="6657" width="9.875" style="103" customWidth="1"/>
    <col min="6658" max="6658" width="54.25" style="103" customWidth="1"/>
    <col min="6659" max="6659" width="26" style="103" customWidth="1"/>
    <col min="6660" max="6912" width="12.125" style="103"/>
    <col min="6913" max="6913" width="9.875" style="103" customWidth="1"/>
    <col min="6914" max="6914" width="54.25" style="103" customWidth="1"/>
    <col min="6915" max="6915" width="26" style="103" customWidth="1"/>
    <col min="6916" max="7168" width="12.125" style="103"/>
    <col min="7169" max="7169" width="9.875" style="103" customWidth="1"/>
    <col min="7170" max="7170" width="54.25" style="103" customWidth="1"/>
    <col min="7171" max="7171" width="26" style="103" customWidth="1"/>
    <col min="7172" max="7424" width="12.125" style="103"/>
    <col min="7425" max="7425" width="9.875" style="103" customWidth="1"/>
    <col min="7426" max="7426" width="54.25" style="103" customWidth="1"/>
    <col min="7427" max="7427" width="26" style="103" customWidth="1"/>
    <col min="7428" max="7680" width="12.125" style="103"/>
    <col min="7681" max="7681" width="9.875" style="103" customWidth="1"/>
    <col min="7682" max="7682" width="54.25" style="103" customWidth="1"/>
    <col min="7683" max="7683" width="26" style="103" customWidth="1"/>
    <col min="7684" max="7936" width="12.125" style="103"/>
    <col min="7937" max="7937" width="9.875" style="103" customWidth="1"/>
    <col min="7938" max="7938" width="54.25" style="103" customWidth="1"/>
    <col min="7939" max="7939" width="26" style="103" customWidth="1"/>
    <col min="7940" max="8192" width="12.125" style="103"/>
    <col min="8193" max="8193" width="9.875" style="103" customWidth="1"/>
    <col min="8194" max="8194" width="54.25" style="103" customWidth="1"/>
    <col min="8195" max="8195" width="26" style="103" customWidth="1"/>
    <col min="8196" max="8448" width="12.125" style="103"/>
    <col min="8449" max="8449" width="9.875" style="103" customWidth="1"/>
    <col min="8450" max="8450" width="54.25" style="103" customWidth="1"/>
    <col min="8451" max="8451" width="26" style="103" customWidth="1"/>
    <col min="8452" max="8704" width="12.125" style="103"/>
    <col min="8705" max="8705" width="9.875" style="103" customWidth="1"/>
    <col min="8706" max="8706" width="54.25" style="103" customWidth="1"/>
    <col min="8707" max="8707" width="26" style="103" customWidth="1"/>
    <col min="8708" max="8960" width="12.125" style="103"/>
    <col min="8961" max="8961" width="9.875" style="103" customWidth="1"/>
    <col min="8962" max="8962" width="54.25" style="103" customWidth="1"/>
    <col min="8963" max="8963" width="26" style="103" customWidth="1"/>
    <col min="8964" max="9216" width="12.125" style="103"/>
    <col min="9217" max="9217" width="9.875" style="103" customWidth="1"/>
    <col min="9218" max="9218" width="54.25" style="103" customWidth="1"/>
    <col min="9219" max="9219" width="26" style="103" customWidth="1"/>
    <col min="9220" max="9472" width="12.125" style="103"/>
    <col min="9473" max="9473" width="9.875" style="103" customWidth="1"/>
    <col min="9474" max="9474" width="54.25" style="103" customWidth="1"/>
    <col min="9475" max="9475" width="26" style="103" customWidth="1"/>
    <col min="9476" max="9728" width="12.125" style="103"/>
    <col min="9729" max="9729" width="9.875" style="103" customWidth="1"/>
    <col min="9730" max="9730" width="54.25" style="103" customWidth="1"/>
    <col min="9731" max="9731" width="26" style="103" customWidth="1"/>
    <col min="9732" max="9984" width="12.125" style="103"/>
    <col min="9985" max="9985" width="9.875" style="103" customWidth="1"/>
    <col min="9986" max="9986" width="54.25" style="103" customWidth="1"/>
    <col min="9987" max="9987" width="26" style="103" customWidth="1"/>
    <col min="9988" max="10240" width="12.125" style="103"/>
    <col min="10241" max="10241" width="9.875" style="103" customWidth="1"/>
    <col min="10242" max="10242" width="54.25" style="103" customWidth="1"/>
    <col min="10243" max="10243" width="26" style="103" customWidth="1"/>
    <col min="10244" max="10496" width="12.125" style="103"/>
    <col min="10497" max="10497" width="9.875" style="103" customWidth="1"/>
    <col min="10498" max="10498" width="54.25" style="103" customWidth="1"/>
    <col min="10499" max="10499" width="26" style="103" customWidth="1"/>
    <col min="10500" max="10752" width="12.125" style="103"/>
    <col min="10753" max="10753" width="9.875" style="103" customWidth="1"/>
    <col min="10754" max="10754" width="54.25" style="103" customWidth="1"/>
    <col min="10755" max="10755" width="26" style="103" customWidth="1"/>
    <col min="10756" max="11008" width="12.125" style="103"/>
    <col min="11009" max="11009" width="9.875" style="103" customWidth="1"/>
    <col min="11010" max="11010" width="54.25" style="103" customWidth="1"/>
    <col min="11011" max="11011" width="26" style="103" customWidth="1"/>
    <col min="11012" max="11264" width="12.125" style="103"/>
    <col min="11265" max="11265" width="9.875" style="103" customWidth="1"/>
    <col min="11266" max="11266" width="54.25" style="103" customWidth="1"/>
    <col min="11267" max="11267" width="26" style="103" customWidth="1"/>
    <col min="11268" max="11520" width="12.125" style="103"/>
    <col min="11521" max="11521" width="9.875" style="103" customWidth="1"/>
    <col min="11522" max="11522" width="54.25" style="103" customWidth="1"/>
    <col min="11523" max="11523" width="26" style="103" customWidth="1"/>
    <col min="11524" max="11776" width="12.125" style="103"/>
    <col min="11777" max="11777" width="9.875" style="103" customWidth="1"/>
    <col min="11778" max="11778" width="54.25" style="103" customWidth="1"/>
    <col min="11779" max="11779" width="26" style="103" customWidth="1"/>
    <col min="11780" max="12032" width="12.125" style="103"/>
    <col min="12033" max="12033" width="9.875" style="103" customWidth="1"/>
    <col min="12034" max="12034" width="54.25" style="103" customWidth="1"/>
    <col min="12035" max="12035" width="26" style="103" customWidth="1"/>
    <col min="12036" max="12288" width="12.125" style="103"/>
    <col min="12289" max="12289" width="9.875" style="103" customWidth="1"/>
    <col min="12290" max="12290" width="54.25" style="103" customWidth="1"/>
    <col min="12291" max="12291" width="26" style="103" customWidth="1"/>
    <col min="12292" max="12544" width="12.125" style="103"/>
    <col min="12545" max="12545" width="9.875" style="103" customWidth="1"/>
    <col min="12546" max="12546" width="54.25" style="103" customWidth="1"/>
    <col min="12547" max="12547" width="26" style="103" customWidth="1"/>
    <col min="12548" max="12800" width="12.125" style="103"/>
    <col min="12801" max="12801" width="9.875" style="103" customWidth="1"/>
    <col min="12802" max="12802" width="54.25" style="103" customWidth="1"/>
    <col min="12803" max="12803" width="26" style="103" customWidth="1"/>
    <col min="12804" max="13056" width="12.125" style="103"/>
    <col min="13057" max="13057" width="9.875" style="103" customWidth="1"/>
    <col min="13058" max="13058" width="54.25" style="103" customWidth="1"/>
    <col min="13059" max="13059" width="26" style="103" customWidth="1"/>
    <col min="13060" max="13312" width="12.125" style="103"/>
    <col min="13313" max="13313" width="9.875" style="103" customWidth="1"/>
    <col min="13314" max="13314" width="54.25" style="103" customWidth="1"/>
    <col min="13315" max="13315" width="26" style="103" customWidth="1"/>
    <col min="13316" max="13568" width="12.125" style="103"/>
    <col min="13569" max="13569" width="9.875" style="103" customWidth="1"/>
    <col min="13570" max="13570" width="54.25" style="103" customWidth="1"/>
    <col min="13571" max="13571" width="26" style="103" customWidth="1"/>
    <col min="13572" max="13824" width="12.125" style="103"/>
    <col min="13825" max="13825" width="9.875" style="103" customWidth="1"/>
    <col min="13826" max="13826" width="54.25" style="103" customWidth="1"/>
    <col min="13827" max="13827" width="26" style="103" customWidth="1"/>
    <col min="13828" max="14080" width="12.125" style="103"/>
    <col min="14081" max="14081" width="9.875" style="103" customWidth="1"/>
    <col min="14082" max="14082" width="54.25" style="103" customWidth="1"/>
    <col min="14083" max="14083" width="26" style="103" customWidth="1"/>
    <col min="14084" max="14336" width="12.125" style="103"/>
    <col min="14337" max="14337" width="9.875" style="103" customWidth="1"/>
    <col min="14338" max="14338" width="54.25" style="103" customWidth="1"/>
    <col min="14339" max="14339" width="26" style="103" customWidth="1"/>
    <col min="14340" max="14592" width="12.125" style="103"/>
    <col min="14593" max="14593" width="9.875" style="103" customWidth="1"/>
    <col min="14594" max="14594" width="54.25" style="103" customWidth="1"/>
    <col min="14595" max="14595" width="26" style="103" customWidth="1"/>
    <col min="14596" max="14848" width="12.125" style="103"/>
    <col min="14849" max="14849" width="9.875" style="103" customWidth="1"/>
    <col min="14850" max="14850" width="54.25" style="103" customWidth="1"/>
    <col min="14851" max="14851" width="26" style="103" customWidth="1"/>
    <col min="14852" max="15104" width="12.125" style="103"/>
    <col min="15105" max="15105" width="9.875" style="103" customWidth="1"/>
    <col min="15106" max="15106" width="54.25" style="103" customWidth="1"/>
    <col min="15107" max="15107" width="26" style="103" customWidth="1"/>
    <col min="15108" max="15360" width="12.125" style="103"/>
    <col min="15361" max="15361" width="9.875" style="103" customWidth="1"/>
    <col min="15362" max="15362" width="54.25" style="103" customWidth="1"/>
    <col min="15363" max="15363" width="26" style="103" customWidth="1"/>
    <col min="15364" max="15616" width="12.125" style="103"/>
    <col min="15617" max="15617" width="9.875" style="103" customWidth="1"/>
    <col min="15618" max="15618" width="54.25" style="103" customWidth="1"/>
    <col min="15619" max="15619" width="26" style="103" customWidth="1"/>
    <col min="15620" max="15872" width="12.125" style="103"/>
    <col min="15873" max="15873" width="9.875" style="103" customWidth="1"/>
    <col min="15874" max="15874" width="54.25" style="103" customWidth="1"/>
    <col min="15875" max="15875" width="26" style="103" customWidth="1"/>
    <col min="15876" max="16128" width="12.125" style="103"/>
    <col min="16129" max="16129" width="9.875" style="103" customWidth="1"/>
    <col min="16130" max="16130" width="54.25" style="103" customWidth="1"/>
    <col min="16131" max="16131" width="26" style="103" customWidth="1"/>
    <col min="16132" max="16384" width="12.125" style="103"/>
  </cols>
  <sheetData>
    <row r="1" customHeight="1" spans="1:1">
      <c r="A1" s="103" t="s">
        <v>1993</v>
      </c>
    </row>
    <row r="2" ht="33.95" customHeight="1" spans="1:3">
      <c r="A2" s="104" t="s">
        <v>36</v>
      </c>
      <c r="B2" s="104"/>
      <c r="C2" s="104"/>
    </row>
    <row r="3" customHeight="1" spans="1:3">
      <c r="A3" s="139" t="s">
        <v>76</v>
      </c>
      <c r="B3" s="139"/>
      <c r="C3" s="139"/>
    </row>
    <row r="4" ht="17.25" customHeight="1" spans="1:3">
      <c r="A4" s="107" t="s">
        <v>330</v>
      </c>
      <c r="B4" s="107" t="s">
        <v>216</v>
      </c>
      <c r="C4" s="107" t="s">
        <v>81</v>
      </c>
    </row>
    <row r="5" customHeight="1" spans="1:3">
      <c r="A5" s="110"/>
      <c r="B5" s="107" t="s">
        <v>145</v>
      </c>
      <c r="C5" s="109">
        <f>SUM(C6,C235,C275,C294,C384,C436,C492,C549,C675,C747,C826,C849,C960,C1024,C1088,C1108,C1138,C1148,C1193,C1213,C1257,C1313,C1316,C1324)</f>
        <v>659427</v>
      </c>
    </row>
    <row r="6" customHeight="1" spans="1:3">
      <c r="A6" s="110">
        <v>201</v>
      </c>
      <c r="B6" s="108" t="s">
        <v>120</v>
      </c>
      <c r="C6" s="109">
        <f>SUM(C7+C19+C28+C39+C50+C61+C72+C80+C89+C102+C111+C122+C134+C141+C149+C155+C162+C169+C176+C183+C190+C198+C204+C210+C217+C232)</f>
        <v>156203</v>
      </c>
    </row>
    <row r="7" customHeight="1" spans="1:3">
      <c r="A7" s="110">
        <v>20101</v>
      </c>
      <c r="B7" s="108" t="s">
        <v>987</v>
      </c>
      <c r="C7" s="109">
        <f>SUM(C8:C18)</f>
        <v>1725</v>
      </c>
    </row>
    <row r="8" customHeight="1" spans="1:3">
      <c r="A8" s="110">
        <v>2010101</v>
      </c>
      <c r="B8" s="110" t="s">
        <v>988</v>
      </c>
      <c r="C8" s="109">
        <v>1225</v>
      </c>
    </row>
    <row r="9" customHeight="1" spans="1:3">
      <c r="A9" s="110">
        <v>2010102</v>
      </c>
      <c r="B9" s="110" t="s">
        <v>989</v>
      </c>
      <c r="C9" s="113">
        <v>2</v>
      </c>
    </row>
    <row r="10" customHeight="1" spans="1:3">
      <c r="A10" s="110">
        <v>2010103</v>
      </c>
      <c r="B10" s="140" t="s">
        <v>990</v>
      </c>
      <c r="C10" s="109">
        <v>8</v>
      </c>
    </row>
    <row r="11" customHeight="1" spans="1:3">
      <c r="A11" s="110">
        <v>2010104</v>
      </c>
      <c r="B11" s="110" t="s">
        <v>991</v>
      </c>
      <c r="C11" s="115">
        <v>35</v>
      </c>
    </row>
    <row r="12" customHeight="1" spans="1:3">
      <c r="A12" s="110">
        <v>2010105</v>
      </c>
      <c r="B12" s="110" t="s">
        <v>992</v>
      </c>
      <c r="C12" s="109">
        <v>0</v>
      </c>
    </row>
    <row r="13" customHeight="1" spans="1:3">
      <c r="A13" s="110">
        <v>2010106</v>
      </c>
      <c r="B13" s="110" t="s">
        <v>993</v>
      </c>
      <c r="C13" s="109">
        <v>0</v>
      </c>
    </row>
    <row r="14" customHeight="1" spans="1:3">
      <c r="A14" s="110">
        <v>2010107</v>
      </c>
      <c r="B14" s="110" t="s">
        <v>994</v>
      </c>
      <c r="C14" s="109">
        <v>134</v>
      </c>
    </row>
    <row r="15" customHeight="1" spans="1:3">
      <c r="A15" s="110">
        <v>2010108</v>
      </c>
      <c r="B15" s="110" t="s">
        <v>995</v>
      </c>
      <c r="C15" s="109">
        <v>321</v>
      </c>
    </row>
    <row r="16" customHeight="1" spans="1:3">
      <c r="A16" s="110">
        <v>2010109</v>
      </c>
      <c r="B16" s="110" t="s">
        <v>996</v>
      </c>
      <c r="C16" s="109">
        <v>0</v>
      </c>
    </row>
    <row r="17" customHeight="1" spans="1:3">
      <c r="A17" s="110">
        <v>2010150</v>
      </c>
      <c r="B17" s="110" t="s">
        <v>997</v>
      </c>
      <c r="C17" s="109">
        <v>0</v>
      </c>
    </row>
    <row r="18" customHeight="1" spans="1:3">
      <c r="A18" s="110">
        <v>2010199</v>
      </c>
      <c r="B18" s="110" t="s">
        <v>998</v>
      </c>
      <c r="C18" s="109">
        <v>0</v>
      </c>
    </row>
    <row r="19" customHeight="1" spans="1:3">
      <c r="A19" s="110">
        <v>20102</v>
      </c>
      <c r="B19" s="108" t="s">
        <v>999</v>
      </c>
      <c r="C19" s="109">
        <f>SUM(C20:C27)</f>
        <v>1094</v>
      </c>
    </row>
    <row r="20" customHeight="1" spans="1:3">
      <c r="A20" s="110">
        <v>2010201</v>
      </c>
      <c r="B20" s="110" t="s">
        <v>988</v>
      </c>
      <c r="C20" s="109">
        <v>887</v>
      </c>
    </row>
    <row r="21" customHeight="1" spans="1:3">
      <c r="A21" s="110">
        <v>2010202</v>
      </c>
      <c r="B21" s="110" t="s">
        <v>989</v>
      </c>
      <c r="C21" s="109">
        <v>10</v>
      </c>
    </row>
    <row r="22" customHeight="1" spans="1:3">
      <c r="A22" s="110">
        <v>2010203</v>
      </c>
      <c r="B22" s="110" t="s">
        <v>990</v>
      </c>
      <c r="C22" s="109">
        <v>139</v>
      </c>
    </row>
    <row r="23" customHeight="1" spans="1:3">
      <c r="A23" s="110">
        <v>2010204</v>
      </c>
      <c r="B23" s="110" t="s">
        <v>1000</v>
      </c>
      <c r="C23" s="109">
        <v>58</v>
      </c>
    </row>
    <row r="24" customHeight="1" spans="1:3">
      <c r="A24" s="110">
        <v>2010205</v>
      </c>
      <c r="B24" s="110" t="s">
        <v>1001</v>
      </c>
      <c r="C24" s="109">
        <v>0</v>
      </c>
    </row>
    <row r="25" customHeight="1" spans="1:3">
      <c r="A25" s="110">
        <v>2010206</v>
      </c>
      <c r="B25" s="110" t="s">
        <v>1002</v>
      </c>
      <c r="C25" s="109">
        <v>0</v>
      </c>
    </row>
    <row r="26" customHeight="1" spans="1:3">
      <c r="A26" s="110">
        <v>2010250</v>
      </c>
      <c r="B26" s="110" t="s">
        <v>997</v>
      </c>
      <c r="C26" s="109">
        <v>0</v>
      </c>
    </row>
    <row r="27" customHeight="1" spans="1:3">
      <c r="A27" s="110">
        <v>2010299</v>
      </c>
      <c r="B27" s="110" t="s">
        <v>1003</v>
      </c>
      <c r="C27" s="109">
        <v>0</v>
      </c>
    </row>
    <row r="28" customHeight="1" spans="1:3">
      <c r="A28" s="110">
        <v>20103</v>
      </c>
      <c r="B28" s="108" t="s">
        <v>1004</v>
      </c>
      <c r="C28" s="109">
        <f>SUM(C29:C38)</f>
        <v>126857</v>
      </c>
    </row>
    <row r="29" customHeight="1" spans="1:3">
      <c r="A29" s="110">
        <v>2010301</v>
      </c>
      <c r="B29" s="110" t="s">
        <v>988</v>
      </c>
      <c r="C29" s="109">
        <v>21285</v>
      </c>
    </row>
    <row r="30" customHeight="1" spans="1:3">
      <c r="A30" s="110">
        <v>2010302</v>
      </c>
      <c r="B30" s="110" t="s">
        <v>989</v>
      </c>
      <c r="C30" s="109">
        <v>57914</v>
      </c>
    </row>
    <row r="31" customHeight="1" spans="1:3">
      <c r="A31" s="110">
        <v>2010303</v>
      </c>
      <c r="B31" s="110" t="s">
        <v>990</v>
      </c>
      <c r="C31" s="109">
        <v>5262</v>
      </c>
    </row>
    <row r="32" customHeight="1" spans="1:3">
      <c r="A32" s="110">
        <v>2010304</v>
      </c>
      <c r="B32" s="110" t="s">
        <v>1005</v>
      </c>
      <c r="C32" s="109">
        <v>0</v>
      </c>
    </row>
    <row r="33" customHeight="1" spans="1:3">
      <c r="A33" s="110">
        <v>2010305</v>
      </c>
      <c r="B33" s="110" t="s">
        <v>1006</v>
      </c>
      <c r="C33" s="109">
        <v>93</v>
      </c>
    </row>
    <row r="34" customHeight="1" spans="1:3">
      <c r="A34" s="110">
        <v>2010306</v>
      </c>
      <c r="B34" s="110" t="s">
        <v>1007</v>
      </c>
      <c r="C34" s="109">
        <v>941</v>
      </c>
    </row>
    <row r="35" customHeight="1" spans="1:3">
      <c r="A35" s="110">
        <v>2010308</v>
      </c>
      <c r="B35" s="110" t="s">
        <v>1008</v>
      </c>
      <c r="C35" s="109">
        <v>1029</v>
      </c>
    </row>
    <row r="36" customHeight="1" spans="1:3">
      <c r="A36" s="110">
        <v>2010309</v>
      </c>
      <c r="B36" s="110" t="s">
        <v>1009</v>
      </c>
      <c r="C36" s="109">
        <v>0</v>
      </c>
    </row>
    <row r="37" customHeight="1" spans="1:3">
      <c r="A37" s="110">
        <v>2010350</v>
      </c>
      <c r="B37" s="110" t="s">
        <v>997</v>
      </c>
      <c r="C37" s="109">
        <v>0</v>
      </c>
    </row>
    <row r="38" customHeight="1" spans="1:3">
      <c r="A38" s="110">
        <v>2010399</v>
      </c>
      <c r="B38" s="110" t="s">
        <v>1010</v>
      </c>
      <c r="C38" s="109">
        <v>40333</v>
      </c>
    </row>
    <row r="39" customHeight="1" spans="1:3">
      <c r="A39" s="110">
        <v>20104</v>
      </c>
      <c r="B39" s="108" t="s">
        <v>1011</v>
      </c>
      <c r="C39" s="109">
        <f>SUM(C40:C49)</f>
        <v>1041</v>
      </c>
    </row>
    <row r="40" customHeight="1" spans="1:3">
      <c r="A40" s="110">
        <v>2010401</v>
      </c>
      <c r="B40" s="110" t="s">
        <v>988</v>
      </c>
      <c r="C40" s="109">
        <v>646</v>
      </c>
    </row>
    <row r="41" customHeight="1" spans="1:3">
      <c r="A41" s="110">
        <v>2010402</v>
      </c>
      <c r="B41" s="110" t="s">
        <v>989</v>
      </c>
      <c r="C41" s="109">
        <v>157</v>
      </c>
    </row>
    <row r="42" customHeight="1" spans="1:3">
      <c r="A42" s="110">
        <v>2010403</v>
      </c>
      <c r="B42" s="110" t="s">
        <v>990</v>
      </c>
      <c r="C42" s="109">
        <v>0</v>
      </c>
    </row>
    <row r="43" customHeight="1" spans="1:3">
      <c r="A43" s="110">
        <v>2010404</v>
      </c>
      <c r="B43" s="110" t="s">
        <v>1012</v>
      </c>
      <c r="C43" s="109">
        <v>0</v>
      </c>
    </row>
    <row r="44" customHeight="1" spans="1:3">
      <c r="A44" s="110">
        <v>2010405</v>
      </c>
      <c r="B44" s="110" t="s">
        <v>1013</v>
      </c>
      <c r="C44" s="109">
        <v>0</v>
      </c>
    </row>
    <row r="45" customHeight="1" spans="1:3">
      <c r="A45" s="110">
        <v>2010406</v>
      </c>
      <c r="B45" s="110" t="s">
        <v>1014</v>
      </c>
      <c r="C45" s="109">
        <v>0</v>
      </c>
    </row>
    <row r="46" customHeight="1" spans="1:3">
      <c r="A46" s="110">
        <v>2010407</v>
      </c>
      <c r="B46" s="110" t="s">
        <v>1015</v>
      </c>
      <c r="C46" s="109">
        <v>0</v>
      </c>
    </row>
    <row r="47" customHeight="1" spans="1:3">
      <c r="A47" s="110">
        <v>2010408</v>
      </c>
      <c r="B47" s="110" t="s">
        <v>1016</v>
      </c>
      <c r="C47" s="109">
        <v>0</v>
      </c>
    </row>
    <row r="48" customHeight="1" spans="1:3">
      <c r="A48" s="110">
        <v>2010450</v>
      </c>
      <c r="B48" s="110" t="s">
        <v>997</v>
      </c>
      <c r="C48" s="109">
        <v>171</v>
      </c>
    </row>
    <row r="49" customHeight="1" spans="1:3">
      <c r="A49" s="110">
        <v>2010499</v>
      </c>
      <c r="B49" s="110" t="s">
        <v>1017</v>
      </c>
      <c r="C49" s="109">
        <v>67</v>
      </c>
    </row>
    <row r="50" customHeight="1" spans="1:3">
      <c r="A50" s="110">
        <v>20105</v>
      </c>
      <c r="B50" s="108" t="s">
        <v>1018</v>
      </c>
      <c r="C50" s="109">
        <f>SUM(C51:C60)</f>
        <v>776</v>
      </c>
    </row>
    <row r="51" customHeight="1" spans="1:3">
      <c r="A51" s="110">
        <v>2010501</v>
      </c>
      <c r="B51" s="110" t="s">
        <v>988</v>
      </c>
      <c r="C51" s="109">
        <v>534</v>
      </c>
    </row>
    <row r="52" customHeight="1" spans="1:3">
      <c r="A52" s="110">
        <v>2010502</v>
      </c>
      <c r="B52" s="110" t="s">
        <v>989</v>
      </c>
      <c r="C52" s="109">
        <v>139</v>
      </c>
    </row>
    <row r="53" customHeight="1" spans="1:3">
      <c r="A53" s="110">
        <v>2010503</v>
      </c>
      <c r="B53" s="110" t="s">
        <v>990</v>
      </c>
      <c r="C53" s="109">
        <v>0</v>
      </c>
    </row>
    <row r="54" customHeight="1" spans="1:3">
      <c r="A54" s="110">
        <v>2010504</v>
      </c>
      <c r="B54" s="110" t="s">
        <v>1019</v>
      </c>
      <c r="C54" s="109">
        <v>0</v>
      </c>
    </row>
    <row r="55" customHeight="1" spans="1:3">
      <c r="A55" s="110">
        <v>2010505</v>
      </c>
      <c r="B55" s="110" t="s">
        <v>1020</v>
      </c>
      <c r="C55" s="109">
        <v>75</v>
      </c>
    </row>
    <row r="56" customHeight="1" spans="1:3">
      <c r="A56" s="110">
        <v>2010506</v>
      </c>
      <c r="B56" s="110" t="s">
        <v>1021</v>
      </c>
      <c r="C56" s="109">
        <v>0</v>
      </c>
    </row>
    <row r="57" customHeight="1" spans="1:3">
      <c r="A57" s="110">
        <v>2010507</v>
      </c>
      <c r="B57" s="110" t="s">
        <v>1022</v>
      </c>
      <c r="C57" s="109">
        <v>28</v>
      </c>
    </row>
    <row r="58" customHeight="1" spans="1:3">
      <c r="A58" s="110">
        <v>2010508</v>
      </c>
      <c r="B58" s="110" t="s">
        <v>1023</v>
      </c>
      <c r="C58" s="109">
        <v>0</v>
      </c>
    </row>
    <row r="59" customHeight="1" spans="1:3">
      <c r="A59" s="110">
        <v>2010550</v>
      </c>
      <c r="B59" s="110" t="s">
        <v>997</v>
      </c>
      <c r="C59" s="109">
        <v>0</v>
      </c>
    </row>
    <row r="60" customHeight="1" spans="1:3">
      <c r="A60" s="110">
        <v>2010599</v>
      </c>
      <c r="B60" s="110" t="s">
        <v>1024</v>
      </c>
      <c r="C60" s="109">
        <v>0</v>
      </c>
    </row>
    <row r="61" customHeight="1" spans="1:3">
      <c r="A61" s="110">
        <v>20106</v>
      </c>
      <c r="B61" s="108" t="s">
        <v>1025</v>
      </c>
      <c r="C61" s="109">
        <f>SUM(C62:C71)</f>
        <v>2000</v>
      </c>
    </row>
    <row r="62" customHeight="1" spans="1:3">
      <c r="A62" s="110">
        <v>2010601</v>
      </c>
      <c r="B62" s="110" t="s">
        <v>988</v>
      </c>
      <c r="C62" s="109">
        <v>1649</v>
      </c>
    </row>
    <row r="63" customHeight="1" spans="1:3">
      <c r="A63" s="110">
        <v>2010602</v>
      </c>
      <c r="B63" s="110" t="s">
        <v>989</v>
      </c>
      <c r="C63" s="109">
        <v>293</v>
      </c>
    </row>
    <row r="64" customHeight="1" spans="1:3">
      <c r="A64" s="110">
        <v>2010603</v>
      </c>
      <c r="B64" s="110" t="s">
        <v>990</v>
      </c>
      <c r="C64" s="109">
        <v>0</v>
      </c>
    </row>
    <row r="65" customHeight="1" spans="1:3">
      <c r="A65" s="110">
        <v>2010604</v>
      </c>
      <c r="B65" s="110" t="s">
        <v>1026</v>
      </c>
      <c r="C65" s="109">
        <v>0</v>
      </c>
    </row>
    <row r="66" customHeight="1" spans="1:3">
      <c r="A66" s="110">
        <v>2010605</v>
      </c>
      <c r="B66" s="110" t="s">
        <v>1027</v>
      </c>
      <c r="C66" s="109">
        <v>0</v>
      </c>
    </row>
    <row r="67" customHeight="1" spans="1:3">
      <c r="A67" s="110">
        <v>2010606</v>
      </c>
      <c r="B67" s="110" t="s">
        <v>1028</v>
      </c>
      <c r="C67" s="109">
        <v>6</v>
      </c>
    </row>
    <row r="68" customHeight="1" spans="1:3">
      <c r="A68" s="110">
        <v>2010607</v>
      </c>
      <c r="B68" s="110" t="s">
        <v>1029</v>
      </c>
      <c r="C68" s="109">
        <v>52</v>
      </c>
    </row>
    <row r="69" customHeight="1" spans="1:3">
      <c r="A69" s="110">
        <v>2010608</v>
      </c>
      <c r="B69" s="110" t="s">
        <v>1030</v>
      </c>
      <c r="C69" s="109">
        <v>0</v>
      </c>
    </row>
    <row r="70" customHeight="1" spans="1:3">
      <c r="A70" s="110">
        <v>2010650</v>
      </c>
      <c r="B70" s="110" t="s">
        <v>997</v>
      </c>
      <c r="C70" s="109">
        <v>0</v>
      </c>
    </row>
    <row r="71" customHeight="1" spans="1:3">
      <c r="A71" s="110">
        <v>2010699</v>
      </c>
      <c r="B71" s="110" t="s">
        <v>1031</v>
      </c>
      <c r="C71" s="109">
        <v>0</v>
      </c>
    </row>
    <row r="72" customHeight="1" spans="1:3">
      <c r="A72" s="110">
        <v>20107</v>
      </c>
      <c r="B72" s="108" t="s">
        <v>1032</v>
      </c>
      <c r="C72" s="109">
        <f>SUM(C73:C79)</f>
        <v>0</v>
      </c>
    </row>
    <row r="73" customHeight="1" spans="1:3">
      <c r="A73" s="110">
        <v>2010701</v>
      </c>
      <c r="B73" s="110" t="s">
        <v>988</v>
      </c>
      <c r="C73" s="109">
        <v>0</v>
      </c>
    </row>
    <row r="74" customHeight="1" spans="1:3">
      <c r="A74" s="110">
        <v>2010702</v>
      </c>
      <c r="B74" s="110" t="s">
        <v>989</v>
      </c>
      <c r="C74" s="109">
        <v>0</v>
      </c>
    </row>
    <row r="75" customHeight="1" spans="1:3">
      <c r="A75" s="110">
        <v>2010703</v>
      </c>
      <c r="B75" s="110" t="s">
        <v>990</v>
      </c>
      <c r="C75" s="109">
        <v>0</v>
      </c>
    </row>
    <row r="76" customHeight="1" spans="1:3">
      <c r="A76" s="110">
        <v>2010709</v>
      </c>
      <c r="B76" s="110" t="s">
        <v>1029</v>
      </c>
      <c r="C76" s="109">
        <v>0</v>
      </c>
    </row>
    <row r="77" customHeight="1" spans="1:3">
      <c r="A77" s="110">
        <v>2010710</v>
      </c>
      <c r="B77" s="110" t="s">
        <v>1033</v>
      </c>
      <c r="C77" s="109">
        <v>0</v>
      </c>
    </row>
    <row r="78" customHeight="1" spans="1:3">
      <c r="A78" s="110">
        <v>2010750</v>
      </c>
      <c r="B78" s="110" t="s">
        <v>997</v>
      </c>
      <c r="C78" s="109">
        <v>0</v>
      </c>
    </row>
    <row r="79" customHeight="1" spans="1:3">
      <c r="A79" s="110">
        <v>2010799</v>
      </c>
      <c r="B79" s="110" t="s">
        <v>1034</v>
      </c>
      <c r="C79" s="109">
        <v>0</v>
      </c>
    </row>
    <row r="80" customHeight="1" spans="1:3">
      <c r="A80" s="110">
        <v>20108</v>
      </c>
      <c r="B80" s="108" t="s">
        <v>1035</v>
      </c>
      <c r="C80" s="109">
        <f>SUM(C81:C88)</f>
        <v>793</v>
      </c>
    </row>
    <row r="81" customHeight="1" spans="1:3">
      <c r="A81" s="110">
        <v>2010801</v>
      </c>
      <c r="B81" s="110" t="s">
        <v>988</v>
      </c>
      <c r="C81" s="109">
        <v>693</v>
      </c>
    </row>
    <row r="82" customHeight="1" spans="1:3">
      <c r="A82" s="110">
        <v>2010802</v>
      </c>
      <c r="B82" s="110" t="s">
        <v>989</v>
      </c>
      <c r="C82" s="109">
        <v>33</v>
      </c>
    </row>
    <row r="83" customHeight="1" spans="1:3">
      <c r="A83" s="110">
        <v>2010803</v>
      </c>
      <c r="B83" s="110" t="s">
        <v>990</v>
      </c>
      <c r="C83" s="109">
        <v>0</v>
      </c>
    </row>
    <row r="84" customHeight="1" spans="1:3">
      <c r="A84" s="110">
        <v>2010804</v>
      </c>
      <c r="B84" s="110" t="s">
        <v>1036</v>
      </c>
      <c r="C84" s="109">
        <v>67</v>
      </c>
    </row>
    <row r="85" customHeight="1" spans="1:3">
      <c r="A85" s="110">
        <v>2010805</v>
      </c>
      <c r="B85" s="110" t="s">
        <v>1037</v>
      </c>
      <c r="C85" s="109">
        <v>0</v>
      </c>
    </row>
    <row r="86" customHeight="1" spans="1:3">
      <c r="A86" s="110">
        <v>2010806</v>
      </c>
      <c r="B86" s="110" t="s">
        <v>1029</v>
      </c>
      <c r="C86" s="109">
        <v>0</v>
      </c>
    </row>
    <row r="87" customHeight="1" spans="1:3">
      <c r="A87" s="110">
        <v>2010850</v>
      </c>
      <c r="B87" s="110" t="s">
        <v>997</v>
      </c>
      <c r="C87" s="109">
        <v>0</v>
      </c>
    </row>
    <row r="88" customHeight="1" spans="1:3">
      <c r="A88" s="110">
        <v>2010899</v>
      </c>
      <c r="B88" s="110" t="s">
        <v>1038</v>
      </c>
      <c r="C88" s="109">
        <v>0</v>
      </c>
    </row>
    <row r="89" customHeight="1" spans="1:3">
      <c r="A89" s="110">
        <v>20109</v>
      </c>
      <c r="B89" s="108" t="s">
        <v>1039</v>
      </c>
      <c r="C89" s="109">
        <f>SUM(C90:C101)</f>
        <v>0</v>
      </c>
    </row>
    <row r="90" customHeight="1" spans="1:3">
      <c r="A90" s="110">
        <v>2010901</v>
      </c>
      <c r="B90" s="110" t="s">
        <v>988</v>
      </c>
      <c r="C90" s="109">
        <v>0</v>
      </c>
    </row>
    <row r="91" customHeight="1" spans="1:3">
      <c r="A91" s="110">
        <v>2010902</v>
      </c>
      <c r="B91" s="110" t="s">
        <v>989</v>
      </c>
      <c r="C91" s="109">
        <v>0</v>
      </c>
    </row>
    <row r="92" customHeight="1" spans="1:3">
      <c r="A92" s="110">
        <v>2010903</v>
      </c>
      <c r="B92" s="110" t="s">
        <v>990</v>
      </c>
      <c r="C92" s="109">
        <v>0</v>
      </c>
    </row>
    <row r="93" customHeight="1" spans="1:3">
      <c r="A93" s="110">
        <v>2010905</v>
      </c>
      <c r="B93" s="110" t="s">
        <v>1040</v>
      </c>
      <c r="C93" s="109">
        <v>0</v>
      </c>
    </row>
    <row r="94" customHeight="1" spans="1:3">
      <c r="A94" s="110">
        <v>2010907</v>
      </c>
      <c r="B94" s="110" t="s">
        <v>1041</v>
      </c>
      <c r="C94" s="109">
        <v>0</v>
      </c>
    </row>
    <row r="95" customHeight="1" spans="1:3">
      <c r="A95" s="110">
        <v>2010908</v>
      </c>
      <c r="B95" s="110" t="s">
        <v>1029</v>
      </c>
      <c r="C95" s="109">
        <v>0</v>
      </c>
    </row>
    <row r="96" customHeight="1" spans="1:3">
      <c r="A96" s="110">
        <v>2010909</v>
      </c>
      <c r="B96" s="110" t="s">
        <v>1042</v>
      </c>
      <c r="C96" s="109">
        <v>0</v>
      </c>
    </row>
    <row r="97" customHeight="1" spans="1:3">
      <c r="A97" s="110">
        <v>2010910</v>
      </c>
      <c r="B97" s="110" t="s">
        <v>1043</v>
      </c>
      <c r="C97" s="109">
        <v>0</v>
      </c>
    </row>
    <row r="98" customHeight="1" spans="1:3">
      <c r="A98" s="110">
        <v>2010911</v>
      </c>
      <c r="B98" s="110" t="s">
        <v>1044</v>
      </c>
      <c r="C98" s="109">
        <v>0</v>
      </c>
    </row>
    <row r="99" customHeight="1" spans="1:3">
      <c r="A99" s="110">
        <v>2010912</v>
      </c>
      <c r="B99" s="110" t="s">
        <v>1045</v>
      </c>
      <c r="C99" s="109">
        <v>0</v>
      </c>
    </row>
    <row r="100" customHeight="1" spans="1:3">
      <c r="A100" s="110">
        <v>2010950</v>
      </c>
      <c r="B100" s="110" t="s">
        <v>997</v>
      </c>
      <c r="C100" s="109">
        <v>0</v>
      </c>
    </row>
    <row r="101" customHeight="1" spans="1:3">
      <c r="A101" s="110">
        <v>2010999</v>
      </c>
      <c r="B101" s="110" t="s">
        <v>1046</v>
      </c>
      <c r="C101" s="109">
        <v>0</v>
      </c>
    </row>
    <row r="102" customHeight="1" spans="1:3">
      <c r="A102" s="110">
        <v>20111</v>
      </c>
      <c r="B102" s="108" t="s">
        <v>1047</v>
      </c>
      <c r="C102" s="109">
        <f>SUM(C103:C110)</f>
        <v>2562</v>
      </c>
    </row>
    <row r="103" customHeight="1" spans="1:3">
      <c r="A103" s="110">
        <v>2011101</v>
      </c>
      <c r="B103" s="110" t="s">
        <v>988</v>
      </c>
      <c r="C103" s="109">
        <v>2139</v>
      </c>
    </row>
    <row r="104" customHeight="1" spans="1:3">
      <c r="A104" s="110">
        <v>2011102</v>
      </c>
      <c r="B104" s="110" t="s">
        <v>989</v>
      </c>
      <c r="C104" s="109">
        <v>309</v>
      </c>
    </row>
    <row r="105" customHeight="1" spans="1:3">
      <c r="A105" s="110">
        <v>2011103</v>
      </c>
      <c r="B105" s="110" t="s">
        <v>990</v>
      </c>
      <c r="C105" s="109">
        <v>0</v>
      </c>
    </row>
    <row r="106" customHeight="1" spans="1:3">
      <c r="A106" s="110">
        <v>2011104</v>
      </c>
      <c r="B106" s="110" t="s">
        <v>1048</v>
      </c>
      <c r="C106" s="109">
        <v>114</v>
      </c>
    </row>
    <row r="107" customHeight="1" spans="1:3">
      <c r="A107" s="110">
        <v>2011105</v>
      </c>
      <c r="B107" s="110" t="s">
        <v>1049</v>
      </c>
      <c r="C107" s="109">
        <v>0</v>
      </c>
    </row>
    <row r="108" customHeight="1" spans="1:3">
      <c r="A108" s="110">
        <v>2011106</v>
      </c>
      <c r="B108" s="110" t="s">
        <v>1050</v>
      </c>
      <c r="C108" s="109">
        <v>0</v>
      </c>
    </row>
    <row r="109" customHeight="1" spans="1:3">
      <c r="A109" s="110">
        <v>2011150</v>
      </c>
      <c r="B109" s="110" t="s">
        <v>997</v>
      </c>
      <c r="C109" s="109">
        <v>0</v>
      </c>
    </row>
    <row r="110" customHeight="1" spans="1:3">
      <c r="A110" s="110">
        <v>2011199</v>
      </c>
      <c r="B110" s="110" t="s">
        <v>1051</v>
      </c>
      <c r="C110" s="109">
        <v>0</v>
      </c>
    </row>
    <row r="111" customHeight="1" spans="1:3">
      <c r="A111" s="110">
        <v>20113</v>
      </c>
      <c r="B111" s="108" t="s">
        <v>1052</v>
      </c>
      <c r="C111" s="109">
        <f>SUM(C112:C121)</f>
        <v>2050</v>
      </c>
    </row>
    <row r="112" customHeight="1" spans="1:3">
      <c r="A112" s="110">
        <v>2011301</v>
      </c>
      <c r="B112" s="110" t="s">
        <v>988</v>
      </c>
      <c r="C112" s="109">
        <v>655</v>
      </c>
    </row>
    <row r="113" customHeight="1" spans="1:3">
      <c r="A113" s="110">
        <v>2011302</v>
      </c>
      <c r="B113" s="110" t="s">
        <v>989</v>
      </c>
      <c r="C113" s="109">
        <v>299</v>
      </c>
    </row>
    <row r="114" customHeight="1" spans="1:3">
      <c r="A114" s="110">
        <v>2011303</v>
      </c>
      <c r="B114" s="110" t="s">
        <v>990</v>
      </c>
      <c r="C114" s="109">
        <v>0</v>
      </c>
    </row>
    <row r="115" customHeight="1" spans="1:3">
      <c r="A115" s="110">
        <v>2011304</v>
      </c>
      <c r="B115" s="110" t="s">
        <v>1053</v>
      </c>
      <c r="C115" s="109">
        <v>0</v>
      </c>
    </row>
    <row r="116" customHeight="1" spans="1:3">
      <c r="A116" s="110">
        <v>2011305</v>
      </c>
      <c r="B116" s="110" t="s">
        <v>1054</v>
      </c>
      <c r="C116" s="109">
        <v>0</v>
      </c>
    </row>
    <row r="117" customHeight="1" spans="1:3">
      <c r="A117" s="110">
        <v>2011306</v>
      </c>
      <c r="B117" s="110" t="s">
        <v>1055</v>
      </c>
      <c r="C117" s="109">
        <v>0</v>
      </c>
    </row>
    <row r="118" customHeight="1" spans="1:3">
      <c r="A118" s="110">
        <v>2011307</v>
      </c>
      <c r="B118" s="110" t="s">
        <v>1056</v>
      </c>
      <c r="C118" s="109">
        <v>0</v>
      </c>
    </row>
    <row r="119" customHeight="1" spans="1:3">
      <c r="A119" s="110">
        <v>2011308</v>
      </c>
      <c r="B119" s="110" t="s">
        <v>1057</v>
      </c>
      <c r="C119" s="109">
        <v>892</v>
      </c>
    </row>
    <row r="120" customHeight="1" spans="1:3">
      <c r="A120" s="110">
        <v>2011350</v>
      </c>
      <c r="B120" s="110" t="s">
        <v>997</v>
      </c>
      <c r="C120" s="109">
        <v>194</v>
      </c>
    </row>
    <row r="121" customHeight="1" spans="1:3">
      <c r="A121" s="110">
        <v>2011399</v>
      </c>
      <c r="B121" s="110" t="s">
        <v>1058</v>
      </c>
      <c r="C121" s="109">
        <v>10</v>
      </c>
    </row>
    <row r="122" customHeight="1" spans="1:3">
      <c r="A122" s="110">
        <v>20114</v>
      </c>
      <c r="B122" s="108" t="s">
        <v>1059</v>
      </c>
      <c r="C122" s="109">
        <f>SUM(C123:C133)</f>
        <v>0</v>
      </c>
    </row>
    <row r="123" customHeight="1" spans="1:3">
      <c r="A123" s="110">
        <v>2011401</v>
      </c>
      <c r="B123" s="110" t="s">
        <v>988</v>
      </c>
      <c r="C123" s="109">
        <v>0</v>
      </c>
    </row>
    <row r="124" customHeight="1" spans="1:3">
      <c r="A124" s="110">
        <v>2011402</v>
      </c>
      <c r="B124" s="110" t="s">
        <v>989</v>
      </c>
      <c r="C124" s="109">
        <v>0</v>
      </c>
    </row>
    <row r="125" customHeight="1" spans="1:3">
      <c r="A125" s="110">
        <v>2011403</v>
      </c>
      <c r="B125" s="110" t="s">
        <v>990</v>
      </c>
      <c r="C125" s="109">
        <v>0</v>
      </c>
    </row>
    <row r="126" customHeight="1" spans="1:3">
      <c r="A126" s="110">
        <v>2011404</v>
      </c>
      <c r="B126" s="110" t="s">
        <v>1060</v>
      </c>
      <c r="C126" s="109"/>
    </row>
    <row r="127" customHeight="1" spans="1:3">
      <c r="A127" s="110">
        <v>2011405</v>
      </c>
      <c r="B127" s="110" t="s">
        <v>1061</v>
      </c>
      <c r="C127" s="109">
        <v>0</v>
      </c>
    </row>
    <row r="128" customHeight="1" spans="1:3">
      <c r="A128" s="110">
        <v>2011408</v>
      </c>
      <c r="B128" s="110" t="s">
        <v>1062</v>
      </c>
      <c r="C128" s="109">
        <v>0</v>
      </c>
    </row>
    <row r="129" customHeight="1" spans="1:3">
      <c r="A129" s="110">
        <v>2011409</v>
      </c>
      <c r="B129" s="110" t="s">
        <v>1063</v>
      </c>
      <c r="C129" s="109"/>
    </row>
    <row r="130" customHeight="1" spans="1:3">
      <c r="A130" s="110">
        <v>2011410</v>
      </c>
      <c r="B130" s="110" t="s">
        <v>1064</v>
      </c>
      <c r="C130" s="109">
        <v>0</v>
      </c>
    </row>
    <row r="131" customHeight="1" spans="1:3">
      <c r="A131" s="110">
        <v>2011411</v>
      </c>
      <c r="B131" s="110" t="s">
        <v>1065</v>
      </c>
      <c r="C131" s="109">
        <v>0</v>
      </c>
    </row>
    <row r="132" customHeight="1" spans="1:3">
      <c r="A132" s="110">
        <v>2011450</v>
      </c>
      <c r="B132" s="110" t="s">
        <v>997</v>
      </c>
      <c r="C132" s="109">
        <v>0</v>
      </c>
    </row>
    <row r="133" customHeight="1" spans="1:3">
      <c r="A133" s="110">
        <v>2011499</v>
      </c>
      <c r="B133" s="110" t="s">
        <v>1066</v>
      </c>
      <c r="C133" s="109">
        <v>0</v>
      </c>
    </row>
    <row r="134" customHeight="1" spans="1:3">
      <c r="A134" s="110">
        <v>20123</v>
      </c>
      <c r="B134" s="108" t="s">
        <v>1067</v>
      </c>
      <c r="C134" s="109">
        <f>SUM(C135:C140)</f>
        <v>250</v>
      </c>
    </row>
    <row r="135" customHeight="1" spans="1:3">
      <c r="A135" s="110">
        <v>2012301</v>
      </c>
      <c r="B135" s="110" t="s">
        <v>988</v>
      </c>
      <c r="C135" s="109">
        <v>209</v>
      </c>
    </row>
    <row r="136" customHeight="1" spans="1:3">
      <c r="A136" s="110">
        <v>2012302</v>
      </c>
      <c r="B136" s="110" t="s">
        <v>989</v>
      </c>
      <c r="C136" s="109">
        <v>41</v>
      </c>
    </row>
    <row r="137" customHeight="1" spans="1:3">
      <c r="A137" s="110">
        <v>2012303</v>
      </c>
      <c r="B137" s="110" t="s">
        <v>990</v>
      </c>
      <c r="C137" s="109">
        <v>0</v>
      </c>
    </row>
    <row r="138" customHeight="1" spans="1:3">
      <c r="A138" s="110">
        <v>2012304</v>
      </c>
      <c r="B138" s="110" t="s">
        <v>1068</v>
      </c>
      <c r="C138" s="109"/>
    </row>
    <row r="139" customHeight="1" spans="1:3">
      <c r="A139" s="110">
        <v>2012350</v>
      </c>
      <c r="B139" s="110" t="s">
        <v>997</v>
      </c>
      <c r="C139" s="109">
        <v>0</v>
      </c>
    </row>
    <row r="140" customHeight="1" spans="1:3">
      <c r="A140" s="110">
        <v>2012399</v>
      </c>
      <c r="B140" s="110" t="s">
        <v>1069</v>
      </c>
      <c r="C140" s="109">
        <v>0</v>
      </c>
    </row>
    <row r="141" customHeight="1" spans="1:3">
      <c r="A141" s="110">
        <v>20125</v>
      </c>
      <c r="B141" s="108" t="s">
        <v>1070</v>
      </c>
      <c r="C141" s="109">
        <f>SUM(C142:C148)</f>
        <v>0</v>
      </c>
    </row>
    <row r="142" customHeight="1" spans="1:3">
      <c r="A142" s="110">
        <v>2012501</v>
      </c>
      <c r="B142" s="110" t="s">
        <v>988</v>
      </c>
      <c r="C142" s="109">
        <v>0</v>
      </c>
    </row>
    <row r="143" customHeight="1" spans="1:3">
      <c r="A143" s="110">
        <v>2012502</v>
      </c>
      <c r="B143" s="110" t="s">
        <v>989</v>
      </c>
      <c r="C143" s="109">
        <v>0</v>
      </c>
    </row>
    <row r="144" customHeight="1" spans="1:3">
      <c r="A144" s="110">
        <v>2012503</v>
      </c>
      <c r="B144" s="110" t="s">
        <v>990</v>
      </c>
      <c r="C144" s="109">
        <v>0</v>
      </c>
    </row>
    <row r="145" customHeight="1" spans="1:3">
      <c r="A145" s="110">
        <v>2012504</v>
      </c>
      <c r="B145" s="110" t="s">
        <v>1071</v>
      </c>
      <c r="C145" s="109">
        <v>0</v>
      </c>
    </row>
    <row r="146" customHeight="1" spans="1:3">
      <c r="A146" s="110">
        <v>2012505</v>
      </c>
      <c r="B146" s="110" t="s">
        <v>1072</v>
      </c>
      <c r="C146" s="109">
        <v>0</v>
      </c>
    </row>
    <row r="147" customHeight="1" spans="1:3">
      <c r="A147" s="110">
        <v>2012550</v>
      </c>
      <c r="B147" s="110" t="s">
        <v>997</v>
      </c>
      <c r="C147" s="109">
        <v>0</v>
      </c>
    </row>
    <row r="148" customHeight="1" spans="1:3">
      <c r="A148" s="110">
        <v>2012599</v>
      </c>
      <c r="B148" s="110" t="s">
        <v>1073</v>
      </c>
      <c r="C148" s="109">
        <v>0</v>
      </c>
    </row>
    <row r="149" customHeight="1" spans="1:3">
      <c r="A149" s="110">
        <v>20126</v>
      </c>
      <c r="B149" s="108" t="s">
        <v>1074</v>
      </c>
      <c r="C149" s="109">
        <f>SUM(C150:C154)</f>
        <v>256</v>
      </c>
    </row>
    <row r="150" customHeight="1" spans="1:3">
      <c r="A150" s="110">
        <v>2012601</v>
      </c>
      <c r="B150" s="110" t="s">
        <v>988</v>
      </c>
      <c r="C150" s="109">
        <v>214</v>
      </c>
    </row>
    <row r="151" customHeight="1" spans="1:3">
      <c r="A151" s="110">
        <v>2012602</v>
      </c>
      <c r="B151" s="110" t="s">
        <v>989</v>
      </c>
      <c r="C151" s="109">
        <v>42</v>
      </c>
    </row>
    <row r="152" customHeight="1" spans="1:3">
      <c r="A152" s="110">
        <v>2012603</v>
      </c>
      <c r="B152" s="110" t="s">
        <v>990</v>
      </c>
      <c r="C152" s="109">
        <v>0</v>
      </c>
    </row>
    <row r="153" customHeight="1" spans="1:3">
      <c r="A153" s="110">
        <v>2012604</v>
      </c>
      <c r="B153" s="110" t="s">
        <v>1075</v>
      </c>
      <c r="C153" s="109">
        <v>0</v>
      </c>
    </row>
    <row r="154" customHeight="1" spans="1:3">
      <c r="A154" s="110">
        <v>2012699</v>
      </c>
      <c r="B154" s="110" t="s">
        <v>1076</v>
      </c>
      <c r="C154" s="109">
        <v>0</v>
      </c>
    </row>
    <row r="155" customHeight="1" spans="1:3">
      <c r="A155" s="110">
        <v>20128</v>
      </c>
      <c r="B155" s="108" t="s">
        <v>1077</v>
      </c>
      <c r="C155" s="109">
        <f>SUM(C156:C161)</f>
        <v>157</v>
      </c>
    </row>
    <row r="156" customHeight="1" spans="1:3">
      <c r="A156" s="110">
        <v>2012801</v>
      </c>
      <c r="B156" s="110" t="s">
        <v>988</v>
      </c>
      <c r="C156" s="109">
        <v>134</v>
      </c>
    </row>
    <row r="157" customHeight="1" spans="1:3">
      <c r="A157" s="110">
        <v>2012802</v>
      </c>
      <c r="B157" s="110" t="s">
        <v>989</v>
      </c>
      <c r="C157" s="109">
        <v>23</v>
      </c>
    </row>
    <row r="158" customHeight="1" spans="1:3">
      <c r="A158" s="110">
        <v>2012803</v>
      </c>
      <c r="B158" s="110" t="s">
        <v>990</v>
      </c>
      <c r="C158" s="109">
        <v>0</v>
      </c>
    </row>
    <row r="159" customHeight="1" spans="1:3">
      <c r="A159" s="110">
        <v>2012804</v>
      </c>
      <c r="B159" s="110" t="s">
        <v>1002</v>
      </c>
      <c r="C159" s="109">
        <v>0</v>
      </c>
    </row>
    <row r="160" customHeight="1" spans="1:3">
      <c r="A160" s="110">
        <v>2012850</v>
      </c>
      <c r="B160" s="110" t="s">
        <v>997</v>
      </c>
      <c r="C160" s="109">
        <v>0</v>
      </c>
    </row>
    <row r="161" customHeight="1" spans="1:3">
      <c r="A161" s="110">
        <v>2012899</v>
      </c>
      <c r="B161" s="110" t="s">
        <v>1078</v>
      </c>
      <c r="C161" s="109">
        <v>0</v>
      </c>
    </row>
    <row r="162" customHeight="1" spans="1:3">
      <c r="A162" s="110">
        <v>20129</v>
      </c>
      <c r="B162" s="108" t="s">
        <v>1079</v>
      </c>
      <c r="C162" s="109">
        <f>SUM(C163:C168)</f>
        <v>780</v>
      </c>
    </row>
    <row r="163" customHeight="1" spans="1:3">
      <c r="A163" s="110">
        <v>2012901</v>
      </c>
      <c r="B163" s="110" t="s">
        <v>988</v>
      </c>
      <c r="C163" s="109">
        <v>451</v>
      </c>
    </row>
    <row r="164" customHeight="1" spans="1:3">
      <c r="A164" s="110">
        <v>2012902</v>
      </c>
      <c r="B164" s="110" t="s">
        <v>989</v>
      </c>
      <c r="C164" s="109">
        <v>329</v>
      </c>
    </row>
    <row r="165" customHeight="1" spans="1:3">
      <c r="A165" s="110">
        <v>2012903</v>
      </c>
      <c r="B165" s="110" t="s">
        <v>990</v>
      </c>
      <c r="C165" s="109">
        <v>0</v>
      </c>
    </row>
    <row r="166" customHeight="1" spans="1:3">
      <c r="A166" s="110">
        <v>2012906</v>
      </c>
      <c r="B166" s="110" t="s">
        <v>1080</v>
      </c>
      <c r="C166" s="109">
        <v>0</v>
      </c>
    </row>
    <row r="167" customHeight="1" spans="1:3">
      <c r="A167" s="110">
        <v>2012950</v>
      </c>
      <c r="B167" s="110" t="s">
        <v>997</v>
      </c>
      <c r="C167" s="109">
        <v>0</v>
      </c>
    </row>
    <row r="168" customHeight="1" spans="1:3">
      <c r="A168" s="110">
        <v>2012999</v>
      </c>
      <c r="B168" s="110" t="s">
        <v>1081</v>
      </c>
      <c r="C168" s="109"/>
    </row>
    <row r="169" customHeight="1" spans="1:3">
      <c r="A169" s="110">
        <v>20131</v>
      </c>
      <c r="B169" s="108" t="s">
        <v>1082</v>
      </c>
      <c r="C169" s="109">
        <f>SUM(C170:C175)</f>
        <v>4065</v>
      </c>
    </row>
    <row r="170" customHeight="1" spans="1:3">
      <c r="A170" s="110">
        <v>2013101</v>
      </c>
      <c r="B170" s="110" t="s">
        <v>988</v>
      </c>
      <c r="C170" s="109">
        <v>2828</v>
      </c>
    </row>
    <row r="171" customHeight="1" spans="1:3">
      <c r="A171" s="110">
        <v>2013102</v>
      </c>
      <c r="B171" s="110" t="s">
        <v>989</v>
      </c>
      <c r="C171" s="109">
        <v>1007</v>
      </c>
    </row>
    <row r="172" customHeight="1" spans="1:3">
      <c r="A172" s="110">
        <v>2013103</v>
      </c>
      <c r="B172" s="110" t="s">
        <v>990</v>
      </c>
      <c r="C172" s="109">
        <v>0</v>
      </c>
    </row>
    <row r="173" customHeight="1" spans="1:3">
      <c r="A173" s="110">
        <v>2013105</v>
      </c>
      <c r="B173" s="110" t="s">
        <v>1083</v>
      </c>
      <c r="C173" s="109"/>
    </row>
    <row r="174" customHeight="1" spans="1:3">
      <c r="A174" s="110">
        <v>2013150</v>
      </c>
      <c r="B174" s="110" t="s">
        <v>997</v>
      </c>
      <c r="C174" s="109">
        <v>230</v>
      </c>
    </row>
    <row r="175" customHeight="1" spans="1:3">
      <c r="A175" s="110">
        <v>2013199</v>
      </c>
      <c r="B175" s="110" t="s">
        <v>1084</v>
      </c>
      <c r="C175" s="109">
        <v>0</v>
      </c>
    </row>
    <row r="176" customHeight="1" spans="1:3">
      <c r="A176" s="110">
        <v>20132</v>
      </c>
      <c r="B176" s="108" t="s">
        <v>1085</v>
      </c>
      <c r="C176" s="109">
        <f>SUM(C177:C182)</f>
        <v>2262</v>
      </c>
    </row>
    <row r="177" customHeight="1" spans="1:3">
      <c r="A177" s="110">
        <v>2013201</v>
      </c>
      <c r="B177" s="110" t="s">
        <v>988</v>
      </c>
      <c r="C177" s="109">
        <v>1795</v>
      </c>
    </row>
    <row r="178" customHeight="1" spans="1:3">
      <c r="A178" s="110">
        <v>2013202</v>
      </c>
      <c r="B178" s="110" t="s">
        <v>989</v>
      </c>
      <c r="C178" s="109">
        <v>444</v>
      </c>
    </row>
    <row r="179" customHeight="1" spans="1:3">
      <c r="A179" s="110">
        <v>2013203</v>
      </c>
      <c r="B179" s="110" t="s">
        <v>990</v>
      </c>
      <c r="C179" s="109">
        <v>0</v>
      </c>
    </row>
    <row r="180" customHeight="1" spans="1:3">
      <c r="A180" s="110">
        <v>2013204</v>
      </c>
      <c r="B180" s="110" t="s">
        <v>1086</v>
      </c>
      <c r="C180" s="109">
        <v>0</v>
      </c>
    </row>
    <row r="181" customHeight="1" spans="1:3">
      <c r="A181" s="110">
        <v>2013250</v>
      </c>
      <c r="B181" s="110" t="s">
        <v>997</v>
      </c>
      <c r="C181" s="109">
        <v>0</v>
      </c>
    </row>
    <row r="182" customHeight="1" spans="1:3">
      <c r="A182" s="110">
        <v>2013299</v>
      </c>
      <c r="B182" s="110" t="s">
        <v>1087</v>
      </c>
      <c r="C182" s="109">
        <v>23</v>
      </c>
    </row>
    <row r="183" customHeight="1" spans="1:3">
      <c r="A183" s="110">
        <v>20133</v>
      </c>
      <c r="B183" s="108" t="s">
        <v>1088</v>
      </c>
      <c r="C183" s="109">
        <f>SUM(C184:C189)</f>
        <v>1563</v>
      </c>
    </row>
    <row r="184" customHeight="1" spans="1:3">
      <c r="A184" s="110">
        <v>2013301</v>
      </c>
      <c r="B184" s="110" t="s">
        <v>988</v>
      </c>
      <c r="C184" s="109">
        <v>518</v>
      </c>
    </row>
    <row r="185" customHeight="1" spans="1:3">
      <c r="A185" s="110">
        <v>2013302</v>
      </c>
      <c r="B185" s="110" t="s">
        <v>989</v>
      </c>
      <c r="C185" s="109">
        <v>1045</v>
      </c>
    </row>
    <row r="186" customHeight="1" spans="1:3">
      <c r="A186" s="110">
        <v>2013303</v>
      </c>
      <c r="B186" s="110" t="s">
        <v>990</v>
      </c>
      <c r="C186" s="109">
        <v>0</v>
      </c>
    </row>
    <row r="187" customHeight="1" spans="1:3">
      <c r="A187" s="110">
        <v>2013304</v>
      </c>
      <c r="B187" s="110" t="s">
        <v>1089</v>
      </c>
      <c r="C187" s="109">
        <v>0</v>
      </c>
    </row>
    <row r="188" customHeight="1" spans="1:3">
      <c r="A188" s="110">
        <v>2013350</v>
      </c>
      <c r="B188" s="110" t="s">
        <v>997</v>
      </c>
      <c r="C188" s="109">
        <v>0</v>
      </c>
    </row>
    <row r="189" customHeight="1" spans="1:3">
      <c r="A189" s="110">
        <v>2013399</v>
      </c>
      <c r="B189" s="110" t="s">
        <v>1090</v>
      </c>
      <c r="C189" s="109">
        <v>0</v>
      </c>
    </row>
    <row r="190" customHeight="1" spans="1:3">
      <c r="A190" s="110">
        <v>20134</v>
      </c>
      <c r="B190" s="108" t="s">
        <v>1091</v>
      </c>
      <c r="C190" s="109">
        <f>SUM(C191:C197)</f>
        <v>581</v>
      </c>
    </row>
    <row r="191" customHeight="1" spans="1:3">
      <c r="A191" s="110">
        <v>2013401</v>
      </c>
      <c r="B191" s="110" t="s">
        <v>988</v>
      </c>
      <c r="C191" s="109">
        <v>463</v>
      </c>
    </row>
    <row r="192" customHeight="1" spans="1:3">
      <c r="A192" s="110">
        <v>2013402</v>
      </c>
      <c r="B192" s="110" t="s">
        <v>989</v>
      </c>
      <c r="C192" s="109">
        <v>118</v>
      </c>
    </row>
    <row r="193" customHeight="1" spans="1:3">
      <c r="A193" s="110">
        <v>2013403</v>
      </c>
      <c r="B193" s="110" t="s">
        <v>990</v>
      </c>
      <c r="C193" s="109">
        <v>0</v>
      </c>
    </row>
    <row r="194" customHeight="1" spans="1:3">
      <c r="A194" s="110">
        <v>2013404</v>
      </c>
      <c r="B194" s="110" t="s">
        <v>1092</v>
      </c>
      <c r="C194" s="109"/>
    </row>
    <row r="195" customHeight="1" spans="1:3">
      <c r="A195" s="110">
        <v>2013405</v>
      </c>
      <c r="B195" s="110" t="s">
        <v>1093</v>
      </c>
      <c r="C195" s="109">
        <v>0</v>
      </c>
    </row>
    <row r="196" customHeight="1" spans="1:3">
      <c r="A196" s="110">
        <v>2013450</v>
      </c>
      <c r="B196" s="110" t="s">
        <v>997</v>
      </c>
      <c r="C196" s="109">
        <v>0</v>
      </c>
    </row>
    <row r="197" customHeight="1" spans="1:3">
      <c r="A197" s="110">
        <v>2013499</v>
      </c>
      <c r="B197" s="110" t="s">
        <v>1094</v>
      </c>
      <c r="C197" s="109">
        <v>0</v>
      </c>
    </row>
    <row r="198" customHeight="1" spans="1:3">
      <c r="A198" s="110">
        <v>20135</v>
      </c>
      <c r="B198" s="108" t="s">
        <v>1095</v>
      </c>
      <c r="C198" s="109">
        <f>SUM(C199:C203)</f>
        <v>0</v>
      </c>
    </row>
    <row r="199" customHeight="1" spans="1:3">
      <c r="A199" s="110">
        <v>2013501</v>
      </c>
      <c r="B199" s="110" t="s">
        <v>988</v>
      </c>
      <c r="C199" s="109">
        <v>0</v>
      </c>
    </row>
    <row r="200" customHeight="1" spans="1:3">
      <c r="A200" s="110">
        <v>2013502</v>
      </c>
      <c r="B200" s="110" t="s">
        <v>989</v>
      </c>
      <c r="C200" s="109">
        <v>0</v>
      </c>
    </row>
    <row r="201" customHeight="1" spans="1:3">
      <c r="A201" s="110">
        <v>2013503</v>
      </c>
      <c r="B201" s="110" t="s">
        <v>990</v>
      </c>
      <c r="C201" s="109">
        <v>0</v>
      </c>
    </row>
    <row r="202" customHeight="1" spans="1:3">
      <c r="A202" s="110">
        <v>2013550</v>
      </c>
      <c r="B202" s="110" t="s">
        <v>997</v>
      </c>
      <c r="C202" s="109">
        <v>0</v>
      </c>
    </row>
    <row r="203" customHeight="1" spans="1:3">
      <c r="A203" s="110">
        <v>2013599</v>
      </c>
      <c r="B203" s="110" t="s">
        <v>1096</v>
      </c>
      <c r="C203" s="109">
        <v>0</v>
      </c>
    </row>
    <row r="204" customHeight="1" spans="1:3">
      <c r="A204" s="110">
        <v>20136</v>
      </c>
      <c r="B204" s="108" t="s">
        <v>1097</v>
      </c>
      <c r="C204" s="109">
        <f>SUM(C205:C209)</f>
        <v>0</v>
      </c>
    </row>
    <row r="205" customHeight="1" spans="1:3">
      <c r="A205" s="110">
        <v>2013601</v>
      </c>
      <c r="B205" s="110" t="s">
        <v>988</v>
      </c>
      <c r="C205" s="109">
        <v>0</v>
      </c>
    </row>
    <row r="206" customHeight="1" spans="1:3">
      <c r="A206" s="110">
        <v>2013602</v>
      </c>
      <c r="B206" s="110" t="s">
        <v>989</v>
      </c>
      <c r="C206" s="109"/>
    </row>
    <row r="207" customHeight="1" spans="1:3">
      <c r="A207" s="110">
        <v>2013603</v>
      </c>
      <c r="B207" s="110" t="s">
        <v>990</v>
      </c>
      <c r="C207" s="109">
        <v>0</v>
      </c>
    </row>
    <row r="208" customHeight="1" spans="1:3">
      <c r="A208" s="110">
        <v>2013650</v>
      </c>
      <c r="B208" s="110" t="s">
        <v>997</v>
      </c>
      <c r="C208" s="109">
        <v>0</v>
      </c>
    </row>
    <row r="209" customHeight="1" spans="1:3">
      <c r="A209" s="110">
        <v>2013699</v>
      </c>
      <c r="B209" s="110" t="s">
        <v>1098</v>
      </c>
      <c r="C209" s="109">
        <v>0</v>
      </c>
    </row>
    <row r="210" customHeight="1" spans="1:3">
      <c r="A210" s="110">
        <v>20137</v>
      </c>
      <c r="B210" s="108" t="s">
        <v>1099</v>
      </c>
      <c r="C210" s="109">
        <f>SUM(C211:C216)</f>
        <v>384</v>
      </c>
    </row>
    <row r="211" customHeight="1" spans="1:3">
      <c r="A211" s="110">
        <v>2013701</v>
      </c>
      <c r="B211" s="110" t="s">
        <v>988</v>
      </c>
      <c r="C211" s="109">
        <v>199</v>
      </c>
    </row>
    <row r="212" customHeight="1" spans="1:3">
      <c r="A212" s="110">
        <v>2013702</v>
      </c>
      <c r="B212" s="110" t="s">
        <v>989</v>
      </c>
      <c r="C212" s="109">
        <v>185</v>
      </c>
    </row>
    <row r="213" customHeight="1" spans="1:3">
      <c r="A213" s="110">
        <v>2013703</v>
      </c>
      <c r="B213" s="110" t="s">
        <v>990</v>
      </c>
      <c r="C213" s="109">
        <v>0</v>
      </c>
    </row>
    <row r="214" customHeight="1" spans="1:3">
      <c r="A214" s="110">
        <v>2013704</v>
      </c>
      <c r="B214" s="110" t="s">
        <v>1100</v>
      </c>
      <c r="C214" s="109">
        <v>0</v>
      </c>
    </row>
    <row r="215" customHeight="1" spans="1:3">
      <c r="A215" s="110">
        <v>2013750</v>
      </c>
      <c r="B215" s="110" t="s">
        <v>997</v>
      </c>
      <c r="C215" s="109">
        <v>0</v>
      </c>
    </row>
    <row r="216" customHeight="1" spans="1:3">
      <c r="A216" s="110">
        <v>2013799</v>
      </c>
      <c r="B216" s="110" t="s">
        <v>1101</v>
      </c>
      <c r="C216" s="109">
        <v>0</v>
      </c>
    </row>
    <row r="217" customHeight="1" spans="1:3">
      <c r="A217" s="110">
        <v>20138</v>
      </c>
      <c r="B217" s="108" t="s">
        <v>1102</v>
      </c>
      <c r="C217" s="109">
        <f>SUM(C218:C231)</f>
        <v>7007</v>
      </c>
    </row>
    <row r="218" customHeight="1" spans="1:3">
      <c r="A218" s="110">
        <v>2013801</v>
      </c>
      <c r="B218" s="110" t="s">
        <v>988</v>
      </c>
      <c r="C218" s="109">
        <v>5729</v>
      </c>
    </row>
    <row r="219" customHeight="1" spans="1:3">
      <c r="A219" s="110">
        <v>2013802</v>
      </c>
      <c r="B219" s="110" t="s">
        <v>989</v>
      </c>
      <c r="C219" s="109">
        <v>625</v>
      </c>
    </row>
    <row r="220" customHeight="1" spans="1:3">
      <c r="A220" s="110">
        <v>2013803</v>
      </c>
      <c r="B220" s="110" t="s">
        <v>990</v>
      </c>
      <c r="C220" s="109">
        <v>0</v>
      </c>
    </row>
    <row r="221" customHeight="1" spans="1:3">
      <c r="A221" s="110">
        <v>2013804</v>
      </c>
      <c r="B221" s="110" t="s">
        <v>1103</v>
      </c>
      <c r="C221" s="109">
        <v>0</v>
      </c>
    </row>
    <row r="222" customHeight="1" spans="1:3">
      <c r="A222" s="110">
        <v>2013805</v>
      </c>
      <c r="B222" s="110" t="s">
        <v>1104</v>
      </c>
      <c r="C222" s="109">
        <v>0</v>
      </c>
    </row>
    <row r="223" customHeight="1" spans="1:3">
      <c r="A223" s="110">
        <v>2013808</v>
      </c>
      <c r="B223" s="110" t="s">
        <v>1029</v>
      </c>
      <c r="C223" s="109">
        <v>75</v>
      </c>
    </row>
    <row r="224" customHeight="1" spans="1:3">
      <c r="A224" s="110">
        <v>2013810</v>
      </c>
      <c r="B224" s="110" t="s">
        <v>1105</v>
      </c>
      <c r="C224" s="109"/>
    </row>
    <row r="225" customHeight="1" spans="1:3">
      <c r="A225" s="110">
        <v>2013812</v>
      </c>
      <c r="B225" s="110" t="s">
        <v>1106</v>
      </c>
      <c r="C225" s="109">
        <v>0</v>
      </c>
    </row>
    <row r="226" customHeight="1" spans="1:3">
      <c r="A226" s="110">
        <v>2013813</v>
      </c>
      <c r="B226" s="110" t="s">
        <v>1107</v>
      </c>
      <c r="C226" s="109">
        <v>0</v>
      </c>
    </row>
    <row r="227" customHeight="1" spans="1:3">
      <c r="A227" s="110">
        <v>2013814</v>
      </c>
      <c r="B227" s="110" t="s">
        <v>1108</v>
      </c>
      <c r="C227" s="109">
        <v>0</v>
      </c>
    </row>
    <row r="228" customHeight="1" spans="1:3">
      <c r="A228" s="110">
        <v>2013815</v>
      </c>
      <c r="B228" s="110" t="s">
        <v>1109</v>
      </c>
      <c r="C228" s="109">
        <v>0</v>
      </c>
    </row>
    <row r="229" customHeight="1" spans="1:3">
      <c r="A229" s="110">
        <v>2013816</v>
      </c>
      <c r="B229" s="110" t="s">
        <v>1110</v>
      </c>
      <c r="C229" s="109">
        <v>488</v>
      </c>
    </row>
    <row r="230" customHeight="1" spans="1:3">
      <c r="A230" s="110">
        <v>2013850</v>
      </c>
      <c r="B230" s="110" t="s">
        <v>997</v>
      </c>
      <c r="C230" s="109">
        <v>0</v>
      </c>
    </row>
    <row r="231" customHeight="1" spans="1:3">
      <c r="A231" s="110">
        <v>2013899</v>
      </c>
      <c r="B231" s="110" t="s">
        <v>1111</v>
      </c>
      <c r="C231" s="109">
        <v>90</v>
      </c>
    </row>
    <row r="232" customHeight="1" spans="1:3">
      <c r="A232" s="110">
        <v>20199</v>
      </c>
      <c r="B232" s="108" t="s">
        <v>1112</v>
      </c>
      <c r="C232" s="109">
        <f>SUM(C233:C234)</f>
        <v>0</v>
      </c>
    </row>
    <row r="233" customHeight="1" spans="1:3">
      <c r="A233" s="110">
        <v>2019901</v>
      </c>
      <c r="B233" s="110" t="s">
        <v>1113</v>
      </c>
      <c r="C233" s="109">
        <v>0</v>
      </c>
    </row>
    <row r="234" customHeight="1" spans="1:3">
      <c r="A234" s="110">
        <v>2019999</v>
      </c>
      <c r="B234" s="110" t="s">
        <v>1114</v>
      </c>
      <c r="C234" s="109"/>
    </row>
    <row r="235" customHeight="1" spans="1:3">
      <c r="A235" s="110">
        <v>202</v>
      </c>
      <c r="B235" s="108" t="s">
        <v>1115</v>
      </c>
      <c r="C235" s="109">
        <f>SUM(C236,C243,C246,C249,C255,C260,C262,C267,C273)</f>
        <v>0</v>
      </c>
    </row>
    <row r="236" customHeight="1" spans="1:3">
      <c r="A236" s="110">
        <v>20201</v>
      </c>
      <c r="B236" s="108" t="s">
        <v>1116</v>
      </c>
      <c r="C236" s="109">
        <f>SUM(C237:C242)</f>
        <v>0</v>
      </c>
    </row>
    <row r="237" customHeight="1" spans="1:3">
      <c r="A237" s="110">
        <v>2020101</v>
      </c>
      <c r="B237" s="110" t="s">
        <v>988</v>
      </c>
      <c r="C237" s="109">
        <v>0</v>
      </c>
    </row>
    <row r="238" customHeight="1" spans="1:3">
      <c r="A238" s="110">
        <v>2020102</v>
      </c>
      <c r="B238" s="110" t="s">
        <v>989</v>
      </c>
      <c r="C238" s="109">
        <v>0</v>
      </c>
    </row>
    <row r="239" customHeight="1" spans="1:3">
      <c r="A239" s="110">
        <v>2020103</v>
      </c>
      <c r="B239" s="110" t="s">
        <v>990</v>
      </c>
      <c r="C239" s="109">
        <v>0</v>
      </c>
    </row>
    <row r="240" customHeight="1" spans="1:3">
      <c r="A240" s="110">
        <v>2020104</v>
      </c>
      <c r="B240" s="110" t="s">
        <v>1083</v>
      </c>
      <c r="C240" s="109">
        <v>0</v>
      </c>
    </row>
    <row r="241" customHeight="1" spans="1:3">
      <c r="A241" s="110">
        <v>2020150</v>
      </c>
      <c r="B241" s="110" t="s">
        <v>997</v>
      </c>
      <c r="C241" s="109">
        <v>0</v>
      </c>
    </row>
    <row r="242" customHeight="1" spans="1:3">
      <c r="A242" s="110">
        <v>2020199</v>
      </c>
      <c r="B242" s="110" t="s">
        <v>1117</v>
      </c>
      <c r="C242" s="109">
        <v>0</v>
      </c>
    </row>
    <row r="243" customHeight="1" spans="1:3">
      <c r="A243" s="110">
        <v>20202</v>
      </c>
      <c r="B243" s="108" t="s">
        <v>1118</v>
      </c>
      <c r="C243" s="109">
        <f>SUM(C244:C245)</f>
        <v>0</v>
      </c>
    </row>
    <row r="244" customHeight="1" spans="1:3">
      <c r="A244" s="110">
        <v>2020201</v>
      </c>
      <c r="B244" s="110" t="s">
        <v>1119</v>
      </c>
      <c r="C244" s="109">
        <v>0</v>
      </c>
    </row>
    <row r="245" customHeight="1" spans="1:3">
      <c r="A245" s="110">
        <v>2020202</v>
      </c>
      <c r="B245" s="110" t="s">
        <v>1120</v>
      </c>
      <c r="C245" s="109">
        <v>0</v>
      </c>
    </row>
    <row r="246" customHeight="1" spans="1:3">
      <c r="A246" s="110">
        <v>20203</v>
      </c>
      <c r="B246" s="108" t="s">
        <v>1121</v>
      </c>
      <c r="C246" s="109">
        <f>SUM(C247:C248)</f>
        <v>0</v>
      </c>
    </row>
    <row r="247" customHeight="1" spans="1:3">
      <c r="A247" s="110">
        <v>2020304</v>
      </c>
      <c r="B247" s="110" t="s">
        <v>1122</v>
      </c>
      <c r="C247" s="109">
        <v>0</v>
      </c>
    </row>
    <row r="248" customHeight="1" spans="1:3">
      <c r="A248" s="110">
        <v>2020306</v>
      </c>
      <c r="B248" s="110" t="s">
        <v>1123</v>
      </c>
      <c r="C248" s="109">
        <v>0</v>
      </c>
    </row>
    <row r="249" customHeight="1" spans="1:3">
      <c r="A249" s="110">
        <v>20204</v>
      </c>
      <c r="B249" s="108" t="s">
        <v>1124</v>
      </c>
      <c r="C249" s="109">
        <f>SUM(C250:C254)</f>
        <v>0</v>
      </c>
    </row>
    <row r="250" customHeight="1" spans="1:3">
      <c r="A250" s="110">
        <v>2020401</v>
      </c>
      <c r="B250" s="110" t="s">
        <v>1125</v>
      </c>
      <c r="C250" s="109">
        <v>0</v>
      </c>
    </row>
    <row r="251" customHeight="1" spans="1:3">
      <c r="A251" s="110">
        <v>2020402</v>
      </c>
      <c r="B251" s="110" t="s">
        <v>1126</v>
      </c>
      <c r="C251" s="109">
        <v>0</v>
      </c>
    </row>
    <row r="252" customHeight="1" spans="1:3">
      <c r="A252" s="110">
        <v>2020403</v>
      </c>
      <c r="B252" s="110" t="s">
        <v>1127</v>
      </c>
      <c r="C252" s="109">
        <v>0</v>
      </c>
    </row>
    <row r="253" customHeight="1" spans="1:3">
      <c r="A253" s="110">
        <v>2020404</v>
      </c>
      <c r="B253" s="110" t="s">
        <v>1128</v>
      </c>
      <c r="C253" s="109">
        <v>0</v>
      </c>
    </row>
    <row r="254" customHeight="1" spans="1:3">
      <c r="A254" s="110">
        <v>2020499</v>
      </c>
      <c r="B254" s="110" t="s">
        <v>1129</v>
      </c>
      <c r="C254" s="109">
        <v>0</v>
      </c>
    </row>
    <row r="255" customHeight="1" spans="1:3">
      <c r="A255" s="110">
        <v>20205</v>
      </c>
      <c r="B255" s="108" t="s">
        <v>1130</v>
      </c>
      <c r="C255" s="109">
        <f>SUM(C256:C259)</f>
        <v>0</v>
      </c>
    </row>
    <row r="256" customHeight="1" spans="1:3">
      <c r="A256" s="110">
        <v>2020503</v>
      </c>
      <c r="B256" s="110" t="s">
        <v>1131</v>
      </c>
      <c r="C256" s="109">
        <v>0</v>
      </c>
    </row>
    <row r="257" customHeight="1" spans="1:3">
      <c r="A257" s="110">
        <v>2020504</v>
      </c>
      <c r="B257" s="110" t="s">
        <v>1132</v>
      </c>
      <c r="C257" s="109">
        <v>0</v>
      </c>
    </row>
    <row r="258" customHeight="1" spans="1:3">
      <c r="A258" s="110">
        <v>2020505</v>
      </c>
      <c r="B258" s="110" t="s">
        <v>1133</v>
      </c>
      <c r="C258" s="109">
        <v>0</v>
      </c>
    </row>
    <row r="259" customHeight="1" spans="1:3">
      <c r="A259" s="110">
        <v>2020599</v>
      </c>
      <c r="B259" s="110" t="s">
        <v>1134</v>
      </c>
      <c r="C259" s="109">
        <v>0</v>
      </c>
    </row>
    <row r="260" customHeight="1" spans="1:3">
      <c r="A260" s="110">
        <v>20206</v>
      </c>
      <c r="B260" s="108" t="s">
        <v>1135</v>
      </c>
      <c r="C260" s="109">
        <f>C261</f>
        <v>0</v>
      </c>
    </row>
    <row r="261" customHeight="1" spans="1:3">
      <c r="A261" s="110">
        <v>2020601</v>
      </c>
      <c r="B261" s="110" t="s">
        <v>1136</v>
      </c>
      <c r="C261" s="109">
        <v>0</v>
      </c>
    </row>
    <row r="262" customHeight="1" spans="1:3">
      <c r="A262" s="110">
        <v>20207</v>
      </c>
      <c r="B262" s="108" t="s">
        <v>1137</v>
      </c>
      <c r="C262" s="109">
        <f>SUM(C263:C266)</f>
        <v>0</v>
      </c>
    </row>
    <row r="263" customHeight="1" spans="1:3">
      <c r="A263" s="110">
        <v>2020701</v>
      </c>
      <c r="B263" s="110" t="s">
        <v>1138</v>
      </c>
      <c r="C263" s="109">
        <v>0</v>
      </c>
    </row>
    <row r="264" customHeight="1" spans="1:3">
      <c r="A264" s="110">
        <v>2020702</v>
      </c>
      <c r="B264" s="110" t="s">
        <v>1139</v>
      </c>
      <c r="C264" s="109">
        <v>0</v>
      </c>
    </row>
    <row r="265" customHeight="1" spans="1:3">
      <c r="A265" s="110">
        <v>2020703</v>
      </c>
      <c r="B265" s="110" t="s">
        <v>1140</v>
      </c>
      <c r="C265" s="109">
        <v>0</v>
      </c>
    </row>
    <row r="266" customHeight="1" spans="1:3">
      <c r="A266" s="110">
        <v>2020799</v>
      </c>
      <c r="B266" s="110" t="s">
        <v>1141</v>
      </c>
      <c r="C266" s="109">
        <v>0</v>
      </c>
    </row>
    <row r="267" customHeight="1" spans="1:3">
      <c r="A267" s="110">
        <v>20208</v>
      </c>
      <c r="B267" s="108" t="s">
        <v>1142</v>
      </c>
      <c r="C267" s="109">
        <f>SUM(C268:C272)</f>
        <v>0</v>
      </c>
    </row>
    <row r="268" customHeight="1" spans="1:3">
      <c r="A268" s="110">
        <v>2020801</v>
      </c>
      <c r="B268" s="110" t="s">
        <v>988</v>
      </c>
      <c r="C268" s="109">
        <v>0</v>
      </c>
    </row>
    <row r="269" customHeight="1" spans="1:3">
      <c r="A269" s="110">
        <v>2020802</v>
      </c>
      <c r="B269" s="110" t="s">
        <v>989</v>
      </c>
      <c r="C269" s="109">
        <v>0</v>
      </c>
    </row>
    <row r="270" customHeight="1" spans="1:3">
      <c r="A270" s="110">
        <v>2020803</v>
      </c>
      <c r="B270" s="110" t="s">
        <v>990</v>
      </c>
      <c r="C270" s="109">
        <v>0</v>
      </c>
    </row>
    <row r="271" customHeight="1" spans="1:3">
      <c r="A271" s="110">
        <v>2020850</v>
      </c>
      <c r="B271" s="110" t="s">
        <v>997</v>
      </c>
      <c r="C271" s="109">
        <v>0</v>
      </c>
    </row>
    <row r="272" customHeight="1" spans="1:3">
      <c r="A272" s="110">
        <v>2020899</v>
      </c>
      <c r="B272" s="110" t="s">
        <v>1143</v>
      </c>
      <c r="C272" s="109">
        <v>0</v>
      </c>
    </row>
    <row r="273" customHeight="1" spans="1:3">
      <c r="A273" s="110">
        <v>20299</v>
      </c>
      <c r="B273" s="108" t="s">
        <v>1144</v>
      </c>
      <c r="C273" s="109">
        <f>C274</f>
        <v>0</v>
      </c>
    </row>
    <row r="274" customHeight="1" spans="1:3">
      <c r="A274" s="110">
        <v>2029999</v>
      </c>
      <c r="B274" s="110" t="s">
        <v>1145</v>
      </c>
      <c r="C274" s="109">
        <v>0</v>
      </c>
    </row>
    <row r="275" customHeight="1" spans="1:3">
      <c r="A275" s="110">
        <v>203</v>
      </c>
      <c r="B275" s="108" t="s">
        <v>121</v>
      </c>
      <c r="C275" s="109">
        <f>SUM(C276,C278,C280,C282,C292)</f>
        <v>739</v>
      </c>
    </row>
    <row r="276" customHeight="1" spans="1:3">
      <c r="A276" s="110">
        <v>20301</v>
      </c>
      <c r="B276" s="108" t="s">
        <v>1146</v>
      </c>
      <c r="C276" s="109">
        <f>C277</f>
        <v>0</v>
      </c>
    </row>
    <row r="277" customHeight="1" spans="1:3">
      <c r="A277" s="110">
        <v>2030101</v>
      </c>
      <c r="B277" s="110" t="s">
        <v>1147</v>
      </c>
      <c r="C277" s="109">
        <v>0</v>
      </c>
    </row>
    <row r="278" customHeight="1" spans="1:3">
      <c r="A278" s="110">
        <v>20304</v>
      </c>
      <c r="B278" s="108" t="s">
        <v>1148</v>
      </c>
      <c r="C278" s="109">
        <f>C279</f>
        <v>0</v>
      </c>
    </row>
    <row r="279" customHeight="1" spans="1:3">
      <c r="A279" s="110">
        <v>2030401</v>
      </c>
      <c r="B279" s="110" t="s">
        <v>1149</v>
      </c>
      <c r="C279" s="109">
        <v>0</v>
      </c>
    </row>
    <row r="280" customHeight="1" spans="1:3">
      <c r="A280" s="110">
        <v>20305</v>
      </c>
      <c r="B280" s="108" t="s">
        <v>1150</v>
      </c>
      <c r="C280" s="109">
        <f>C281</f>
        <v>0</v>
      </c>
    </row>
    <row r="281" customHeight="1" spans="1:3">
      <c r="A281" s="110">
        <v>2030501</v>
      </c>
      <c r="B281" s="110" t="s">
        <v>1151</v>
      </c>
      <c r="C281" s="109">
        <v>0</v>
      </c>
    </row>
    <row r="282" customHeight="1" spans="1:3">
      <c r="A282" s="110">
        <v>20306</v>
      </c>
      <c r="B282" s="108" t="s">
        <v>1152</v>
      </c>
      <c r="C282" s="109">
        <f>SUM(C283:C291)</f>
        <v>597</v>
      </c>
    </row>
    <row r="283" customHeight="1" spans="1:3">
      <c r="A283" s="110">
        <v>2030601</v>
      </c>
      <c r="B283" s="110" t="s">
        <v>1153</v>
      </c>
      <c r="C283" s="109">
        <v>127</v>
      </c>
    </row>
    <row r="284" customHeight="1" spans="1:3">
      <c r="A284" s="110">
        <v>2030602</v>
      </c>
      <c r="B284" s="110" t="s">
        <v>1154</v>
      </c>
      <c r="C284" s="109">
        <v>20</v>
      </c>
    </row>
    <row r="285" customHeight="1" spans="1:3">
      <c r="A285" s="110">
        <v>2030603</v>
      </c>
      <c r="B285" s="110" t="s">
        <v>1155</v>
      </c>
      <c r="C285" s="109">
        <v>20</v>
      </c>
    </row>
    <row r="286" customHeight="1" spans="1:3">
      <c r="A286" s="110">
        <v>2030604</v>
      </c>
      <c r="B286" s="110" t="s">
        <v>1156</v>
      </c>
      <c r="C286" s="109">
        <v>0</v>
      </c>
    </row>
    <row r="287" customHeight="1" spans="1:3">
      <c r="A287" s="110">
        <v>2030605</v>
      </c>
      <c r="B287" s="110" t="s">
        <v>1157</v>
      </c>
      <c r="C287" s="109">
        <v>140</v>
      </c>
    </row>
    <row r="288" customHeight="1" spans="1:3">
      <c r="A288" s="110">
        <v>2030606</v>
      </c>
      <c r="B288" s="110" t="s">
        <v>1158</v>
      </c>
      <c r="C288" s="109">
        <v>0</v>
      </c>
    </row>
    <row r="289" customHeight="1" spans="1:3">
      <c r="A289" s="110">
        <v>2030607</v>
      </c>
      <c r="B289" s="110" t="s">
        <v>1159</v>
      </c>
      <c r="C289" s="109">
        <v>0</v>
      </c>
    </row>
    <row r="290" customHeight="1" spans="1:3">
      <c r="A290" s="110">
        <v>2030608</v>
      </c>
      <c r="B290" s="110" t="s">
        <v>1160</v>
      </c>
      <c r="C290" s="109">
        <v>0</v>
      </c>
    </row>
    <row r="291" customHeight="1" spans="1:3">
      <c r="A291" s="110">
        <v>2030699</v>
      </c>
      <c r="B291" s="110" t="s">
        <v>1161</v>
      </c>
      <c r="C291" s="109">
        <v>290</v>
      </c>
    </row>
    <row r="292" customHeight="1" spans="1:3">
      <c r="A292" s="110">
        <v>20399</v>
      </c>
      <c r="B292" s="108" t="s">
        <v>1162</v>
      </c>
      <c r="C292" s="109">
        <f>C293</f>
        <v>142</v>
      </c>
    </row>
    <row r="293" customHeight="1" spans="1:3">
      <c r="A293" s="110">
        <v>2039999</v>
      </c>
      <c r="B293" s="110" t="s">
        <v>1163</v>
      </c>
      <c r="C293" s="109">
        <v>142</v>
      </c>
    </row>
    <row r="294" customHeight="1" spans="1:3">
      <c r="A294" s="110">
        <v>204</v>
      </c>
      <c r="B294" s="108" t="s">
        <v>122</v>
      </c>
      <c r="C294" s="109">
        <f>SUM(C295,C298,C309,C316,C324,C333,C347,C357,C367,C375,C381)</f>
        <v>14404</v>
      </c>
    </row>
    <row r="295" customHeight="1" spans="1:3">
      <c r="A295" s="110">
        <v>20401</v>
      </c>
      <c r="B295" s="108" t="s">
        <v>1164</v>
      </c>
      <c r="C295" s="109">
        <f>SUM(C296:C297)</f>
        <v>0</v>
      </c>
    </row>
    <row r="296" customHeight="1" spans="1:3">
      <c r="A296" s="110">
        <v>2040101</v>
      </c>
      <c r="B296" s="110" t="s">
        <v>1165</v>
      </c>
      <c r="C296" s="109">
        <v>0</v>
      </c>
    </row>
    <row r="297" customHeight="1" spans="1:3">
      <c r="A297" s="110">
        <v>2040199</v>
      </c>
      <c r="B297" s="110" t="s">
        <v>1166</v>
      </c>
      <c r="C297" s="109">
        <v>0</v>
      </c>
    </row>
    <row r="298" customHeight="1" spans="1:3">
      <c r="A298" s="110">
        <v>20402</v>
      </c>
      <c r="B298" s="108" t="s">
        <v>1167</v>
      </c>
      <c r="C298" s="109">
        <f>SUM(C299:C308)</f>
        <v>7849</v>
      </c>
    </row>
    <row r="299" customHeight="1" spans="1:3">
      <c r="A299" s="110">
        <v>2040201</v>
      </c>
      <c r="B299" s="110" t="s">
        <v>988</v>
      </c>
      <c r="C299" s="109">
        <v>0</v>
      </c>
    </row>
    <row r="300" customHeight="1" spans="1:3">
      <c r="A300" s="110">
        <v>2040202</v>
      </c>
      <c r="B300" s="110" t="s">
        <v>989</v>
      </c>
      <c r="C300" s="109">
        <v>495</v>
      </c>
    </row>
    <row r="301" customHeight="1" spans="1:3">
      <c r="A301" s="110">
        <v>2040203</v>
      </c>
      <c r="B301" s="110" t="s">
        <v>990</v>
      </c>
      <c r="C301" s="109">
        <v>0</v>
      </c>
    </row>
    <row r="302" customHeight="1" spans="1:3">
      <c r="A302" s="110">
        <v>2040219</v>
      </c>
      <c r="B302" s="110" t="s">
        <v>1029</v>
      </c>
      <c r="C302" s="109">
        <v>0</v>
      </c>
    </row>
    <row r="303" customHeight="1" spans="1:3">
      <c r="A303" s="110">
        <v>2040220</v>
      </c>
      <c r="B303" s="110" t="s">
        <v>1168</v>
      </c>
      <c r="C303" s="109">
        <v>1</v>
      </c>
    </row>
    <row r="304" customHeight="1" spans="1:3">
      <c r="A304" s="110">
        <v>2040221</v>
      </c>
      <c r="B304" s="110" t="s">
        <v>1169</v>
      </c>
      <c r="C304" s="109">
        <v>3574</v>
      </c>
    </row>
    <row r="305" customHeight="1" spans="1:3">
      <c r="A305" s="110">
        <v>2040222</v>
      </c>
      <c r="B305" s="110" t="s">
        <v>1170</v>
      </c>
      <c r="C305" s="109">
        <v>0</v>
      </c>
    </row>
    <row r="306" customHeight="1" spans="1:3">
      <c r="A306" s="110">
        <v>2040223</v>
      </c>
      <c r="B306" s="110" t="s">
        <v>1171</v>
      </c>
      <c r="C306" s="109">
        <v>0</v>
      </c>
    </row>
    <row r="307" customHeight="1" spans="1:3">
      <c r="A307" s="110">
        <v>2040250</v>
      </c>
      <c r="B307" s="110" t="s">
        <v>997</v>
      </c>
      <c r="C307" s="109">
        <v>0</v>
      </c>
    </row>
    <row r="308" customHeight="1" spans="1:3">
      <c r="A308" s="110">
        <v>2040299</v>
      </c>
      <c r="B308" s="110" t="s">
        <v>1172</v>
      </c>
      <c r="C308" s="109">
        <v>3779</v>
      </c>
    </row>
    <row r="309" customHeight="1" spans="1:3">
      <c r="A309" s="110">
        <v>20403</v>
      </c>
      <c r="B309" s="108" t="s">
        <v>1173</v>
      </c>
      <c r="C309" s="109">
        <f>SUM(C310:C315)</f>
        <v>0</v>
      </c>
    </row>
    <row r="310" customHeight="1" spans="1:3">
      <c r="A310" s="110">
        <v>2040301</v>
      </c>
      <c r="B310" s="110" t="s">
        <v>988</v>
      </c>
      <c r="C310" s="109">
        <v>0</v>
      </c>
    </row>
    <row r="311" customHeight="1" spans="1:3">
      <c r="A311" s="110">
        <v>2040302</v>
      </c>
      <c r="B311" s="110" t="s">
        <v>989</v>
      </c>
      <c r="C311" s="109">
        <v>0</v>
      </c>
    </row>
    <row r="312" customHeight="1" spans="1:3">
      <c r="A312" s="110">
        <v>2040303</v>
      </c>
      <c r="B312" s="110" t="s">
        <v>990</v>
      </c>
      <c r="C312" s="109">
        <v>0</v>
      </c>
    </row>
    <row r="313" customHeight="1" spans="1:3">
      <c r="A313" s="110">
        <v>2040304</v>
      </c>
      <c r="B313" s="110" t="s">
        <v>1174</v>
      </c>
      <c r="C313" s="109">
        <v>0</v>
      </c>
    </row>
    <row r="314" customHeight="1" spans="1:3">
      <c r="A314" s="110">
        <v>2040350</v>
      </c>
      <c r="B314" s="110" t="s">
        <v>997</v>
      </c>
      <c r="C314" s="109">
        <v>0</v>
      </c>
    </row>
    <row r="315" customHeight="1" spans="1:3">
      <c r="A315" s="110">
        <v>2040399</v>
      </c>
      <c r="B315" s="110" t="s">
        <v>1175</v>
      </c>
      <c r="C315" s="109">
        <v>0</v>
      </c>
    </row>
    <row r="316" customHeight="1" spans="1:3">
      <c r="A316" s="110">
        <v>20404</v>
      </c>
      <c r="B316" s="108" t="s">
        <v>1176</v>
      </c>
      <c r="C316" s="109">
        <f>SUM(C317:C323)</f>
        <v>1507</v>
      </c>
    </row>
    <row r="317" customHeight="1" spans="1:3">
      <c r="A317" s="110">
        <v>2040401</v>
      </c>
      <c r="B317" s="110" t="s">
        <v>988</v>
      </c>
      <c r="C317" s="109">
        <v>1092</v>
      </c>
    </row>
    <row r="318" customHeight="1" spans="1:3">
      <c r="A318" s="110">
        <v>2040402</v>
      </c>
      <c r="B318" s="110" t="s">
        <v>989</v>
      </c>
      <c r="C318" s="109">
        <v>415</v>
      </c>
    </row>
    <row r="319" customHeight="1" spans="1:3">
      <c r="A319" s="110">
        <v>2040403</v>
      </c>
      <c r="B319" s="110" t="s">
        <v>990</v>
      </c>
      <c r="C319" s="109">
        <v>0</v>
      </c>
    </row>
    <row r="320" customHeight="1" spans="1:3">
      <c r="A320" s="110">
        <v>2040409</v>
      </c>
      <c r="B320" s="110" t="s">
        <v>1177</v>
      </c>
      <c r="C320" s="109">
        <v>0</v>
      </c>
    </row>
    <row r="321" customHeight="1" spans="1:3">
      <c r="A321" s="110">
        <v>2040410</v>
      </c>
      <c r="B321" s="110" t="s">
        <v>1178</v>
      </c>
      <c r="C321" s="109">
        <v>0</v>
      </c>
    </row>
    <row r="322" customHeight="1" spans="1:3">
      <c r="A322" s="110">
        <v>2040450</v>
      </c>
      <c r="B322" s="110" t="s">
        <v>997</v>
      </c>
      <c r="C322" s="109">
        <v>0</v>
      </c>
    </row>
    <row r="323" customHeight="1" spans="1:3">
      <c r="A323" s="110">
        <v>2040499</v>
      </c>
      <c r="B323" s="110" t="s">
        <v>1179</v>
      </c>
      <c r="C323" s="109">
        <v>0</v>
      </c>
    </row>
    <row r="324" customHeight="1" spans="1:3">
      <c r="A324" s="110">
        <v>20405</v>
      </c>
      <c r="B324" s="108" t="s">
        <v>1180</v>
      </c>
      <c r="C324" s="109">
        <f>SUM(C325:C332)</f>
        <v>2303</v>
      </c>
    </row>
    <row r="325" customHeight="1" spans="1:3">
      <c r="A325" s="110">
        <v>2040501</v>
      </c>
      <c r="B325" s="110" t="s">
        <v>988</v>
      </c>
      <c r="C325" s="109">
        <v>2219</v>
      </c>
    </row>
    <row r="326" customHeight="1" spans="1:3">
      <c r="A326" s="110">
        <v>2040502</v>
      </c>
      <c r="B326" s="110" t="s">
        <v>989</v>
      </c>
      <c r="C326" s="109">
        <v>84</v>
      </c>
    </row>
    <row r="327" customHeight="1" spans="1:3">
      <c r="A327" s="110">
        <v>2040503</v>
      </c>
      <c r="B327" s="110" t="s">
        <v>990</v>
      </c>
      <c r="C327" s="109">
        <v>0</v>
      </c>
    </row>
    <row r="328" customHeight="1" spans="1:3">
      <c r="A328" s="110">
        <v>2040504</v>
      </c>
      <c r="B328" s="110" t="s">
        <v>1181</v>
      </c>
      <c r="C328" s="109">
        <v>0</v>
      </c>
    </row>
    <row r="329" customHeight="1" spans="1:3">
      <c r="A329" s="110">
        <v>2040505</v>
      </c>
      <c r="B329" s="110" t="s">
        <v>1182</v>
      </c>
      <c r="C329" s="109">
        <v>0</v>
      </c>
    </row>
    <row r="330" customHeight="1" spans="1:3">
      <c r="A330" s="110">
        <v>2040506</v>
      </c>
      <c r="B330" s="110" t="s">
        <v>1183</v>
      </c>
      <c r="C330" s="109">
        <v>0</v>
      </c>
    </row>
    <row r="331" customHeight="1" spans="1:3">
      <c r="A331" s="110">
        <v>2040550</v>
      </c>
      <c r="B331" s="110" t="s">
        <v>997</v>
      </c>
      <c r="C331" s="109">
        <v>0</v>
      </c>
    </row>
    <row r="332" customHeight="1" spans="1:3">
      <c r="A332" s="110">
        <v>2040599</v>
      </c>
      <c r="B332" s="110" t="s">
        <v>1184</v>
      </c>
      <c r="C332" s="109">
        <v>0</v>
      </c>
    </row>
    <row r="333" customHeight="1" spans="1:3">
      <c r="A333" s="110">
        <v>20406</v>
      </c>
      <c r="B333" s="108" t="s">
        <v>1185</v>
      </c>
      <c r="C333" s="109">
        <f>SUM(C334:C346)</f>
        <v>2101</v>
      </c>
    </row>
    <row r="334" customHeight="1" spans="1:3">
      <c r="A334" s="110">
        <v>2040601</v>
      </c>
      <c r="B334" s="110" t="s">
        <v>988</v>
      </c>
      <c r="C334" s="109">
        <v>892</v>
      </c>
    </row>
    <row r="335" customHeight="1" spans="1:3">
      <c r="A335" s="110">
        <v>2040602</v>
      </c>
      <c r="B335" s="110" t="s">
        <v>989</v>
      </c>
      <c r="C335" s="109">
        <v>538</v>
      </c>
    </row>
    <row r="336" customHeight="1" spans="1:3">
      <c r="A336" s="110">
        <v>2040603</v>
      </c>
      <c r="B336" s="110" t="s">
        <v>990</v>
      </c>
      <c r="C336" s="109">
        <v>0</v>
      </c>
    </row>
    <row r="337" customHeight="1" spans="1:3">
      <c r="A337" s="110">
        <v>2040604</v>
      </c>
      <c r="B337" s="110" t="s">
        <v>1186</v>
      </c>
      <c r="C337" s="109">
        <v>517</v>
      </c>
    </row>
    <row r="338" customHeight="1" spans="1:3">
      <c r="A338" s="110">
        <v>2040605</v>
      </c>
      <c r="B338" s="110" t="s">
        <v>1187</v>
      </c>
      <c r="C338" s="109">
        <v>63</v>
      </c>
    </row>
    <row r="339" customHeight="1" spans="1:3">
      <c r="A339" s="110">
        <v>2040606</v>
      </c>
      <c r="B339" s="110" t="s">
        <v>1188</v>
      </c>
      <c r="C339" s="109">
        <v>0</v>
      </c>
    </row>
    <row r="340" customHeight="1" spans="1:3">
      <c r="A340" s="110">
        <v>2040607</v>
      </c>
      <c r="B340" s="110" t="s">
        <v>1189</v>
      </c>
      <c r="C340" s="109">
        <v>91</v>
      </c>
    </row>
    <row r="341" customHeight="1" spans="1:3">
      <c r="A341" s="110">
        <v>2040608</v>
      </c>
      <c r="B341" s="110" t="s">
        <v>1190</v>
      </c>
      <c r="C341" s="109">
        <v>0</v>
      </c>
    </row>
    <row r="342" customHeight="1" spans="1:3">
      <c r="A342" s="110">
        <v>2040610</v>
      </c>
      <c r="B342" s="110" t="s">
        <v>1191</v>
      </c>
      <c r="C342" s="109">
        <v>0</v>
      </c>
    </row>
    <row r="343" customHeight="1" spans="1:3">
      <c r="A343" s="110">
        <v>2040612</v>
      </c>
      <c r="B343" s="110" t="s">
        <v>1192</v>
      </c>
      <c r="C343" s="109">
        <v>0</v>
      </c>
    </row>
    <row r="344" customHeight="1" spans="1:3">
      <c r="A344" s="110">
        <v>2040613</v>
      </c>
      <c r="B344" s="110" t="s">
        <v>1029</v>
      </c>
      <c r="C344" s="109">
        <v>0</v>
      </c>
    </row>
    <row r="345" customHeight="1" spans="1:3">
      <c r="A345" s="110">
        <v>2040650</v>
      </c>
      <c r="B345" s="110" t="s">
        <v>997</v>
      </c>
      <c r="C345" s="109">
        <v>0</v>
      </c>
    </row>
    <row r="346" customHeight="1" spans="1:3">
      <c r="A346" s="110">
        <v>2040699</v>
      </c>
      <c r="B346" s="110" t="s">
        <v>1193</v>
      </c>
      <c r="C346" s="109"/>
    </row>
    <row r="347" customHeight="1" spans="1:3">
      <c r="A347" s="110">
        <v>20407</v>
      </c>
      <c r="B347" s="108" t="s">
        <v>1194</v>
      </c>
      <c r="C347" s="109">
        <f>SUM(C348:C356)</f>
        <v>0</v>
      </c>
    </row>
    <row r="348" customHeight="1" spans="1:3">
      <c r="A348" s="110">
        <v>2040701</v>
      </c>
      <c r="B348" s="110" t="s">
        <v>988</v>
      </c>
      <c r="C348" s="109">
        <v>0</v>
      </c>
    </row>
    <row r="349" customHeight="1" spans="1:3">
      <c r="A349" s="110">
        <v>2040702</v>
      </c>
      <c r="B349" s="110" t="s">
        <v>989</v>
      </c>
      <c r="C349" s="109">
        <v>0</v>
      </c>
    </row>
    <row r="350" customHeight="1" spans="1:3">
      <c r="A350" s="110">
        <v>2040703</v>
      </c>
      <c r="B350" s="110" t="s">
        <v>990</v>
      </c>
      <c r="C350" s="109">
        <v>0</v>
      </c>
    </row>
    <row r="351" customHeight="1" spans="1:3">
      <c r="A351" s="110">
        <v>2040704</v>
      </c>
      <c r="B351" s="110" t="s">
        <v>1195</v>
      </c>
      <c r="C351" s="109">
        <v>0</v>
      </c>
    </row>
    <row r="352" customHeight="1" spans="1:3">
      <c r="A352" s="110">
        <v>2040705</v>
      </c>
      <c r="B352" s="110" t="s">
        <v>1196</v>
      </c>
      <c r="C352" s="109">
        <v>0</v>
      </c>
    </row>
    <row r="353" customHeight="1" spans="1:3">
      <c r="A353" s="110">
        <v>2040706</v>
      </c>
      <c r="B353" s="110" t="s">
        <v>1197</v>
      </c>
      <c r="C353" s="109">
        <v>0</v>
      </c>
    </row>
    <row r="354" customHeight="1" spans="1:3">
      <c r="A354" s="110">
        <v>2040707</v>
      </c>
      <c r="B354" s="110" t="s">
        <v>1029</v>
      </c>
      <c r="C354" s="109">
        <v>0</v>
      </c>
    </row>
    <row r="355" customHeight="1" spans="1:3">
      <c r="A355" s="110">
        <v>2040750</v>
      </c>
      <c r="B355" s="110" t="s">
        <v>997</v>
      </c>
      <c r="C355" s="109">
        <v>0</v>
      </c>
    </row>
    <row r="356" customHeight="1" spans="1:3">
      <c r="A356" s="110">
        <v>2040799</v>
      </c>
      <c r="B356" s="110" t="s">
        <v>1198</v>
      </c>
      <c r="C356" s="109">
        <v>0</v>
      </c>
    </row>
    <row r="357" customHeight="1" spans="1:3">
      <c r="A357" s="110">
        <v>20408</v>
      </c>
      <c r="B357" s="108" t="s">
        <v>1199</v>
      </c>
      <c r="C357" s="109">
        <f>SUM(C358:C366)</f>
        <v>0</v>
      </c>
    </row>
    <row r="358" customHeight="1" spans="1:3">
      <c r="A358" s="110">
        <v>2040801</v>
      </c>
      <c r="B358" s="110" t="s">
        <v>988</v>
      </c>
      <c r="C358" s="109">
        <v>0</v>
      </c>
    </row>
    <row r="359" customHeight="1" spans="1:3">
      <c r="A359" s="110">
        <v>2040802</v>
      </c>
      <c r="B359" s="110" t="s">
        <v>989</v>
      </c>
      <c r="C359" s="109">
        <v>0</v>
      </c>
    </row>
    <row r="360" customHeight="1" spans="1:3">
      <c r="A360" s="110">
        <v>2040803</v>
      </c>
      <c r="B360" s="110" t="s">
        <v>990</v>
      </c>
      <c r="C360" s="109">
        <v>0</v>
      </c>
    </row>
    <row r="361" customHeight="1" spans="1:3">
      <c r="A361" s="110">
        <v>2040804</v>
      </c>
      <c r="B361" s="110" t="s">
        <v>1200</v>
      </c>
      <c r="C361" s="109">
        <v>0</v>
      </c>
    </row>
    <row r="362" customHeight="1" spans="1:3">
      <c r="A362" s="110">
        <v>2040805</v>
      </c>
      <c r="B362" s="110" t="s">
        <v>1201</v>
      </c>
      <c r="C362" s="109">
        <v>0</v>
      </c>
    </row>
    <row r="363" customHeight="1" spans="1:3">
      <c r="A363" s="110">
        <v>2040806</v>
      </c>
      <c r="B363" s="110" t="s">
        <v>1202</v>
      </c>
      <c r="C363" s="109">
        <v>0</v>
      </c>
    </row>
    <row r="364" customHeight="1" spans="1:3">
      <c r="A364" s="110">
        <v>2040807</v>
      </c>
      <c r="B364" s="110" t="s">
        <v>1029</v>
      </c>
      <c r="C364" s="109">
        <v>0</v>
      </c>
    </row>
    <row r="365" customHeight="1" spans="1:3">
      <c r="A365" s="110">
        <v>2040850</v>
      </c>
      <c r="B365" s="110" t="s">
        <v>997</v>
      </c>
      <c r="C365" s="109">
        <v>0</v>
      </c>
    </row>
    <row r="366" customHeight="1" spans="1:3">
      <c r="A366" s="110">
        <v>2040899</v>
      </c>
      <c r="B366" s="110" t="s">
        <v>1203</v>
      </c>
      <c r="C366" s="109"/>
    </row>
    <row r="367" customHeight="1" spans="1:3">
      <c r="A367" s="110">
        <v>20409</v>
      </c>
      <c r="B367" s="108" t="s">
        <v>1204</v>
      </c>
      <c r="C367" s="109">
        <f>SUM(C368:C374)</f>
        <v>0</v>
      </c>
    </row>
    <row r="368" customHeight="1" spans="1:3">
      <c r="A368" s="110">
        <v>2040901</v>
      </c>
      <c r="B368" s="110" t="s">
        <v>988</v>
      </c>
      <c r="C368" s="109">
        <v>0</v>
      </c>
    </row>
    <row r="369" customHeight="1" spans="1:3">
      <c r="A369" s="110">
        <v>2040902</v>
      </c>
      <c r="B369" s="110" t="s">
        <v>989</v>
      </c>
      <c r="C369" s="109">
        <v>0</v>
      </c>
    </row>
    <row r="370" customHeight="1" spans="1:3">
      <c r="A370" s="110">
        <v>2040903</v>
      </c>
      <c r="B370" s="110" t="s">
        <v>990</v>
      </c>
      <c r="C370" s="109">
        <v>0</v>
      </c>
    </row>
    <row r="371" customHeight="1" spans="1:3">
      <c r="A371" s="110">
        <v>2040904</v>
      </c>
      <c r="B371" s="110" t="s">
        <v>1205</v>
      </c>
      <c r="C371" s="109">
        <v>0</v>
      </c>
    </row>
    <row r="372" customHeight="1" spans="1:3">
      <c r="A372" s="110">
        <v>2040905</v>
      </c>
      <c r="B372" s="110" t="s">
        <v>1206</v>
      </c>
      <c r="C372" s="109">
        <v>0</v>
      </c>
    </row>
    <row r="373" customHeight="1" spans="1:3">
      <c r="A373" s="110">
        <v>2040950</v>
      </c>
      <c r="B373" s="110" t="s">
        <v>997</v>
      </c>
      <c r="C373" s="109">
        <v>0</v>
      </c>
    </row>
    <row r="374" customHeight="1" spans="1:3">
      <c r="A374" s="110">
        <v>2040999</v>
      </c>
      <c r="B374" s="110" t="s">
        <v>1207</v>
      </c>
      <c r="C374" s="109">
        <v>0</v>
      </c>
    </row>
    <row r="375" customHeight="1" spans="1:3">
      <c r="A375" s="110">
        <v>20410</v>
      </c>
      <c r="B375" s="108" t="s">
        <v>1208</v>
      </c>
      <c r="C375" s="109">
        <f>SUM(C376:C380)</f>
        <v>0</v>
      </c>
    </row>
    <row r="376" customHeight="1" spans="1:3">
      <c r="A376" s="110">
        <v>2041001</v>
      </c>
      <c r="B376" s="110" t="s">
        <v>988</v>
      </c>
      <c r="C376" s="109">
        <v>0</v>
      </c>
    </row>
    <row r="377" customHeight="1" spans="1:3">
      <c r="A377" s="110">
        <v>2041002</v>
      </c>
      <c r="B377" s="110" t="s">
        <v>989</v>
      </c>
      <c r="C377" s="109">
        <v>0</v>
      </c>
    </row>
    <row r="378" customHeight="1" spans="1:3">
      <c r="A378" s="110">
        <v>2041006</v>
      </c>
      <c r="B378" s="110" t="s">
        <v>1029</v>
      </c>
      <c r="C378" s="109">
        <v>0</v>
      </c>
    </row>
    <row r="379" customHeight="1" spans="1:3">
      <c r="A379" s="110">
        <v>2041007</v>
      </c>
      <c r="B379" s="110" t="s">
        <v>1209</v>
      </c>
      <c r="C379" s="109">
        <v>0</v>
      </c>
    </row>
    <row r="380" customHeight="1" spans="1:3">
      <c r="A380" s="110">
        <v>2041099</v>
      </c>
      <c r="B380" s="110" t="s">
        <v>1210</v>
      </c>
      <c r="C380" s="109">
        <v>0</v>
      </c>
    </row>
    <row r="381" customHeight="1" spans="1:3">
      <c r="A381" s="110">
        <v>20499</v>
      </c>
      <c r="B381" s="108" t="s">
        <v>1211</v>
      </c>
      <c r="C381" s="109">
        <f>SUM(C382:C383)</f>
        <v>644</v>
      </c>
    </row>
    <row r="382" customHeight="1" spans="1:3">
      <c r="A382" s="110">
        <v>2049902</v>
      </c>
      <c r="B382" s="110" t="s">
        <v>1212</v>
      </c>
      <c r="C382" s="109">
        <v>0</v>
      </c>
    </row>
    <row r="383" customHeight="1" spans="1:3">
      <c r="A383" s="110">
        <v>2049999</v>
      </c>
      <c r="B383" s="110" t="s">
        <v>1213</v>
      </c>
      <c r="C383" s="109">
        <v>644</v>
      </c>
    </row>
    <row r="384" customHeight="1" spans="1:3">
      <c r="A384" s="110">
        <v>205</v>
      </c>
      <c r="B384" s="108" t="s">
        <v>123</v>
      </c>
      <c r="C384" s="109">
        <f>SUM(C385,C390,C397,C403,C409,C413,C417,C421,C427,C434)</f>
        <v>127469</v>
      </c>
    </row>
    <row r="385" customHeight="1" spans="1:3">
      <c r="A385" s="110">
        <v>20501</v>
      </c>
      <c r="B385" s="108" t="s">
        <v>1214</v>
      </c>
      <c r="C385" s="109">
        <f>SUM(C386:C389)</f>
        <v>4335</v>
      </c>
    </row>
    <row r="386" customHeight="1" spans="1:3">
      <c r="A386" s="110">
        <v>2050101</v>
      </c>
      <c r="B386" s="110" t="s">
        <v>988</v>
      </c>
      <c r="C386" s="109">
        <v>2866</v>
      </c>
    </row>
    <row r="387" customHeight="1" spans="1:3">
      <c r="A387" s="110">
        <v>2050102</v>
      </c>
      <c r="B387" s="110" t="s">
        <v>989</v>
      </c>
      <c r="C387" s="109">
        <v>1441</v>
      </c>
    </row>
    <row r="388" customHeight="1" spans="1:3">
      <c r="A388" s="110">
        <v>2050103</v>
      </c>
      <c r="B388" s="110" t="s">
        <v>990</v>
      </c>
      <c r="C388" s="109">
        <v>0</v>
      </c>
    </row>
    <row r="389" customHeight="1" spans="1:3">
      <c r="A389" s="110">
        <v>2050199</v>
      </c>
      <c r="B389" s="110" t="s">
        <v>1215</v>
      </c>
      <c r="C389" s="109">
        <v>28</v>
      </c>
    </row>
    <row r="390" customHeight="1" spans="1:3">
      <c r="A390" s="110">
        <v>20502</v>
      </c>
      <c r="B390" s="108" t="s">
        <v>1216</v>
      </c>
      <c r="C390" s="109">
        <f>SUM(C391:C396)</f>
        <v>122715</v>
      </c>
    </row>
    <row r="391" customHeight="1" spans="1:3">
      <c r="A391" s="110">
        <v>2050201</v>
      </c>
      <c r="B391" s="110" t="s">
        <v>1217</v>
      </c>
      <c r="C391" s="109">
        <v>8469</v>
      </c>
    </row>
    <row r="392" customHeight="1" spans="1:3">
      <c r="A392" s="110">
        <v>2050202</v>
      </c>
      <c r="B392" s="110" t="s">
        <v>1218</v>
      </c>
      <c r="C392" s="109">
        <v>67798</v>
      </c>
    </row>
    <row r="393" customHeight="1" spans="1:3">
      <c r="A393" s="110">
        <v>2050203</v>
      </c>
      <c r="B393" s="110" t="s">
        <v>1219</v>
      </c>
      <c r="C393" s="109">
        <v>23944</v>
      </c>
    </row>
    <row r="394" customHeight="1" spans="1:3">
      <c r="A394" s="110">
        <v>2050204</v>
      </c>
      <c r="B394" s="110" t="s">
        <v>1220</v>
      </c>
      <c r="C394" s="109">
        <v>7808</v>
      </c>
    </row>
    <row r="395" customHeight="1" spans="1:3">
      <c r="A395" s="110">
        <v>2050205</v>
      </c>
      <c r="B395" s="110" t="s">
        <v>1221</v>
      </c>
      <c r="C395" s="109">
        <v>0</v>
      </c>
    </row>
    <row r="396" customHeight="1" spans="1:3">
      <c r="A396" s="110">
        <v>2050299</v>
      </c>
      <c r="B396" s="110" t="s">
        <v>1222</v>
      </c>
      <c r="C396" s="109">
        <v>14696</v>
      </c>
    </row>
    <row r="397" customHeight="1" spans="1:3">
      <c r="A397" s="110">
        <v>20503</v>
      </c>
      <c r="B397" s="108" t="s">
        <v>1223</v>
      </c>
      <c r="C397" s="109">
        <f>SUM(C398:C402)</f>
        <v>0</v>
      </c>
    </row>
    <row r="398" customHeight="1" spans="1:3">
      <c r="A398" s="110">
        <v>2050301</v>
      </c>
      <c r="B398" s="110" t="s">
        <v>1224</v>
      </c>
      <c r="C398" s="109">
        <v>0</v>
      </c>
    </row>
    <row r="399" customHeight="1" spans="1:3">
      <c r="A399" s="110">
        <v>2050302</v>
      </c>
      <c r="B399" s="110" t="s">
        <v>1225</v>
      </c>
      <c r="C399" s="109">
        <v>0</v>
      </c>
    </row>
    <row r="400" customHeight="1" spans="1:3">
      <c r="A400" s="110">
        <v>2050303</v>
      </c>
      <c r="B400" s="110" t="s">
        <v>1226</v>
      </c>
      <c r="C400" s="109">
        <v>0</v>
      </c>
    </row>
    <row r="401" customHeight="1" spans="1:3">
      <c r="A401" s="110">
        <v>2050305</v>
      </c>
      <c r="B401" s="110" t="s">
        <v>1227</v>
      </c>
      <c r="C401" s="109">
        <v>0</v>
      </c>
    </row>
    <row r="402" customHeight="1" spans="1:3">
      <c r="A402" s="110">
        <v>2050399</v>
      </c>
      <c r="B402" s="110" t="s">
        <v>1228</v>
      </c>
      <c r="C402" s="109">
        <v>0</v>
      </c>
    </row>
    <row r="403" customHeight="1" spans="1:3">
      <c r="A403" s="110">
        <v>20504</v>
      </c>
      <c r="B403" s="108" t="s">
        <v>1229</v>
      </c>
      <c r="C403" s="109">
        <f>SUM(C404:C408)</f>
        <v>0</v>
      </c>
    </row>
    <row r="404" customHeight="1" spans="1:3">
      <c r="A404" s="110">
        <v>2050401</v>
      </c>
      <c r="B404" s="110" t="s">
        <v>1230</v>
      </c>
      <c r="C404" s="109">
        <v>0</v>
      </c>
    </row>
    <row r="405" customHeight="1" spans="1:3">
      <c r="A405" s="110">
        <v>2050402</v>
      </c>
      <c r="B405" s="110" t="s">
        <v>1231</v>
      </c>
      <c r="C405" s="109">
        <v>0</v>
      </c>
    </row>
    <row r="406" customHeight="1" spans="1:3">
      <c r="A406" s="110">
        <v>2050403</v>
      </c>
      <c r="B406" s="110" t="s">
        <v>1232</v>
      </c>
      <c r="C406" s="109">
        <v>0</v>
      </c>
    </row>
    <row r="407" customHeight="1" spans="1:3">
      <c r="A407" s="110">
        <v>2050404</v>
      </c>
      <c r="B407" s="110" t="s">
        <v>1233</v>
      </c>
      <c r="C407" s="109">
        <v>0</v>
      </c>
    </row>
    <row r="408" customHeight="1" spans="1:3">
      <c r="A408" s="110">
        <v>2050499</v>
      </c>
      <c r="B408" s="110" t="s">
        <v>1234</v>
      </c>
      <c r="C408" s="109">
        <v>0</v>
      </c>
    </row>
    <row r="409" customHeight="1" spans="1:3">
      <c r="A409" s="110">
        <v>20505</v>
      </c>
      <c r="B409" s="108" t="s">
        <v>1235</v>
      </c>
      <c r="C409" s="109">
        <f>SUM(C410:C412)</f>
        <v>0</v>
      </c>
    </row>
    <row r="410" customHeight="1" spans="1:3">
      <c r="A410" s="110">
        <v>2050501</v>
      </c>
      <c r="B410" s="110" t="s">
        <v>1236</v>
      </c>
      <c r="C410" s="109">
        <v>0</v>
      </c>
    </row>
    <row r="411" customHeight="1" spans="1:3">
      <c r="A411" s="110">
        <v>2050502</v>
      </c>
      <c r="B411" s="110" t="s">
        <v>1237</v>
      </c>
      <c r="C411" s="109">
        <v>0</v>
      </c>
    </row>
    <row r="412" customHeight="1" spans="1:3">
      <c r="A412" s="110">
        <v>2050599</v>
      </c>
      <c r="B412" s="110" t="s">
        <v>1238</v>
      </c>
      <c r="C412" s="109">
        <v>0</v>
      </c>
    </row>
    <row r="413" customHeight="1" spans="1:3">
      <c r="A413" s="110">
        <v>20506</v>
      </c>
      <c r="B413" s="108" t="s">
        <v>1239</v>
      </c>
      <c r="C413" s="109">
        <f>SUM(C414:C416)</f>
        <v>0</v>
      </c>
    </row>
    <row r="414" customHeight="1" spans="1:3">
      <c r="A414" s="110">
        <v>2050601</v>
      </c>
      <c r="B414" s="110" t="s">
        <v>1240</v>
      </c>
      <c r="C414" s="109">
        <v>0</v>
      </c>
    </row>
    <row r="415" customHeight="1" spans="1:3">
      <c r="A415" s="110">
        <v>2050602</v>
      </c>
      <c r="B415" s="110" t="s">
        <v>1241</v>
      </c>
      <c r="C415" s="109">
        <v>0</v>
      </c>
    </row>
    <row r="416" customHeight="1" spans="1:3">
      <c r="A416" s="110">
        <v>2050699</v>
      </c>
      <c r="B416" s="110" t="s">
        <v>1242</v>
      </c>
      <c r="C416" s="109">
        <v>0</v>
      </c>
    </row>
    <row r="417" customHeight="1" spans="1:3">
      <c r="A417" s="110">
        <v>20507</v>
      </c>
      <c r="B417" s="108" t="s">
        <v>1243</v>
      </c>
      <c r="C417" s="109">
        <f>SUM(C418:C420)</f>
        <v>0</v>
      </c>
    </row>
    <row r="418" customHeight="1" spans="1:3">
      <c r="A418" s="110">
        <v>2050701</v>
      </c>
      <c r="B418" s="110" t="s">
        <v>1244</v>
      </c>
      <c r="C418" s="109">
        <v>0</v>
      </c>
    </row>
    <row r="419" customHeight="1" spans="1:3">
      <c r="A419" s="110">
        <v>2050702</v>
      </c>
      <c r="B419" s="110" t="s">
        <v>1245</v>
      </c>
      <c r="C419" s="109">
        <v>0</v>
      </c>
    </row>
    <row r="420" customHeight="1" spans="1:3">
      <c r="A420" s="110">
        <v>2050799</v>
      </c>
      <c r="B420" s="110" t="s">
        <v>1246</v>
      </c>
      <c r="C420" s="109">
        <v>0</v>
      </c>
    </row>
    <row r="421" customHeight="1" spans="1:3">
      <c r="A421" s="110">
        <v>20508</v>
      </c>
      <c r="B421" s="108" t="s">
        <v>1247</v>
      </c>
      <c r="C421" s="109">
        <f>SUM(C422:C426)</f>
        <v>419</v>
      </c>
    </row>
    <row r="422" customHeight="1" spans="1:3">
      <c r="A422" s="110">
        <v>2050801</v>
      </c>
      <c r="B422" s="110" t="s">
        <v>1248</v>
      </c>
      <c r="C422" s="109">
        <v>0</v>
      </c>
    </row>
    <row r="423" customHeight="1" spans="1:3">
      <c r="A423" s="110">
        <v>2050802</v>
      </c>
      <c r="B423" s="110" t="s">
        <v>1249</v>
      </c>
      <c r="C423" s="109">
        <v>410</v>
      </c>
    </row>
    <row r="424" customHeight="1" spans="1:3">
      <c r="A424" s="110">
        <v>2050803</v>
      </c>
      <c r="B424" s="110" t="s">
        <v>1250</v>
      </c>
      <c r="C424" s="109">
        <v>9</v>
      </c>
    </row>
    <row r="425" customHeight="1" spans="1:3">
      <c r="A425" s="110">
        <v>2050804</v>
      </c>
      <c r="B425" s="110" t="s">
        <v>1251</v>
      </c>
      <c r="C425" s="109">
        <v>0</v>
      </c>
    </row>
    <row r="426" customHeight="1" spans="1:3">
      <c r="A426" s="110">
        <v>2050899</v>
      </c>
      <c r="B426" s="110" t="s">
        <v>1252</v>
      </c>
      <c r="C426" s="109">
        <v>0</v>
      </c>
    </row>
    <row r="427" customHeight="1" spans="1:3">
      <c r="A427" s="110">
        <v>20509</v>
      </c>
      <c r="B427" s="108" t="s">
        <v>1253</v>
      </c>
      <c r="C427" s="109">
        <f>SUM(C428:C433)</f>
        <v>0</v>
      </c>
    </row>
    <row r="428" customHeight="1" spans="1:3">
      <c r="A428" s="110">
        <v>2050901</v>
      </c>
      <c r="B428" s="110" t="s">
        <v>1254</v>
      </c>
      <c r="C428" s="109">
        <v>0</v>
      </c>
    </row>
    <row r="429" customHeight="1" spans="1:3">
      <c r="A429" s="110">
        <v>2050902</v>
      </c>
      <c r="B429" s="110" t="s">
        <v>1255</v>
      </c>
      <c r="C429" s="109">
        <v>0</v>
      </c>
    </row>
    <row r="430" customHeight="1" spans="1:3">
      <c r="A430" s="110">
        <v>2050903</v>
      </c>
      <c r="B430" s="110" t="s">
        <v>1256</v>
      </c>
      <c r="C430" s="109">
        <v>0</v>
      </c>
    </row>
    <row r="431" customHeight="1" spans="1:3">
      <c r="A431" s="110">
        <v>2050904</v>
      </c>
      <c r="B431" s="110" t="s">
        <v>1257</v>
      </c>
      <c r="C431" s="109">
        <v>0</v>
      </c>
    </row>
    <row r="432" customHeight="1" spans="1:3">
      <c r="A432" s="110">
        <v>2050905</v>
      </c>
      <c r="B432" s="110" t="s">
        <v>1258</v>
      </c>
      <c r="C432" s="109">
        <v>0</v>
      </c>
    </row>
    <row r="433" customHeight="1" spans="1:3">
      <c r="A433" s="110">
        <v>2050999</v>
      </c>
      <c r="B433" s="110" t="s">
        <v>1259</v>
      </c>
      <c r="C433" s="109"/>
    </row>
    <row r="434" customHeight="1" spans="1:3">
      <c r="A434" s="110">
        <v>20599</v>
      </c>
      <c r="B434" s="108" t="s">
        <v>1260</v>
      </c>
      <c r="C434" s="109">
        <f>C435</f>
        <v>0</v>
      </c>
    </row>
    <row r="435" customHeight="1" spans="1:3">
      <c r="A435" s="110">
        <v>2059999</v>
      </c>
      <c r="B435" s="110" t="s">
        <v>1261</v>
      </c>
      <c r="C435" s="109"/>
    </row>
    <row r="436" customHeight="1" spans="1:3">
      <c r="A436" s="110">
        <v>206</v>
      </c>
      <c r="B436" s="108" t="s">
        <v>124</v>
      </c>
      <c r="C436" s="109">
        <f>SUM(C437,C442,C451,C457,C462,C467,C472,C479,C483,C487)</f>
        <v>9720</v>
      </c>
    </row>
    <row r="437" customHeight="1" spans="1:3">
      <c r="A437" s="110">
        <v>20601</v>
      </c>
      <c r="B437" s="108" t="s">
        <v>1262</v>
      </c>
      <c r="C437" s="109">
        <f>SUM(C438:C441)</f>
        <v>407</v>
      </c>
    </row>
    <row r="438" customHeight="1" spans="1:3">
      <c r="A438" s="110">
        <v>2060101</v>
      </c>
      <c r="B438" s="110" t="s">
        <v>988</v>
      </c>
      <c r="C438" s="109">
        <v>399</v>
      </c>
    </row>
    <row r="439" customHeight="1" spans="1:3">
      <c r="A439" s="110">
        <v>2060102</v>
      </c>
      <c r="B439" s="110" t="s">
        <v>989</v>
      </c>
      <c r="C439" s="109">
        <v>2</v>
      </c>
    </row>
    <row r="440" customHeight="1" spans="1:3">
      <c r="A440" s="110">
        <v>2060103</v>
      </c>
      <c r="B440" s="110" t="s">
        <v>990</v>
      </c>
      <c r="C440" s="109">
        <v>0</v>
      </c>
    </row>
    <row r="441" customHeight="1" spans="1:3">
      <c r="A441" s="110">
        <v>2060199</v>
      </c>
      <c r="B441" s="110" t="s">
        <v>1263</v>
      </c>
      <c r="C441" s="109">
        <v>6</v>
      </c>
    </row>
    <row r="442" customHeight="1" spans="1:3">
      <c r="A442" s="110">
        <v>20602</v>
      </c>
      <c r="B442" s="108" t="s">
        <v>1264</v>
      </c>
      <c r="C442" s="109">
        <f>SUM(C443:C450)</f>
        <v>0</v>
      </c>
    </row>
    <row r="443" customHeight="1" spans="1:3">
      <c r="A443" s="110">
        <v>2060201</v>
      </c>
      <c r="B443" s="110" t="s">
        <v>1265</v>
      </c>
      <c r="C443" s="109">
        <v>0</v>
      </c>
    </row>
    <row r="444" customHeight="1" spans="1:3">
      <c r="A444" s="110">
        <v>2060203</v>
      </c>
      <c r="B444" s="110" t="s">
        <v>1266</v>
      </c>
      <c r="C444" s="109"/>
    </row>
    <row r="445" customHeight="1" spans="1:3">
      <c r="A445" s="110">
        <v>2060204</v>
      </c>
      <c r="B445" s="110" t="s">
        <v>1267</v>
      </c>
      <c r="C445" s="109">
        <v>0</v>
      </c>
    </row>
    <row r="446" customHeight="1" spans="1:3">
      <c r="A446" s="110">
        <v>2060205</v>
      </c>
      <c r="B446" s="110" t="s">
        <v>1268</v>
      </c>
      <c r="C446" s="109">
        <v>0</v>
      </c>
    </row>
    <row r="447" customHeight="1" spans="1:3">
      <c r="A447" s="110">
        <v>2060206</v>
      </c>
      <c r="B447" s="110" t="s">
        <v>1269</v>
      </c>
      <c r="C447" s="109">
        <v>0</v>
      </c>
    </row>
    <row r="448" customHeight="1" spans="1:3">
      <c r="A448" s="110">
        <v>2060207</v>
      </c>
      <c r="B448" s="110" t="s">
        <v>1270</v>
      </c>
      <c r="C448" s="109">
        <v>0</v>
      </c>
    </row>
    <row r="449" customHeight="1" spans="1:3">
      <c r="A449" s="110">
        <v>2060208</v>
      </c>
      <c r="B449" s="110" t="s">
        <v>1271</v>
      </c>
      <c r="C449" s="109">
        <v>0</v>
      </c>
    </row>
    <row r="450" customHeight="1" spans="1:3">
      <c r="A450" s="110">
        <v>2060299</v>
      </c>
      <c r="B450" s="110" t="s">
        <v>1272</v>
      </c>
      <c r="C450" s="109">
        <v>0</v>
      </c>
    </row>
    <row r="451" customHeight="1" spans="1:3">
      <c r="A451" s="110">
        <v>20603</v>
      </c>
      <c r="B451" s="108" t="s">
        <v>1273</v>
      </c>
      <c r="C451" s="109">
        <f>SUM(C452:C456)</f>
        <v>0</v>
      </c>
    </row>
    <row r="452" customHeight="1" spans="1:3">
      <c r="A452" s="110">
        <v>2060301</v>
      </c>
      <c r="B452" s="110" t="s">
        <v>1265</v>
      </c>
      <c r="C452" s="109">
        <v>0</v>
      </c>
    </row>
    <row r="453" customHeight="1" spans="1:3">
      <c r="A453" s="110">
        <v>2060302</v>
      </c>
      <c r="B453" s="110" t="s">
        <v>1274</v>
      </c>
      <c r="C453" s="109">
        <v>0</v>
      </c>
    </row>
    <row r="454" customHeight="1" spans="1:3">
      <c r="A454" s="110">
        <v>2060303</v>
      </c>
      <c r="B454" s="110" t="s">
        <v>1275</v>
      </c>
      <c r="C454" s="109">
        <v>0</v>
      </c>
    </row>
    <row r="455" customHeight="1" spans="1:3">
      <c r="A455" s="110">
        <v>2060304</v>
      </c>
      <c r="B455" s="110" t="s">
        <v>1276</v>
      </c>
      <c r="C455" s="109">
        <v>0</v>
      </c>
    </row>
    <row r="456" customHeight="1" spans="1:3">
      <c r="A456" s="110">
        <v>2060399</v>
      </c>
      <c r="B456" s="110" t="s">
        <v>1277</v>
      </c>
      <c r="C456" s="109">
        <v>0</v>
      </c>
    </row>
    <row r="457" customHeight="1" spans="1:3">
      <c r="A457" s="110">
        <v>20604</v>
      </c>
      <c r="B457" s="108" t="s">
        <v>1278</v>
      </c>
      <c r="C457" s="109">
        <f>SUM(C458:C461)</f>
        <v>8702</v>
      </c>
    </row>
    <row r="458" customHeight="1" spans="1:3">
      <c r="A458" s="110">
        <v>2060401</v>
      </c>
      <c r="B458" s="110" t="s">
        <v>1265</v>
      </c>
      <c r="C458" s="109">
        <v>0</v>
      </c>
    </row>
    <row r="459" customHeight="1" spans="1:3">
      <c r="A459" s="110">
        <v>2060404</v>
      </c>
      <c r="B459" s="110" t="s">
        <v>1279</v>
      </c>
      <c r="C459" s="109">
        <v>8702</v>
      </c>
    </row>
    <row r="460" customHeight="1" spans="1:3">
      <c r="A460" s="110">
        <v>2060405</v>
      </c>
      <c r="B460" s="110" t="s">
        <v>1280</v>
      </c>
      <c r="C460" s="109">
        <v>0</v>
      </c>
    </row>
    <row r="461" customHeight="1" spans="1:3">
      <c r="A461" s="110">
        <v>2060499</v>
      </c>
      <c r="B461" s="110" t="s">
        <v>1281</v>
      </c>
      <c r="C461" s="109"/>
    </row>
    <row r="462" customHeight="1" spans="1:3">
      <c r="A462" s="110">
        <v>20605</v>
      </c>
      <c r="B462" s="108" t="s">
        <v>1282</v>
      </c>
      <c r="C462" s="109">
        <f>SUM(C463:C466)</f>
        <v>0</v>
      </c>
    </row>
    <row r="463" customHeight="1" spans="1:3">
      <c r="A463" s="110">
        <v>2060501</v>
      </c>
      <c r="B463" s="110" t="s">
        <v>1265</v>
      </c>
      <c r="C463" s="109">
        <v>0</v>
      </c>
    </row>
    <row r="464" customHeight="1" spans="1:3">
      <c r="A464" s="110">
        <v>2060502</v>
      </c>
      <c r="B464" s="110" t="s">
        <v>1283</v>
      </c>
      <c r="C464" s="109">
        <v>0</v>
      </c>
    </row>
    <row r="465" customHeight="1" spans="1:3">
      <c r="A465" s="110">
        <v>2060503</v>
      </c>
      <c r="B465" s="110" t="s">
        <v>1284</v>
      </c>
      <c r="C465" s="109"/>
    </row>
    <row r="466" customHeight="1" spans="1:3">
      <c r="A466" s="110">
        <v>2060599</v>
      </c>
      <c r="B466" s="110" t="s">
        <v>1285</v>
      </c>
      <c r="C466" s="109">
        <v>0</v>
      </c>
    </row>
    <row r="467" customHeight="1" spans="1:3">
      <c r="A467" s="110">
        <v>20606</v>
      </c>
      <c r="B467" s="108" t="s">
        <v>1286</v>
      </c>
      <c r="C467" s="109">
        <f>SUM(C468:C471)</f>
        <v>0</v>
      </c>
    </row>
    <row r="468" customHeight="1" spans="1:3">
      <c r="A468" s="110">
        <v>2060601</v>
      </c>
      <c r="B468" s="110" t="s">
        <v>1287</v>
      </c>
      <c r="C468" s="109">
        <v>0</v>
      </c>
    </row>
    <row r="469" customHeight="1" spans="1:3">
      <c r="A469" s="110">
        <v>2060602</v>
      </c>
      <c r="B469" s="110" t="s">
        <v>1288</v>
      </c>
      <c r="C469" s="109">
        <v>0</v>
      </c>
    </row>
    <row r="470" customHeight="1" spans="1:3">
      <c r="A470" s="110">
        <v>2060603</v>
      </c>
      <c r="B470" s="110" t="s">
        <v>1289</v>
      </c>
      <c r="C470" s="109">
        <v>0</v>
      </c>
    </row>
    <row r="471" customHeight="1" spans="1:3">
      <c r="A471" s="110">
        <v>2060699</v>
      </c>
      <c r="B471" s="110" t="s">
        <v>1290</v>
      </c>
      <c r="C471" s="109">
        <v>0</v>
      </c>
    </row>
    <row r="472" customHeight="1" spans="1:3">
      <c r="A472" s="110">
        <v>20607</v>
      </c>
      <c r="B472" s="108" t="s">
        <v>1291</v>
      </c>
      <c r="C472" s="109">
        <f>SUM(C473:C478)</f>
        <v>99</v>
      </c>
    </row>
    <row r="473" customHeight="1" spans="1:3">
      <c r="A473" s="110">
        <v>2060701</v>
      </c>
      <c r="B473" s="110" t="s">
        <v>1265</v>
      </c>
      <c r="C473" s="109">
        <v>0</v>
      </c>
    </row>
    <row r="474" customHeight="1" spans="1:3">
      <c r="A474" s="110">
        <v>2060702</v>
      </c>
      <c r="B474" s="110" t="s">
        <v>1292</v>
      </c>
      <c r="C474" s="109">
        <v>99</v>
      </c>
    </row>
    <row r="475" customHeight="1" spans="1:3">
      <c r="A475" s="110">
        <v>2060703</v>
      </c>
      <c r="B475" s="110" t="s">
        <v>1293</v>
      </c>
      <c r="C475" s="109">
        <v>0</v>
      </c>
    </row>
    <row r="476" customHeight="1" spans="1:3">
      <c r="A476" s="110">
        <v>2060704</v>
      </c>
      <c r="B476" s="110" t="s">
        <v>1294</v>
      </c>
      <c r="C476" s="109">
        <v>0</v>
      </c>
    </row>
    <row r="477" customHeight="1" spans="1:3">
      <c r="A477" s="110">
        <v>2060705</v>
      </c>
      <c r="B477" s="110" t="s">
        <v>1295</v>
      </c>
      <c r="C477" s="109">
        <v>0</v>
      </c>
    </row>
    <row r="478" customHeight="1" spans="1:3">
      <c r="A478" s="110">
        <v>2060799</v>
      </c>
      <c r="B478" s="110" t="s">
        <v>1296</v>
      </c>
      <c r="C478" s="109"/>
    </row>
    <row r="479" customHeight="1" spans="1:3">
      <c r="A479" s="110">
        <v>20608</v>
      </c>
      <c r="B479" s="108" t="s">
        <v>1297</v>
      </c>
      <c r="C479" s="109">
        <f>SUM(C480:C482)</f>
        <v>0</v>
      </c>
    </row>
    <row r="480" customHeight="1" spans="1:3">
      <c r="A480" s="110">
        <v>2060801</v>
      </c>
      <c r="B480" s="110" t="s">
        <v>1298</v>
      </c>
      <c r="C480" s="109">
        <v>0</v>
      </c>
    </row>
    <row r="481" customHeight="1" spans="1:3">
      <c r="A481" s="110">
        <v>2060802</v>
      </c>
      <c r="B481" s="110" t="s">
        <v>1299</v>
      </c>
      <c r="C481" s="109">
        <v>0</v>
      </c>
    </row>
    <row r="482" customHeight="1" spans="1:3">
      <c r="A482" s="110">
        <v>2060899</v>
      </c>
      <c r="B482" s="110" t="s">
        <v>1300</v>
      </c>
      <c r="C482" s="109">
        <v>0</v>
      </c>
    </row>
    <row r="483" customHeight="1" spans="1:3">
      <c r="A483" s="110">
        <v>20609</v>
      </c>
      <c r="B483" s="108" t="s">
        <v>1301</v>
      </c>
      <c r="C483" s="109">
        <f>SUM(C484:C486)</f>
        <v>0</v>
      </c>
    </row>
    <row r="484" customHeight="1" spans="1:3">
      <c r="A484" s="110">
        <v>2060901</v>
      </c>
      <c r="B484" s="110" t="s">
        <v>1302</v>
      </c>
      <c r="C484" s="109">
        <v>0</v>
      </c>
    </row>
    <row r="485" customHeight="1" spans="1:3">
      <c r="A485" s="110">
        <v>2060902</v>
      </c>
      <c r="B485" s="110" t="s">
        <v>1303</v>
      </c>
      <c r="C485" s="109"/>
    </row>
    <row r="486" customHeight="1" spans="1:3">
      <c r="A486" s="110">
        <v>2060999</v>
      </c>
      <c r="B486" s="110" t="s">
        <v>1304</v>
      </c>
      <c r="C486" s="109">
        <v>0</v>
      </c>
    </row>
    <row r="487" customHeight="1" spans="1:3">
      <c r="A487" s="110">
        <v>20699</v>
      </c>
      <c r="B487" s="108" t="s">
        <v>1305</v>
      </c>
      <c r="C487" s="109">
        <f>SUM(C488:C491)</f>
        <v>512</v>
      </c>
    </row>
    <row r="488" customHeight="1" spans="1:3">
      <c r="A488" s="110">
        <v>2069901</v>
      </c>
      <c r="B488" s="110" t="s">
        <v>1306</v>
      </c>
      <c r="C488" s="109"/>
    </row>
    <row r="489" customHeight="1" spans="1:3">
      <c r="A489" s="110">
        <v>2069902</v>
      </c>
      <c r="B489" s="110" t="s">
        <v>1307</v>
      </c>
      <c r="C489" s="109">
        <v>0</v>
      </c>
    </row>
    <row r="490" customHeight="1" spans="1:3">
      <c r="A490" s="110">
        <v>2069903</v>
      </c>
      <c r="B490" s="110" t="s">
        <v>1308</v>
      </c>
      <c r="C490" s="109">
        <v>0</v>
      </c>
    </row>
    <row r="491" customHeight="1" spans="1:3">
      <c r="A491" s="110">
        <v>2069999</v>
      </c>
      <c r="B491" s="110" t="s">
        <v>1309</v>
      </c>
      <c r="C491" s="109">
        <v>512</v>
      </c>
    </row>
    <row r="492" customHeight="1" spans="1:3">
      <c r="A492" s="110">
        <v>207</v>
      </c>
      <c r="B492" s="108" t="s">
        <v>125</v>
      </c>
      <c r="C492" s="109">
        <f>SUM(C493,C509,C517,C528,C537,C545)</f>
        <v>4015</v>
      </c>
    </row>
    <row r="493" customHeight="1" spans="1:3">
      <c r="A493" s="110">
        <v>20701</v>
      </c>
      <c r="B493" s="108" t="s">
        <v>1310</v>
      </c>
      <c r="C493" s="109">
        <f>SUM(C494:C508)</f>
        <v>2680</v>
      </c>
    </row>
    <row r="494" customHeight="1" spans="1:3">
      <c r="A494" s="110">
        <v>2070101</v>
      </c>
      <c r="B494" s="110" t="s">
        <v>988</v>
      </c>
      <c r="C494" s="109">
        <v>804</v>
      </c>
    </row>
    <row r="495" customHeight="1" spans="1:3">
      <c r="A495" s="110">
        <v>2070102</v>
      </c>
      <c r="B495" s="110" t="s">
        <v>989</v>
      </c>
      <c r="C495" s="109">
        <v>1512</v>
      </c>
    </row>
    <row r="496" customHeight="1" spans="1:3">
      <c r="A496" s="110">
        <v>2070103</v>
      </c>
      <c r="B496" s="110" t="s">
        <v>990</v>
      </c>
      <c r="C496" s="109">
        <v>0</v>
      </c>
    </row>
    <row r="497" customHeight="1" spans="1:3">
      <c r="A497" s="110">
        <v>2070104</v>
      </c>
      <c r="B497" s="110" t="s">
        <v>1311</v>
      </c>
      <c r="C497" s="109">
        <v>125</v>
      </c>
    </row>
    <row r="498" customHeight="1" spans="1:3">
      <c r="A498" s="110">
        <v>2070105</v>
      </c>
      <c r="B498" s="110" t="s">
        <v>1312</v>
      </c>
      <c r="C498" s="109">
        <v>0</v>
      </c>
    </row>
    <row r="499" customHeight="1" spans="1:3">
      <c r="A499" s="110">
        <v>2070106</v>
      </c>
      <c r="B499" s="110" t="s">
        <v>1313</v>
      </c>
      <c r="C499" s="109">
        <v>0</v>
      </c>
    </row>
    <row r="500" customHeight="1" spans="1:3">
      <c r="A500" s="110">
        <v>2070107</v>
      </c>
      <c r="B500" s="110" t="s">
        <v>1314</v>
      </c>
      <c r="C500" s="109">
        <v>0</v>
      </c>
    </row>
    <row r="501" customHeight="1" spans="1:3">
      <c r="A501" s="110">
        <v>2070108</v>
      </c>
      <c r="B501" s="110" t="s">
        <v>1315</v>
      </c>
      <c r="C501" s="109">
        <v>0</v>
      </c>
    </row>
    <row r="502" customHeight="1" spans="1:3">
      <c r="A502" s="110">
        <v>2070109</v>
      </c>
      <c r="B502" s="110" t="s">
        <v>1316</v>
      </c>
      <c r="C502" s="109">
        <v>217</v>
      </c>
    </row>
    <row r="503" customHeight="1" spans="1:3">
      <c r="A503" s="110">
        <v>2070110</v>
      </c>
      <c r="B503" s="110" t="s">
        <v>1317</v>
      </c>
      <c r="C503" s="109">
        <v>12</v>
      </c>
    </row>
    <row r="504" customHeight="1" spans="1:3">
      <c r="A504" s="110">
        <v>2070111</v>
      </c>
      <c r="B504" s="110" t="s">
        <v>1318</v>
      </c>
      <c r="C504" s="109">
        <v>0</v>
      </c>
    </row>
    <row r="505" customHeight="1" spans="1:3">
      <c r="A505" s="110">
        <v>2070112</v>
      </c>
      <c r="B505" s="110" t="s">
        <v>1319</v>
      </c>
      <c r="C505" s="109">
        <v>10</v>
      </c>
    </row>
    <row r="506" customHeight="1" spans="1:3">
      <c r="A506" s="110">
        <v>2070113</v>
      </c>
      <c r="B506" s="110" t="s">
        <v>1320</v>
      </c>
      <c r="C506" s="109">
        <v>0</v>
      </c>
    </row>
    <row r="507" customHeight="1" spans="1:3">
      <c r="A507" s="110">
        <v>2070114</v>
      </c>
      <c r="B507" s="110" t="s">
        <v>1321</v>
      </c>
      <c r="C507" s="109">
        <v>0</v>
      </c>
    </row>
    <row r="508" customHeight="1" spans="1:3">
      <c r="A508" s="110">
        <v>2070199</v>
      </c>
      <c r="B508" s="110" t="s">
        <v>1322</v>
      </c>
      <c r="C508" s="109"/>
    </row>
    <row r="509" customHeight="1" spans="1:3">
      <c r="A509" s="110">
        <v>20702</v>
      </c>
      <c r="B509" s="108" t="s">
        <v>1323</v>
      </c>
      <c r="C509" s="109">
        <f>SUM(C510:C516)</f>
        <v>0</v>
      </c>
    </row>
    <row r="510" customHeight="1" spans="1:3">
      <c r="A510" s="110">
        <v>2070201</v>
      </c>
      <c r="B510" s="110" t="s">
        <v>988</v>
      </c>
      <c r="C510" s="109">
        <v>0</v>
      </c>
    </row>
    <row r="511" customHeight="1" spans="1:3">
      <c r="A511" s="110">
        <v>2070202</v>
      </c>
      <c r="B511" s="110" t="s">
        <v>989</v>
      </c>
      <c r="C511" s="109">
        <v>0</v>
      </c>
    </row>
    <row r="512" customHeight="1" spans="1:3">
      <c r="A512" s="110">
        <v>2070203</v>
      </c>
      <c r="B512" s="110" t="s">
        <v>990</v>
      </c>
      <c r="C512" s="109">
        <v>0</v>
      </c>
    </row>
    <row r="513" customHeight="1" spans="1:3">
      <c r="A513" s="110">
        <v>2070204</v>
      </c>
      <c r="B513" s="110" t="s">
        <v>1324</v>
      </c>
      <c r="C513" s="109">
        <v>0</v>
      </c>
    </row>
    <row r="514" customHeight="1" spans="1:3">
      <c r="A514" s="110">
        <v>2070205</v>
      </c>
      <c r="B514" s="110" t="s">
        <v>1325</v>
      </c>
      <c r="C514" s="109">
        <v>0</v>
      </c>
    </row>
    <row r="515" customHeight="1" spans="1:3">
      <c r="A515" s="110">
        <v>2070206</v>
      </c>
      <c r="B515" s="110" t="s">
        <v>1326</v>
      </c>
      <c r="C515" s="109">
        <v>0</v>
      </c>
    </row>
    <row r="516" customHeight="1" spans="1:3">
      <c r="A516" s="110">
        <v>2070299</v>
      </c>
      <c r="B516" s="110" t="s">
        <v>1327</v>
      </c>
      <c r="C516" s="109">
        <v>0</v>
      </c>
    </row>
    <row r="517" customHeight="1" spans="1:3">
      <c r="A517" s="110">
        <v>20703</v>
      </c>
      <c r="B517" s="108" t="s">
        <v>1328</v>
      </c>
      <c r="C517" s="109">
        <f>SUM(C518:C527)</f>
        <v>764</v>
      </c>
    </row>
    <row r="518" customHeight="1" spans="1:3">
      <c r="A518" s="110">
        <v>2070301</v>
      </c>
      <c r="B518" s="110" t="s">
        <v>988</v>
      </c>
      <c r="C518" s="109">
        <v>0</v>
      </c>
    </row>
    <row r="519" customHeight="1" spans="1:3">
      <c r="A519" s="110">
        <v>2070302</v>
      </c>
      <c r="B519" s="110" t="s">
        <v>989</v>
      </c>
      <c r="C519" s="109">
        <v>0</v>
      </c>
    </row>
    <row r="520" customHeight="1" spans="1:3">
      <c r="A520" s="110">
        <v>2070303</v>
      </c>
      <c r="B520" s="110" t="s">
        <v>990</v>
      </c>
      <c r="C520" s="109">
        <v>0</v>
      </c>
    </row>
    <row r="521" customHeight="1" spans="1:3">
      <c r="A521" s="110">
        <v>2070304</v>
      </c>
      <c r="B521" s="110" t="s">
        <v>1329</v>
      </c>
      <c r="C521" s="109">
        <v>0</v>
      </c>
    </row>
    <row r="522" customHeight="1" spans="1:3">
      <c r="A522" s="110">
        <v>2070305</v>
      </c>
      <c r="B522" s="110" t="s">
        <v>1330</v>
      </c>
      <c r="C522" s="109">
        <v>0</v>
      </c>
    </row>
    <row r="523" customHeight="1" spans="1:3">
      <c r="A523" s="110">
        <v>2070306</v>
      </c>
      <c r="B523" s="110" t="s">
        <v>1331</v>
      </c>
      <c r="C523" s="109">
        <v>0</v>
      </c>
    </row>
    <row r="524" customHeight="1" spans="1:3">
      <c r="A524" s="110">
        <v>2070307</v>
      </c>
      <c r="B524" s="110" t="s">
        <v>1332</v>
      </c>
      <c r="C524" s="109">
        <v>0</v>
      </c>
    </row>
    <row r="525" customHeight="1" spans="1:3">
      <c r="A525" s="110">
        <v>2070308</v>
      </c>
      <c r="B525" s="110" t="s">
        <v>1333</v>
      </c>
      <c r="C525" s="109">
        <v>764</v>
      </c>
    </row>
    <row r="526" customHeight="1" spans="1:3">
      <c r="A526" s="110">
        <v>2070309</v>
      </c>
      <c r="B526" s="110" t="s">
        <v>1334</v>
      </c>
      <c r="C526" s="109">
        <v>0</v>
      </c>
    </row>
    <row r="527" customHeight="1" spans="1:3">
      <c r="A527" s="110">
        <v>2070399</v>
      </c>
      <c r="B527" s="110" t="s">
        <v>1335</v>
      </c>
      <c r="C527" s="109">
        <v>0</v>
      </c>
    </row>
    <row r="528" customHeight="1" spans="1:3">
      <c r="A528" s="110">
        <v>20706</v>
      </c>
      <c r="B528" s="111" t="s">
        <v>1336</v>
      </c>
      <c r="C528" s="109">
        <f>SUM(C529:C536)</f>
        <v>0</v>
      </c>
    </row>
    <row r="529" customHeight="1" spans="1:3">
      <c r="A529" s="110">
        <v>2070601</v>
      </c>
      <c r="B529" s="112" t="s">
        <v>988</v>
      </c>
      <c r="C529" s="109">
        <v>0</v>
      </c>
    </row>
    <row r="530" customHeight="1" spans="1:3">
      <c r="A530" s="110">
        <v>2070602</v>
      </c>
      <c r="B530" s="112" t="s">
        <v>989</v>
      </c>
      <c r="C530" s="109">
        <v>0</v>
      </c>
    </row>
    <row r="531" customHeight="1" spans="1:3">
      <c r="A531" s="110">
        <v>2070603</v>
      </c>
      <c r="B531" s="112" t="s">
        <v>990</v>
      </c>
      <c r="C531" s="109">
        <v>0</v>
      </c>
    </row>
    <row r="532" customHeight="1" spans="1:3">
      <c r="A532" s="110">
        <v>2070604</v>
      </c>
      <c r="B532" s="112" t="s">
        <v>1337</v>
      </c>
      <c r="C532" s="109">
        <v>0</v>
      </c>
    </row>
    <row r="533" customHeight="1" spans="1:3">
      <c r="A533" s="110">
        <v>2070605</v>
      </c>
      <c r="B533" s="112" t="s">
        <v>1338</v>
      </c>
      <c r="C533" s="109">
        <v>0</v>
      </c>
    </row>
    <row r="534" customHeight="1" spans="1:3">
      <c r="A534" s="110">
        <v>2070606</v>
      </c>
      <c r="B534" s="112" t="s">
        <v>1339</v>
      </c>
      <c r="C534" s="109">
        <v>0</v>
      </c>
    </row>
    <row r="535" customHeight="1" spans="1:3">
      <c r="A535" s="110">
        <v>2070607</v>
      </c>
      <c r="B535" s="112" t="s">
        <v>1340</v>
      </c>
      <c r="C535" s="109">
        <v>0</v>
      </c>
    </row>
    <row r="536" customHeight="1" spans="1:3">
      <c r="A536" s="110">
        <v>2070699</v>
      </c>
      <c r="B536" s="112" t="s">
        <v>1341</v>
      </c>
      <c r="C536" s="109">
        <v>0</v>
      </c>
    </row>
    <row r="537" customHeight="1" spans="1:3">
      <c r="A537" s="110">
        <v>20708</v>
      </c>
      <c r="B537" s="111" t="s">
        <v>1342</v>
      </c>
      <c r="C537" s="109">
        <f>SUM(C538:C544)</f>
        <v>0</v>
      </c>
    </row>
    <row r="538" customHeight="1" spans="1:3">
      <c r="A538" s="110">
        <v>2070801</v>
      </c>
      <c r="B538" s="112" t="s">
        <v>988</v>
      </c>
      <c r="C538" s="109">
        <v>0</v>
      </c>
    </row>
    <row r="539" customHeight="1" spans="1:3">
      <c r="A539" s="110">
        <v>2070802</v>
      </c>
      <c r="B539" s="112" t="s">
        <v>989</v>
      </c>
      <c r="C539" s="109">
        <v>0</v>
      </c>
    </row>
    <row r="540" customHeight="1" spans="1:3">
      <c r="A540" s="110">
        <v>2070803</v>
      </c>
      <c r="B540" s="112" t="s">
        <v>990</v>
      </c>
      <c r="C540" s="109">
        <v>0</v>
      </c>
    </row>
    <row r="541" customHeight="1" spans="1:3">
      <c r="A541" s="110">
        <v>2070806</v>
      </c>
      <c r="B541" s="112" t="s">
        <v>1343</v>
      </c>
      <c r="C541" s="109">
        <v>0</v>
      </c>
    </row>
    <row r="542" customHeight="1" spans="1:3">
      <c r="A542" s="110">
        <v>2070807</v>
      </c>
      <c r="B542" s="112" t="s">
        <v>1344</v>
      </c>
      <c r="C542" s="109">
        <v>0</v>
      </c>
    </row>
    <row r="543" customHeight="1" spans="1:3">
      <c r="A543" s="110">
        <v>2070808</v>
      </c>
      <c r="B543" s="112" t="s">
        <v>1345</v>
      </c>
      <c r="C543" s="109">
        <v>0</v>
      </c>
    </row>
    <row r="544" customHeight="1" spans="1:3">
      <c r="A544" s="110">
        <v>2070899</v>
      </c>
      <c r="B544" s="112" t="s">
        <v>1346</v>
      </c>
      <c r="C544" s="109">
        <v>0</v>
      </c>
    </row>
    <row r="545" customHeight="1" spans="1:3">
      <c r="A545" s="110">
        <v>20799</v>
      </c>
      <c r="B545" s="108" t="s">
        <v>1347</v>
      </c>
      <c r="C545" s="109">
        <f>SUM(C546:C548)</f>
        <v>571</v>
      </c>
    </row>
    <row r="546" customHeight="1" spans="1:3">
      <c r="A546" s="110">
        <v>2079902</v>
      </c>
      <c r="B546" s="110" t="s">
        <v>1348</v>
      </c>
      <c r="C546" s="109">
        <v>463</v>
      </c>
    </row>
    <row r="547" customHeight="1" spans="1:3">
      <c r="A547" s="110">
        <v>2079903</v>
      </c>
      <c r="B547" s="110" t="s">
        <v>1349</v>
      </c>
      <c r="C547" s="109"/>
    </row>
    <row r="548" customHeight="1" spans="1:3">
      <c r="A548" s="110">
        <v>2079999</v>
      </c>
      <c r="B548" s="110" t="s">
        <v>1350</v>
      </c>
      <c r="C548" s="109">
        <v>108</v>
      </c>
    </row>
    <row r="549" customHeight="1" spans="1:3">
      <c r="A549" s="110">
        <v>208</v>
      </c>
      <c r="B549" s="108" t="s">
        <v>126</v>
      </c>
      <c r="C549" s="109">
        <f>SUM(C550,C569,C577,C579,C588,C592,C602,C610,C617,C625,C634,C639,C642,C645,C648,C651,C654,C658,C662,C670,C673)</f>
        <v>45136</v>
      </c>
    </row>
    <row r="550" customHeight="1" spans="1:3">
      <c r="A550" s="110">
        <v>20801</v>
      </c>
      <c r="B550" s="108" t="s">
        <v>1351</v>
      </c>
      <c r="C550" s="109">
        <f>SUM(C551:C568)</f>
        <v>1876</v>
      </c>
    </row>
    <row r="551" customHeight="1" spans="1:3">
      <c r="A551" s="110">
        <v>2080101</v>
      </c>
      <c r="B551" s="110" t="s">
        <v>988</v>
      </c>
      <c r="C551" s="109">
        <v>1646</v>
      </c>
    </row>
    <row r="552" customHeight="1" spans="1:3">
      <c r="A552" s="110">
        <v>2080102</v>
      </c>
      <c r="B552" s="110" t="s">
        <v>989</v>
      </c>
      <c r="C552" s="109">
        <v>230</v>
      </c>
    </row>
    <row r="553" customHeight="1" spans="1:3">
      <c r="A553" s="110">
        <v>2080103</v>
      </c>
      <c r="B553" s="110" t="s">
        <v>990</v>
      </c>
      <c r="C553" s="109">
        <v>0</v>
      </c>
    </row>
    <row r="554" customHeight="1" spans="1:3">
      <c r="A554" s="110">
        <v>2080104</v>
      </c>
      <c r="B554" s="110" t="s">
        <v>1352</v>
      </c>
      <c r="C554" s="109">
        <v>0</v>
      </c>
    </row>
    <row r="555" customHeight="1" spans="1:3">
      <c r="A555" s="110">
        <v>2080105</v>
      </c>
      <c r="B555" s="110" t="s">
        <v>1353</v>
      </c>
      <c r="C555" s="109">
        <v>0</v>
      </c>
    </row>
    <row r="556" customHeight="1" spans="1:3">
      <c r="A556" s="110">
        <v>2080106</v>
      </c>
      <c r="B556" s="110" t="s">
        <v>1354</v>
      </c>
      <c r="C556" s="109">
        <v>0</v>
      </c>
    </row>
    <row r="557" customHeight="1" spans="1:3">
      <c r="A557" s="110">
        <v>2080107</v>
      </c>
      <c r="B557" s="110" t="s">
        <v>1355</v>
      </c>
      <c r="C557" s="109">
        <v>0</v>
      </c>
    </row>
    <row r="558" customHeight="1" spans="1:3">
      <c r="A558" s="110">
        <v>2080108</v>
      </c>
      <c r="B558" s="110" t="s">
        <v>1029</v>
      </c>
      <c r="C558" s="109">
        <v>0</v>
      </c>
    </row>
    <row r="559" customHeight="1" spans="1:3">
      <c r="A559" s="110">
        <v>2080109</v>
      </c>
      <c r="B559" s="110" t="s">
        <v>1356</v>
      </c>
      <c r="C559" s="109">
        <v>0</v>
      </c>
    </row>
    <row r="560" customHeight="1" spans="1:3">
      <c r="A560" s="110">
        <v>2080110</v>
      </c>
      <c r="B560" s="110" t="s">
        <v>1357</v>
      </c>
      <c r="C560" s="109">
        <v>0</v>
      </c>
    </row>
    <row r="561" customHeight="1" spans="1:3">
      <c r="A561" s="110">
        <v>2080111</v>
      </c>
      <c r="B561" s="110" t="s">
        <v>1358</v>
      </c>
      <c r="C561" s="109">
        <v>0</v>
      </c>
    </row>
    <row r="562" customHeight="1" spans="1:3">
      <c r="A562" s="110">
        <v>2080112</v>
      </c>
      <c r="B562" s="110" t="s">
        <v>1359</v>
      </c>
      <c r="C562" s="109">
        <v>0</v>
      </c>
    </row>
    <row r="563" customHeight="1" spans="1:3">
      <c r="A563" s="110">
        <v>2080113</v>
      </c>
      <c r="B563" s="110" t="s">
        <v>1360</v>
      </c>
      <c r="C563" s="109">
        <v>0</v>
      </c>
    </row>
    <row r="564" customHeight="1" spans="1:3">
      <c r="A564" s="110">
        <v>2080114</v>
      </c>
      <c r="B564" s="110" t="s">
        <v>1361</v>
      </c>
      <c r="C564" s="109">
        <v>0</v>
      </c>
    </row>
    <row r="565" customHeight="1" spans="1:3">
      <c r="A565" s="110">
        <v>2080115</v>
      </c>
      <c r="B565" s="110" t="s">
        <v>1362</v>
      </c>
      <c r="C565" s="109">
        <v>0</v>
      </c>
    </row>
    <row r="566" customHeight="1" spans="1:3">
      <c r="A566" s="110">
        <v>2080116</v>
      </c>
      <c r="B566" s="110" t="s">
        <v>1363</v>
      </c>
      <c r="C566" s="109">
        <v>0</v>
      </c>
    </row>
    <row r="567" customHeight="1" spans="1:3">
      <c r="A567" s="110">
        <v>2080150</v>
      </c>
      <c r="B567" s="110" t="s">
        <v>997</v>
      </c>
      <c r="C567" s="109">
        <v>0</v>
      </c>
    </row>
    <row r="568" customHeight="1" spans="1:3">
      <c r="A568" s="110">
        <v>2080199</v>
      </c>
      <c r="B568" s="110" t="s">
        <v>1364</v>
      </c>
      <c r="C568" s="109"/>
    </row>
    <row r="569" customHeight="1" spans="1:3">
      <c r="A569" s="110">
        <v>20802</v>
      </c>
      <c r="B569" s="108" t="s">
        <v>1365</v>
      </c>
      <c r="C569" s="109">
        <f>SUM(C570:C576)</f>
        <v>8969</v>
      </c>
    </row>
    <row r="570" customHeight="1" spans="1:3">
      <c r="A570" s="110">
        <v>2080201</v>
      </c>
      <c r="B570" s="110" t="s">
        <v>988</v>
      </c>
      <c r="C570" s="109">
        <v>748</v>
      </c>
    </row>
    <row r="571" customHeight="1" spans="1:3">
      <c r="A571" s="110">
        <v>2080202</v>
      </c>
      <c r="B571" s="110" t="s">
        <v>989</v>
      </c>
      <c r="C571" s="109">
        <v>160</v>
      </c>
    </row>
    <row r="572" customHeight="1" spans="1:3">
      <c r="A572" s="110">
        <v>2080203</v>
      </c>
      <c r="B572" s="110" t="s">
        <v>990</v>
      </c>
      <c r="C572" s="109">
        <v>0</v>
      </c>
    </row>
    <row r="573" customHeight="1" spans="1:3">
      <c r="A573" s="110">
        <v>2080206</v>
      </c>
      <c r="B573" s="110" t="s">
        <v>1366</v>
      </c>
      <c r="C573" s="109">
        <v>0</v>
      </c>
    </row>
    <row r="574" customHeight="1" spans="1:3">
      <c r="A574" s="110">
        <v>2080207</v>
      </c>
      <c r="B574" s="110" t="s">
        <v>1367</v>
      </c>
      <c r="C574" s="109">
        <v>0</v>
      </c>
    </row>
    <row r="575" customHeight="1" spans="1:3">
      <c r="A575" s="110">
        <v>2080208</v>
      </c>
      <c r="B575" s="110" t="s">
        <v>1368</v>
      </c>
      <c r="C575" s="109">
        <v>7913</v>
      </c>
    </row>
    <row r="576" customHeight="1" spans="1:3">
      <c r="A576" s="110">
        <v>2080299</v>
      </c>
      <c r="B576" s="110" t="s">
        <v>1369</v>
      </c>
      <c r="C576" s="109">
        <v>148</v>
      </c>
    </row>
    <row r="577" customHeight="1" spans="1:3">
      <c r="A577" s="110">
        <v>20804</v>
      </c>
      <c r="B577" s="108" t="s">
        <v>1370</v>
      </c>
      <c r="C577" s="109">
        <f>C578</f>
        <v>0</v>
      </c>
    </row>
    <row r="578" customHeight="1" spans="1:3">
      <c r="A578" s="110">
        <v>2080402</v>
      </c>
      <c r="B578" s="110" t="s">
        <v>1371</v>
      </c>
      <c r="C578" s="109">
        <v>0</v>
      </c>
    </row>
    <row r="579" customHeight="1" spans="1:3">
      <c r="A579" s="110">
        <v>20805</v>
      </c>
      <c r="B579" s="108" t="s">
        <v>1372</v>
      </c>
      <c r="C579" s="109">
        <f>SUM(C580:C587)</f>
        <v>18447</v>
      </c>
    </row>
    <row r="580" customHeight="1" spans="1:3">
      <c r="A580" s="110">
        <v>2080501</v>
      </c>
      <c r="B580" s="110" t="s">
        <v>1373</v>
      </c>
      <c r="C580" s="109">
        <v>0</v>
      </c>
    </row>
    <row r="581" customHeight="1" spans="1:3">
      <c r="A581" s="110">
        <v>2080502</v>
      </c>
      <c r="B581" s="110" t="s">
        <v>1374</v>
      </c>
      <c r="C581" s="109">
        <v>0</v>
      </c>
    </row>
    <row r="582" customHeight="1" spans="1:3">
      <c r="A582" s="110">
        <v>2080503</v>
      </c>
      <c r="B582" s="110" t="s">
        <v>1375</v>
      </c>
      <c r="C582" s="109">
        <v>591</v>
      </c>
    </row>
    <row r="583" customHeight="1" spans="1:3">
      <c r="A583" s="110">
        <v>2080505</v>
      </c>
      <c r="B583" s="110" t="s">
        <v>1376</v>
      </c>
      <c r="C583" s="109">
        <v>2468</v>
      </c>
    </row>
    <row r="584" customHeight="1" spans="1:3">
      <c r="A584" s="110">
        <v>2080506</v>
      </c>
      <c r="B584" s="110" t="s">
        <v>1377</v>
      </c>
      <c r="C584" s="109">
        <v>1888</v>
      </c>
    </row>
    <row r="585" customHeight="1" spans="1:3">
      <c r="A585" s="110">
        <v>2080507</v>
      </c>
      <c r="B585" s="110" t="s">
        <v>1378</v>
      </c>
      <c r="C585" s="109">
        <v>13500</v>
      </c>
    </row>
    <row r="586" customHeight="1" spans="1:3">
      <c r="A586" s="110">
        <v>2080508</v>
      </c>
      <c r="B586" s="110" t="s">
        <v>1379</v>
      </c>
      <c r="C586" s="109">
        <v>0</v>
      </c>
    </row>
    <row r="587" customHeight="1" spans="1:3">
      <c r="A587" s="110">
        <v>2080599</v>
      </c>
      <c r="B587" s="110" t="s">
        <v>1380</v>
      </c>
      <c r="C587" s="109">
        <v>0</v>
      </c>
    </row>
    <row r="588" customHeight="1" spans="1:3">
      <c r="A588" s="110">
        <v>20806</v>
      </c>
      <c r="B588" s="108" t="s">
        <v>1381</v>
      </c>
      <c r="C588" s="109">
        <f>SUM(C589:C591)</f>
        <v>0</v>
      </c>
    </row>
    <row r="589" customHeight="1" spans="1:3">
      <c r="A589" s="110">
        <v>2080601</v>
      </c>
      <c r="B589" s="110" t="s">
        <v>1382</v>
      </c>
      <c r="C589" s="109">
        <v>0</v>
      </c>
    </row>
    <row r="590" customHeight="1" spans="1:3">
      <c r="A590" s="110">
        <v>2080602</v>
      </c>
      <c r="B590" s="110" t="s">
        <v>1383</v>
      </c>
      <c r="C590" s="109">
        <v>0</v>
      </c>
    </row>
    <row r="591" customHeight="1" spans="1:3">
      <c r="A591" s="110">
        <v>2080699</v>
      </c>
      <c r="B591" s="110" t="s">
        <v>1384</v>
      </c>
      <c r="C591" s="109">
        <v>0</v>
      </c>
    </row>
    <row r="592" customHeight="1" spans="1:3">
      <c r="A592" s="110">
        <v>20807</v>
      </c>
      <c r="B592" s="108" t="s">
        <v>1385</v>
      </c>
      <c r="C592" s="109">
        <f>SUM(C593:C601)</f>
        <v>389</v>
      </c>
    </row>
    <row r="593" customHeight="1" spans="1:3">
      <c r="A593" s="110">
        <v>2080701</v>
      </c>
      <c r="B593" s="110" t="s">
        <v>1386</v>
      </c>
      <c r="C593" s="109">
        <v>0</v>
      </c>
    </row>
    <row r="594" customHeight="1" spans="1:3">
      <c r="A594" s="110">
        <v>2080702</v>
      </c>
      <c r="B594" s="110" t="s">
        <v>1387</v>
      </c>
      <c r="C594" s="109">
        <v>0</v>
      </c>
    </row>
    <row r="595" customHeight="1" spans="1:3">
      <c r="A595" s="110">
        <v>2080704</v>
      </c>
      <c r="B595" s="110" t="s">
        <v>1388</v>
      </c>
      <c r="C595" s="109">
        <v>0</v>
      </c>
    </row>
    <row r="596" customHeight="1" spans="1:3">
      <c r="A596" s="110">
        <v>2080705</v>
      </c>
      <c r="B596" s="110" t="s">
        <v>1389</v>
      </c>
      <c r="C596" s="109">
        <v>0</v>
      </c>
    </row>
    <row r="597" customHeight="1" spans="1:3">
      <c r="A597" s="110">
        <v>2080709</v>
      </c>
      <c r="B597" s="110" t="s">
        <v>1390</v>
      </c>
      <c r="C597" s="109">
        <v>0</v>
      </c>
    </row>
    <row r="598" customHeight="1" spans="1:3">
      <c r="A598" s="110">
        <v>2080711</v>
      </c>
      <c r="B598" s="110" t="s">
        <v>1391</v>
      </c>
      <c r="C598" s="109">
        <v>0</v>
      </c>
    </row>
    <row r="599" customHeight="1" spans="1:3">
      <c r="A599" s="110">
        <v>2080712</v>
      </c>
      <c r="B599" s="110" t="s">
        <v>1392</v>
      </c>
      <c r="C599" s="109">
        <v>0</v>
      </c>
    </row>
    <row r="600" customHeight="1" spans="1:3">
      <c r="A600" s="110">
        <v>2080713</v>
      </c>
      <c r="B600" s="110" t="s">
        <v>1393</v>
      </c>
      <c r="C600" s="109">
        <v>0</v>
      </c>
    </row>
    <row r="601" customHeight="1" spans="1:3">
      <c r="A601" s="110">
        <v>2080799</v>
      </c>
      <c r="B601" s="110" t="s">
        <v>1394</v>
      </c>
      <c r="C601" s="109">
        <v>389</v>
      </c>
    </row>
    <row r="602" customHeight="1" spans="1:3">
      <c r="A602" s="110">
        <v>20808</v>
      </c>
      <c r="B602" s="108" t="s">
        <v>1395</v>
      </c>
      <c r="C602" s="109">
        <f>SUM(C603:C609)</f>
        <v>343</v>
      </c>
    </row>
    <row r="603" customHeight="1" spans="1:3">
      <c r="A603" s="110">
        <v>2080801</v>
      </c>
      <c r="B603" s="110" t="s">
        <v>1396</v>
      </c>
      <c r="C603" s="109">
        <v>343</v>
      </c>
    </row>
    <row r="604" customHeight="1" spans="1:3">
      <c r="A604" s="110">
        <v>2080802</v>
      </c>
      <c r="B604" s="110" t="s">
        <v>1397</v>
      </c>
      <c r="C604" s="109">
        <v>0</v>
      </c>
    </row>
    <row r="605" customHeight="1" spans="1:3">
      <c r="A605" s="110">
        <v>2080803</v>
      </c>
      <c r="B605" s="110" t="s">
        <v>1398</v>
      </c>
      <c r="C605" s="109">
        <v>0</v>
      </c>
    </row>
    <row r="606" customHeight="1" spans="1:3">
      <c r="A606" s="110">
        <v>2080804</v>
      </c>
      <c r="B606" s="110" t="s">
        <v>1399</v>
      </c>
      <c r="C606" s="109">
        <v>0</v>
      </c>
    </row>
    <row r="607" customHeight="1" spans="1:3">
      <c r="A607" s="110">
        <v>2080805</v>
      </c>
      <c r="B607" s="110" t="s">
        <v>1400</v>
      </c>
      <c r="C607" s="109"/>
    </row>
    <row r="608" customHeight="1" spans="1:3">
      <c r="A608" s="110">
        <v>2080806</v>
      </c>
      <c r="B608" s="110" t="s">
        <v>1401</v>
      </c>
      <c r="C608" s="109"/>
    </row>
    <row r="609" customHeight="1" spans="1:3">
      <c r="A609" s="110">
        <v>2080899</v>
      </c>
      <c r="B609" s="110" t="s">
        <v>1402</v>
      </c>
      <c r="C609" s="109"/>
    </row>
    <row r="610" customHeight="1" spans="1:3">
      <c r="A610" s="110">
        <v>20809</v>
      </c>
      <c r="B610" s="108" t="s">
        <v>1403</v>
      </c>
      <c r="C610" s="109">
        <f>SUM(C611:C616)</f>
        <v>2959</v>
      </c>
    </row>
    <row r="611" customHeight="1" spans="1:3">
      <c r="A611" s="110">
        <v>2080901</v>
      </c>
      <c r="B611" s="110" t="s">
        <v>1404</v>
      </c>
      <c r="C611" s="109"/>
    </row>
    <row r="612" customHeight="1" spans="1:3">
      <c r="A612" s="110">
        <v>2080902</v>
      </c>
      <c r="B612" s="110" t="s">
        <v>1405</v>
      </c>
      <c r="C612" s="109"/>
    </row>
    <row r="613" customHeight="1" spans="1:3">
      <c r="A613" s="110">
        <v>2080903</v>
      </c>
      <c r="B613" s="110" t="s">
        <v>1406</v>
      </c>
      <c r="C613" s="109"/>
    </row>
    <row r="614" customHeight="1" spans="1:3">
      <c r="A614" s="110">
        <v>2080904</v>
      </c>
      <c r="B614" s="110" t="s">
        <v>1407</v>
      </c>
      <c r="C614" s="109"/>
    </row>
    <row r="615" customHeight="1" spans="1:3">
      <c r="A615" s="110">
        <v>2080905</v>
      </c>
      <c r="B615" s="110" t="s">
        <v>1408</v>
      </c>
      <c r="C615" s="109"/>
    </row>
    <row r="616" customHeight="1" spans="1:3">
      <c r="A616" s="110">
        <v>2080999</v>
      </c>
      <c r="B616" s="110" t="s">
        <v>1409</v>
      </c>
      <c r="C616" s="109">
        <v>2959</v>
      </c>
    </row>
    <row r="617" customHeight="1" spans="1:3">
      <c r="A617" s="110">
        <v>20810</v>
      </c>
      <c r="B617" s="108" t="s">
        <v>1410</v>
      </c>
      <c r="C617" s="109">
        <f>SUM(C618:C624)</f>
        <v>3549</v>
      </c>
    </row>
    <row r="618" customHeight="1" spans="1:3">
      <c r="A618" s="110">
        <v>2081001</v>
      </c>
      <c r="B618" s="110" t="s">
        <v>1411</v>
      </c>
      <c r="C618" s="109">
        <v>40</v>
      </c>
    </row>
    <row r="619" customHeight="1" spans="1:3">
      <c r="A619" s="110">
        <v>2081002</v>
      </c>
      <c r="B619" s="110" t="s">
        <v>1412</v>
      </c>
      <c r="C619" s="109">
        <v>2626</v>
      </c>
    </row>
    <row r="620" customHeight="1" spans="1:3">
      <c r="A620" s="110">
        <v>2081003</v>
      </c>
      <c r="B620" s="110" t="s">
        <v>1413</v>
      </c>
      <c r="C620" s="109">
        <v>0</v>
      </c>
    </row>
    <row r="621" customHeight="1" spans="1:3">
      <c r="A621" s="110">
        <v>2081004</v>
      </c>
      <c r="B621" s="110" t="s">
        <v>1414</v>
      </c>
      <c r="C621" s="109">
        <v>38</v>
      </c>
    </row>
    <row r="622" customHeight="1" spans="1:3">
      <c r="A622" s="110">
        <v>2081005</v>
      </c>
      <c r="B622" s="110" t="s">
        <v>1415</v>
      </c>
      <c r="C622" s="109">
        <v>0</v>
      </c>
    </row>
    <row r="623" customHeight="1" spans="1:3">
      <c r="A623" s="110">
        <v>2081006</v>
      </c>
      <c r="B623" s="110" t="s">
        <v>1416</v>
      </c>
      <c r="C623" s="109">
        <v>0</v>
      </c>
    </row>
    <row r="624" customHeight="1" spans="1:3">
      <c r="A624" s="110">
        <v>2081099</v>
      </c>
      <c r="B624" s="110" t="s">
        <v>1417</v>
      </c>
      <c r="C624" s="109">
        <v>845</v>
      </c>
    </row>
    <row r="625" customHeight="1" spans="1:3">
      <c r="A625" s="110">
        <v>20811</v>
      </c>
      <c r="B625" s="108" t="s">
        <v>1418</v>
      </c>
      <c r="C625" s="109">
        <f>SUM(C626:C633)</f>
        <v>1662</v>
      </c>
    </row>
    <row r="626" customHeight="1" spans="1:3">
      <c r="A626" s="110">
        <v>2081101</v>
      </c>
      <c r="B626" s="110" t="s">
        <v>988</v>
      </c>
      <c r="C626" s="109">
        <v>211</v>
      </c>
    </row>
    <row r="627" customHeight="1" spans="1:3">
      <c r="A627" s="110">
        <v>2081102</v>
      </c>
      <c r="B627" s="110" t="s">
        <v>989</v>
      </c>
      <c r="C627" s="109">
        <v>324</v>
      </c>
    </row>
    <row r="628" customHeight="1" spans="1:3">
      <c r="A628" s="110">
        <v>2081103</v>
      </c>
      <c r="B628" s="110" t="s">
        <v>990</v>
      </c>
      <c r="C628" s="109">
        <v>0</v>
      </c>
    </row>
    <row r="629" customHeight="1" spans="1:3">
      <c r="A629" s="110">
        <v>2081104</v>
      </c>
      <c r="B629" s="110" t="s">
        <v>1419</v>
      </c>
      <c r="C629" s="109">
        <v>11</v>
      </c>
    </row>
    <row r="630" customHeight="1" spans="1:3">
      <c r="A630" s="110">
        <v>2081105</v>
      </c>
      <c r="B630" s="110" t="s">
        <v>1420</v>
      </c>
      <c r="C630" s="109"/>
    </row>
    <row r="631" customHeight="1" spans="1:3">
      <c r="A631" s="110">
        <v>2081106</v>
      </c>
      <c r="B631" s="110" t="s">
        <v>1421</v>
      </c>
      <c r="C631" s="109">
        <v>0</v>
      </c>
    </row>
    <row r="632" customHeight="1" spans="1:3">
      <c r="A632" s="110">
        <v>2081107</v>
      </c>
      <c r="B632" s="110" t="s">
        <v>1422</v>
      </c>
      <c r="C632" s="109">
        <v>480</v>
      </c>
    </row>
    <row r="633" customHeight="1" spans="1:3">
      <c r="A633" s="110">
        <v>2081199</v>
      </c>
      <c r="B633" s="110" t="s">
        <v>1423</v>
      </c>
      <c r="C633" s="109">
        <v>636</v>
      </c>
    </row>
    <row r="634" customHeight="1" spans="1:3">
      <c r="A634" s="110">
        <v>20816</v>
      </c>
      <c r="B634" s="108" t="s">
        <v>1424</v>
      </c>
      <c r="C634" s="109">
        <f>SUM(C635:C638)</f>
        <v>0</v>
      </c>
    </row>
    <row r="635" customHeight="1" spans="1:3">
      <c r="A635" s="110">
        <v>2081601</v>
      </c>
      <c r="B635" s="110" t="s">
        <v>988</v>
      </c>
      <c r="C635" s="109">
        <v>0</v>
      </c>
    </row>
    <row r="636" customHeight="1" spans="1:3">
      <c r="A636" s="110">
        <v>2081602</v>
      </c>
      <c r="B636" s="110" t="s">
        <v>989</v>
      </c>
      <c r="C636" s="109">
        <v>0</v>
      </c>
    </row>
    <row r="637" customHeight="1" spans="1:3">
      <c r="A637" s="110">
        <v>2081603</v>
      </c>
      <c r="B637" s="110" t="s">
        <v>990</v>
      </c>
      <c r="C637" s="109">
        <v>0</v>
      </c>
    </row>
    <row r="638" customHeight="1" spans="1:3">
      <c r="A638" s="110">
        <v>2081699</v>
      </c>
      <c r="B638" s="110" t="s">
        <v>1425</v>
      </c>
      <c r="C638" s="109">
        <v>0</v>
      </c>
    </row>
    <row r="639" customHeight="1" spans="1:3">
      <c r="A639" s="110">
        <v>20819</v>
      </c>
      <c r="B639" s="108" t="s">
        <v>1426</v>
      </c>
      <c r="C639" s="109">
        <f>SUM(C640:C641)</f>
        <v>729</v>
      </c>
    </row>
    <row r="640" customHeight="1" spans="1:3">
      <c r="A640" s="110">
        <v>2081901</v>
      </c>
      <c r="B640" s="110" t="s">
        <v>1427</v>
      </c>
      <c r="C640" s="109">
        <v>729</v>
      </c>
    </row>
    <row r="641" customHeight="1" spans="1:3">
      <c r="A641" s="110">
        <v>2081902</v>
      </c>
      <c r="B641" s="110" t="s">
        <v>1428</v>
      </c>
      <c r="C641" s="109"/>
    </row>
    <row r="642" customHeight="1" spans="1:3">
      <c r="A642" s="110">
        <v>20820</v>
      </c>
      <c r="B642" s="108" t="s">
        <v>1429</v>
      </c>
      <c r="C642" s="109">
        <f>SUM(C643:C644)</f>
        <v>269</v>
      </c>
    </row>
    <row r="643" customHeight="1" spans="1:3">
      <c r="A643" s="110">
        <v>2082001</v>
      </c>
      <c r="B643" s="110" t="s">
        <v>1430</v>
      </c>
      <c r="C643" s="109"/>
    </row>
    <row r="644" customHeight="1" spans="1:3">
      <c r="A644" s="110">
        <v>2082002</v>
      </c>
      <c r="B644" s="110" t="s">
        <v>1431</v>
      </c>
      <c r="C644" s="109">
        <v>269</v>
      </c>
    </row>
    <row r="645" customHeight="1" spans="1:3">
      <c r="A645" s="110">
        <v>20821</v>
      </c>
      <c r="B645" s="108" t="s">
        <v>1432</v>
      </c>
      <c r="C645" s="109">
        <f>SUM(C646:C647)</f>
        <v>0</v>
      </c>
    </row>
    <row r="646" customHeight="1" spans="1:3">
      <c r="A646" s="110">
        <v>2082101</v>
      </c>
      <c r="B646" s="110" t="s">
        <v>1433</v>
      </c>
      <c r="C646" s="109"/>
    </row>
    <row r="647" customHeight="1" spans="1:3">
      <c r="A647" s="110">
        <v>2082102</v>
      </c>
      <c r="B647" s="110" t="s">
        <v>1434</v>
      </c>
      <c r="C647" s="109"/>
    </row>
    <row r="648" customHeight="1" spans="1:3">
      <c r="A648" s="110">
        <v>20824</v>
      </c>
      <c r="B648" s="108" t="s">
        <v>1435</v>
      </c>
      <c r="C648" s="109">
        <f>SUM(C649:C650)</f>
        <v>0</v>
      </c>
    </row>
    <row r="649" customHeight="1" spans="1:3">
      <c r="A649" s="110">
        <v>2082401</v>
      </c>
      <c r="B649" s="110" t="s">
        <v>1436</v>
      </c>
      <c r="C649" s="109">
        <v>0</v>
      </c>
    </row>
    <row r="650" customHeight="1" spans="1:3">
      <c r="A650" s="110">
        <v>2082402</v>
      </c>
      <c r="B650" s="110" t="s">
        <v>1437</v>
      </c>
      <c r="C650" s="109">
        <v>0</v>
      </c>
    </row>
    <row r="651" customHeight="1" spans="1:3">
      <c r="A651" s="110">
        <v>20825</v>
      </c>
      <c r="B651" s="108" t="s">
        <v>1438</v>
      </c>
      <c r="C651" s="109">
        <f>SUM(C652:C653)</f>
        <v>42</v>
      </c>
    </row>
    <row r="652" customHeight="1" spans="1:3">
      <c r="A652" s="110">
        <v>2082501</v>
      </c>
      <c r="B652" s="110" t="s">
        <v>1439</v>
      </c>
      <c r="C652" s="109">
        <v>42</v>
      </c>
    </row>
    <row r="653" customHeight="1" spans="1:3">
      <c r="A653" s="110">
        <v>2082502</v>
      </c>
      <c r="B653" s="110" t="s">
        <v>1440</v>
      </c>
      <c r="C653" s="109"/>
    </row>
    <row r="654" customHeight="1" spans="1:3">
      <c r="A654" s="110">
        <v>20826</v>
      </c>
      <c r="B654" s="108" t="s">
        <v>1441</v>
      </c>
      <c r="C654" s="109">
        <f>SUM(C655:C657)</f>
        <v>2300</v>
      </c>
    </row>
    <row r="655" customHeight="1" spans="1:3">
      <c r="A655" s="110">
        <v>2082601</v>
      </c>
      <c r="B655" s="110" t="s">
        <v>1442</v>
      </c>
      <c r="C655" s="109">
        <v>0</v>
      </c>
    </row>
    <row r="656" customHeight="1" spans="1:3">
      <c r="A656" s="110">
        <v>2082602</v>
      </c>
      <c r="B656" s="110" t="s">
        <v>1443</v>
      </c>
      <c r="C656" s="109">
        <v>2300</v>
      </c>
    </row>
    <row r="657" customHeight="1" spans="1:3">
      <c r="A657" s="110">
        <v>2082699</v>
      </c>
      <c r="B657" s="110" t="s">
        <v>1444</v>
      </c>
      <c r="C657" s="109">
        <v>0</v>
      </c>
    </row>
    <row r="658" customHeight="1" spans="1:3">
      <c r="A658" s="110">
        <v>20827</v>
      </c>
      <c r="B658" s="108" t="s">
        <v>1445</v>
      </c>
      <c r="C658" s="109">
        <f>SUM(C659:C661)</f>
        <v>0</v>
      </c>
    </row>
    <row r="659" customHeight="1" spans="1:3">
      <c r="A659" s="110">
        <v>2082701</v>
      </c>
      <c r="B659" s="110" t="s">
        <v>1446</v>
      </c>
      <c r="C659" s="109">
        <v>0</v>
      </c>
    </row>
    <row r="660" customHeight="1" spans="1:3">
      <c r="A660" s="110">
        <v>2082702</v>
      </c>
      <c r="B660" s="110" t="s">
        <v>1447</v>
      </c>
      <c r="C660" s="109">
        <v>0</v>
      </c>
    </row>
    <row r="661" customHeight="1" spans="1:3">
      <c r="A661" s="110">
        <v>2082799</v>
      </c>
      <c r="B661" s="110" t="s">
        <v>1448</v>
      </c>
      <c r="C661" s="109">
        <v>0</v>
      </c>
    </row>
    <row r="662" customHeight="1" spans="1:3">
      <c r="A662" s="110">
        <v>20828</v>
      </c>
      <c r="B662" s="108" t="s">
        <v>1449</v>
      </c>
      <c r="C662" s="109">
        <f>SUM(C663:C669)</f>
        <v>2615</v>
      </c>
    </row>
    <row r="663" customHeight="1" spans="1:3">
      <c r="A663" s="110">
        <v>2082801</v>
      </c>
      <c r="B663" s="110" t="s">
        <v>988</v>
      </c>
      <c r="C663" s="109">
        <v>439</v>
      </c>
    </row>
    <row r="664" customHeight="1" spans="1:3">
      <c r="A664" s="110">
        <v>2082802</v>
      </c>
      <c r="B664" s="110" t="s">
        <v>989</v>
      </c>
      <c r="C664" s="109">
        <v>135</v>
      </c>
    </row>
    <row r="665" customHeight="1" spans="1:3">
      <c r="A665" s="110">
        <v>2082803</v>
      </c>
      <c r="B665" s="110" t="s">
        <v>990</v>
      </c>
      <c r="C665" s="109">
        <v>0</v>
      </c>
    </row>
    <row r="666" customHeight="1" spans="1:3">
      <c r="A666" s="110">
        <v>2082804</v>
      </c>
      <c r="B666" s="110" t="s">
        <v>1450</v>
      </c>
      <c r="C666" s="109">
        <v>338</v>
      </c>
    </row>
    <row r="667" customHeight="1" spans="1:3">
      <c r="A667" s="110">
        <v>2082805</v>
      </c>
      <c r="B667" s="110" t="s">
        <v>1451</v>
      </c>
      <c r="C667" s="109">
        <v>0</v>
      </c>
    </row>
    <row r="668" customHeight="1" spans="1:3">
      <c r="A668" s="110">
        <v>2082850</v>
      </c>
      <c r="B668" s="110" t="s">
        <v>997</v>
      </c>
      <c r="C668" s="109">
        <v>0</v>
      </c>
    </row>
    <row r="669" customHeight="1" spans="1:3">
      <c r="A669" s="110">
        <v>2082899</v>
      </c>
      <c r="B669" s="110" t="s">
        <v>1452</v>
      </c>
      <c r="C669" s="109">
        <v>1703</v>
      </c>
    </row>
    <row r="670" customHeight="1" spans="1:3">
      <c r="A670" s="110">
        <v>20830</v>
      </c>
      <c r="B670" s="108" t="s">
        <v>1453</v>
      </c>
      <c r="C670" s="109">
        <f>SUM(C671:C672)</f>
        <v>0</v>
      </c>
    </row>
    <row r="671" customHeight="1" spans="1:3">
      <c r="A671" s="110">
        <v>2083001</v>
      </c>
      <c r="B671" s="110" t="s">
        <v>1454</v>
      </c>
      <c r="C671" s="109">
        <v>0</v>
      </c>
    </row>
    <row r="672" customHeight="1" spans="1:3">
      <c r="A672" s="110">
        <v>2083099</v>
      </c>
      <c r="B672" s="110" t="s">
        <v>1455</v>
      </c>
      <c r="C672" s="109">
        <v>0</v>
      </c>
    </row>
    <row r="673" customHeight="1" spans="1:3">
      <c r="A673" s="110">
        <v>20899</v>
      </c>
      <c r="B673" s="108" t="s">
        <v>1456</v>
      </c>
      <c r="C673" s="109">
        <f>C674</f>
        <v>987</v>
      </c>
    </row>
    <row r="674" customHeight="1" spans="1:3">
      <c r="A674" s="110">
        <v>2089999</v>
      </c>
      <c r="B674" s="110" t="s">
        <v>1457</v>
      </c>
      <c r="C674" s="109">
        <v>987</v>
      </c>
    </row>
    <row r="675" customHeight="1" spans="1:3">
      <c r="A675" s="110">
        <v>210</v>
      </c>
      <c r="B675" s="108" t="s">
        <v>127</v>
      </c>
      <c r="C675" s="109">
        <f>SUM(C676,C681,C695,C699,C711,C714,C718,C723,C727,C731,C734,C743,C745)</f>
        <v>28266</v>
      </c>
    </row>
    <row r="676" customHeight="1" spans="1:3">
      <c r="A676" s="110">
        <v>21001</v>
      </c>
      <c r="B676" s="108" t="s">
        <v>1458</v>
      </c>
      <c r="C676" s="109">
        <f>SUM(C677:C680)</f>
        <v>1208</v>
      </c>
    </row>
    <row r="677" customHeight="1" spans="1:3">
      <c r="A677" s="110">
        <v>2100101</v>
      </c>
      <c r="B677" s="110" t="s">
        <v>988</v>
      </c>
      <c r="C677" s="109">
        <v>998</v>
      </c>
    </row>
    <row r="678" customHeight="1" spans="1:3">
      <c r="A678" s="110">
        <v>2100102</v>
      </c>
      <c r="B678" s="110" t="s">
        <v>989</v>
      </c>
      <c r="C678" s="109">
        <v>202</v>
      </c>
    </row>
    <row r="679" customHeight="1" spans="1:3">
      <c r="A679" s="110">
        <v>2100103</v>
      </c>
      <c r="B679" s="110" t="s">
        <v>990</v>
      </c>
      <c r="C679" s="109">
        <v>0</v>
      </c>
    </row>
    <row r="680" customHeight="1" spans="1:3">
      <c r="A680" s="110">
        <v>2100199</v>
      </c>
      <c r="B680" s="110" t="s">
        <v>1459</v>
      </c>
      <c r="C680" s="109">
        <v>8</v>
      </c>
    </row>
    <row r="681" customHeight="1" spans="1:3">
      <c r="A681" s="110">
        <v>21002</v>
      </c>
      <c r="B681" s="108" t="s">
        <v>1460</v>
      </c>
      <c r="C681" s="109">
        <f>SUM(C682:C694)</f>
        <v>159</v>
      </c>
    </row>
    <row r="682" customHeight="1" spans="1:3">
      <c r="A682" s="110">
        <v>2100201</v>
      </c>
      <c r="B682" s="110" t="s">
        <v>1461</v>
      </c>
      <c r="C682" s="109">
        <v>159</v>
      </c>
    </row>
    <row r="683" customHeight="1" spans="1:3">
      <c r="A683" s="110">
        <v>2100202</v>
      </c>
      <c r="B683" s="110" t="s">
        <v>1462</v>
      </c>
      <c r="C683" s="109">
        <v>0</v>
      </c>
    </row>
    <row r="684" customHeight="1" spans="1:3">
      <c r="A684" s="110">
        <v>2100203</v>
      </c>
      <c r="B684" s="110" t="s">
        <v>1463</v>
      </c>
      <c r="C684" s="109">
        <v>0</v>
      </c>
    </row>
    <row r="685" customHeight="1" spans="1:3">
      <c r="A685" s="110">
        <v>2100204</v>
      </c>
      <c r="B685" s="110" t="s">
        <v>1464</v>
      </c>
      <c r="C685" s="109">
        <v>0</v>
      </c>
    </row>
    <row r="686" customHeight="1" spans="1:3">
      <c r="A686" s="110">
        <v>2100205</v>
      </c>
      <c r="B686" s="110" t="s">
        <v>1465</v>
      </c>
      <c r="C686" s="109">
        <v>0</v>
      </c>
    </row>
    <row r="687" customHeight="1" spans="1:3">
      <c r="A687" s="110">
        <v>2100206</v>
      </c>
      <c r="B687" s="110" t="s">
        <v>1466</v>
      </c>
      <c r="C687" s="109">
        <v>0</v>
      </c>
    </row>
    <row r="688" customHeight="1" spans="1:3">
      <c r="A688" s="110">
        <v>2100207</v>
      </c>
      <c r="B688" s="110" t="s">
        <v>1467</v>
      </c>
      <c r="C688" s="109">
        <v>0</v>
      </c>
    </row>
    <row r="689" customHeight="1" spans="1:3">
      <c r="A689" s="110">
        <v>2100208</v>
      </c>
      <c r="B689" s="110" t="s">
        <v>1468</v>
      </c>
      <c r="C689" s="109">
        <v>0</v>
      </c>
    </row>
    <row r="690" customHeight="1" spans="1:3">
      <c r="A690" s="110">
        <v>2100209</v>
      </c>
      <c r="B690" s="110" t="s">
        <v>1469</v>
      </c>
      <c r="C690" s="109">
        <v>0</v>
      </c>
    </row>
    <row r="691" customHeight="1" spans="1:3">
      <c r="A691" s="110">
        <v>2100210</v>
      </c>
      <c r="B691" s="110" t="s">
        <v>1470</v>
      </c>
      <c r="C691" s="109">
        <v>0</v>
      </c>
    </row>
    <row r="692" customHeight="1" spans="1:3">
      <c r="A692" s="110">
        <v>2100211</v>
      </c>
      <c r="B692" s="110" t="s">
        <v>1471</v>
      </c>
      <c r="C692" s="109">
        <v>0</v>
      </c>
    </row>
    <row r="693" customHeight="1" spans="1:3">
      <c r="A693" s="110">
        <v>2100212</v>
      </c>
      <c r="B693" s="110" t="s">
        <v>1472</v>
      </c>
      <c r="C693" s="109">
        <v>0</v>
      </c>
    </row>
    <row r="694" customHeight="1" spans="1:3">
      <c r="A694" s="110">
        <v>2100299</v>
      </c>
      <c r="B694" s="110" t="s">
        <v>1473</v>
      </c>
      <c r="C694" s="109">
        <v>0</v>
      </c>
    </row>
    <row r="695" customHeight="1" spans="1:3">
      <c r="A695" s="110">
        <v>21003</v>
      </c>
      <c r="B695" s="108" t="s">
        <v>1474</v>
      </c>
      <c r="C695" s="109">
        <f>SUM(C696:C698)</f>
        <v>5200</v>
      </c>
    </row>
    <row r="696" customHeight="1" spans="1:3">
      <c r="A696" s="110">
        <v>2100301</v>
      </c>
      <c r="B696" s="110" t="s">
        <v>1475</v>
      </c>
      <c r="C696" s="109">
        <v>3526</v>
      </c>
    </row>
    <row r="697" customHeight="1" spans="1:3">
      <c r="A697" s="110">
        <v>2100302</v>
      </c>
      <c r="B697" s="110" t="s">
        <v>1476</v>
      </c>
      <c r="C697" s="109">
        <v>0</v>
      </c>
    </row>
    <row r="698" customHeight="1" spans="1:3">
      <c r="A698" s="110">
        <v>2100399</v>
      </c>
      <c r="B698" s="110" t="s">
        <v>1477</v>
      </c>
      <c r="C698" s="109">
        <v>1674</v>
      </c>
    </row>
    <row r="699" customHeight="1" spans="1:3">
      <c r="A699" s="110">
        <v>21004</v>
      </c>
      <c r="B699" s="108" t="s">
        <v>1478</v>
      </c>
      <c r="C699" s="109">
        <f>SUM(C700:C710)</f>
        <v>13399</v>
      </c>
    </row>
    <row r="700" customHeight="1" spans="1:3">
      <c r="A700" s="110">
        <v>2100401</v>
      </c>
      <c r="B700" s="110" t="s">
        <v>1479</v>
      </c>
      <c r="C700" s="109">
        <v>6348</v>
      </c>
    </row>
    <row r="701" customHeight="1" spans="1:3">
      <c r="A701" s="110">
        <v>2100402</v>
      </c>
      <c r="B701" s="110" t="s">
        <v>1480</v>
      </c>
      <c r="C701" s="109">
        <v>569</v>
      </c>
    </row>
    <row r="702" customHeight="1" spans="1:3">
      <c r="A702" s="110">
        <v>2100403</v>
      </c>
      <c r="B702" s="110" t="s">
        <v>1481</v>
      </c>
      <c r="C702" s="109">
        <v>851</v>
      </c>
    </row>
    <row r="703" customHeight="1" spans="1:3">
      <c r="A703" s="110">
        <v>2100404</v>
      </c>
      <c r="B703" s="110" t="s">
        <v>1482</v>
      </c>
      <c r="C703" s="109">
        <v>0</v>
      </c>
    </row>
    <row r="704" customHeight="1" spans="1:3">
      <c r="A704" s="110">
        <v>2100405</v>
      </c>
      <c r="B704" s="110" t="s">
        <v>1483</v>
      </c>
      <c r="C704" s="109">
        <v>0</v>
      </c>
    </row>
    <row r="705" customHeight="1" spans="1:3">
      <c r="A705" s="110">
        <v>2100406</v>
      </c>
      <c r="B705" s="110" t="s">
        <v>1484</v>
      </c>
      <c r="C705" s="109">
        <v>0</v>
      </c>
    </row>
    <row r="706" customHeight="1" spans="1:3">
      <c r="A706" s="110">
        <v>2100407</v>
      </c>
      <c r="B706" s="110" t="s">
        <v>1485</v>
      </c>
      <c r="C706" s="109">
        <v>0</v>
      </c>
    </row>
    <row r="707" customHeight="1" spans="1:3">
      <c r="A707" s="110">
        <v>2100408</v>
      </c>
      <c r="B707" s="110" t="s">
        <v>1486</v>
      </c>
      <c r="C707" s="109">
        <v>1155</v>
      </c>
    </row>
    <row r="708" customHeight="1" spans="1:3">
      <c r="A708" s="110">
        <v>2100409</v>
      </c>
      <c r="B708" s="110" t="s">
        <v>1487</v>
      </c>
      <c r="C708" s="109">
        <v>112</v>
      </c>
    </row>
    <row r="709" customHeight="1" spans="1:3">
      <c r="A709" s="110">
        <v>2100410</v>
      </c>
      <c r="B709" s="110" t="s">
        <v>1488</v>
      </c>
      <c r="C709" s="109">
        <v>3770</v>
      </c>
    </row>
    <row r="710" customHeight="1" spans="1:3">
      <c r="A710" s="110">
        <v>2100499</v>
      </c>
      <c r="B710" s="110" t="s">
        <v>1489</v>
      </c>
      <c r="C710" s="109">
        <v>594</v>
      </c>
    </row>
    <row r="711" customHeight="1" spans="1:3">
      <c r="A711" s="110">
        <v>21006</v>
      </c>
      <c r="B711" s="108" t="s">
        <v>1490</v>
      </c>
      <c r="C711" s="109">
        <f>SUM(C712:C713)</f>
        <v>180</v>
      </c>
    </row>
    <row r="712" customHeight="1" spans="1:3">
      <c r="A712" s="110">
        <v>2100601</v>
      </c>
      <c r="B712" s="110" t="s">
        <v>1491</v>
      </c>
      <c r="C712" s="109">
        <v>0</v>
      </c>
    </row>
    <row r="713" customHeight="1" spans="1:3">
      <c r="A713" s="110">
        <v>2100699</v>
      </c>
      <c r="B713" s="110" t="s">
        <v>1492</v>
      </c>
      <c r="C713" s="109">
        <v>180</v>
      </c>
    </row>
    <row r="714" customHeight="1" spans="1:3">
      <c r="A714" s="110">
        <v>21007</v>
      </c>
      <c r="B714" s="108" t="s">
        <v>1493</v>
      </c>
      <c r="C714" s="109">
        <f>SUM(C715:C717)</f>
        <v>2605</v>
      </c>
    </row>
    <row r="715" customHeight="1" spans="1:3">
      <c r="A715" s="110">
        <v>2100716</v>
      </c>
      <c r="B715" s="110" t="s">
        <v>1494</v>
      </c>
      <c r="C715" s="109">
        <v>0</v>
      </c>
    </row>
    <row r="716" customHeight="1" spans="1:3">
      <c r="A716" s="110">
        <v>2100717</v>
      </c>
      <c r="B716" s="110" t="s">
        <v>1495</v>
      </c>
      <c r="C716" s="109">
        <v>2605</v>
      </c>
    </row>
    <row r="717" customHeight="1" spans="1:3">
      <c r="A717" s="110">
        <v>2100799</v>
      </c>
      <c r="B717" s="110" t="s">
        <v>1496</v>
      </c>
      <c r="C717" s="109">
        <v>0</v>
      </c>
    </row>
    <row r="718" customHeight="1" spans="1:3">
      <c r="A718" s="110">
        <v>21011</v>
      </c>
      <c r="B718" s="108" t="s">
        <v>1497</v>
      </c>
      <c r="C718" s="109">
        <f>SUM(C719:C722)</f>
        <v>2339</v>
      </c>
    </row>
    <row r="719" customHeight="1" spans="1:3">
      <c r="A719" s="110">
        <v>2101101</v>
      </c>
      <c r="B719" s="110" t="s">
        <v>1498</v>
      </c>
      <c r="C719" s="109">
        <v>1565</v>
      </c>
    </row>
    <row r="720" customHeight="1" spans="1:3">
      <c r="A720" s="110">
        <v>2101102</v>
      </c>
      <c r="B720" s="110" t="s">
        <v>1499</v>
      </c>
      <c r="C720" s="109">
        <v>774</v>
      </c>
    </row>
    <row r="721" customHeight="1" spans="1:3">
      <c r="A721" s="110">
        <v>2101103</v>
      </c>
      <c r="B721" s="110" t="s">
        <v>1500</v>
      </c>
      <c r="C721" s="109">
        <v>0</v>
      </c>
    </row>
    <row r="722" customHeight="1" spans="1:3">
      <c r="A722" s="110">
        <v>2101199</v>
      </c>
      <c r="B722" s="110" t="s">
        <v>1501</v>
      </c>
      <c r="C722" s="109">
        <v>0</v>
      </c>
    </row>
    <row r="723" customHeight="1" spans="1:3">
      <c r="A723" s="110">
        <v>21012</v>
      </c>
      <c r="B723" s="108" t="s">
        <v>1502</v>
      </c>
      <c r="C723" s="109">
        <f>SUM(C724:C726)</f>
        <v>1726</v>
      </c>
    </row>
    <row r="724" customHeight="1" spans="1:3">
      <c r="A724" s="110">
        <v>2101201</v>
      </c>
      <c r="B724" s="110" t="s">
        <v>1503</v>
      </c>
      <c r="C724" s="109">
        <v>0</v>
      </c>
    </row>
    <row r="725" customHeight="1" spans="1:3">
      <c r="A725" s="110">
        <v>2101202</v>
      </c>
      <c r="B725" s="110" t="s">
        <v>1504</v>
      </c>
      <c r="C725" s="109">
        <v>1726</v>
      </c>
    </row>
    <row r="726" customHeight="1" spans="1:3">
      <c r="A726" s="110">
        <v>2101299</v>
      </c>
      <c r="B726" s="110" t="s">
        <v>1505</v>
      </c>
      <c r="C726" s="109">
        <v>0</v>
      </c>
    </row>
    <row r="727" customHeight="1" spans="1:3">
      <c r="A727" s="110">
        <v>21013</v>
      </c>
      <c r="B727" s="108" t="s">
        <v>1506</v>
      </c>
      <c r="C727" s="109">
        <f>SUM(C728:C730)</f>
        <v>276</v>
      </c>
    </row>
    <row r="728" customHeight="1" spans="1:3">
      <c r="A728" s="110">
        <v>2101301</v>
      </c>
      <c r="B728" s="110" t="s">
        <v>1507</v>
      </c>
      <c r="C728" s="109">
        <v>24</v>
      </c>
    </row>
    <row r="729" customHeight="1" spans="1:3">
      <c r="A729" s="110">
        <v>2101302</v>
      </c>
      <c r="B729" s="110" t="s">
        <v>1508</v>
      </c>
      <c r="C729" s="109">
        <v>0</v>
      </c>
    </row>
    <row r="730" customHeight="1" spans="1:3">
      <c r="A730" s="110">
        <v>2101399</v>
      </c>
      <c r="B730" s="110" t="s">
        <v>1509</v>
      </c>
      <c r="C730" s="109">
        <v>252</v>
      </c>
    </row>
    <row r="731" customHeight="1" spans="1:3">
      <c r="A731" s="110">
        <v>21014</v>
      </c>
      <c r="B731" s="108" t="s">
        <v>1510</v>
      </c>
      <c r="C731" s="109">
        <f>SUM(C732:C733)</f>
        <v>1</v>
      </c>
    </row>
    <row r="732" customHeight="1" spans="1:3">
      <c r="A732" s="110">
        <v>2101401</v>
      </c>
      <c r="B732" s="110" t="s">
        <v>1511</v>
      </c>
      <c r="C732" s="109">
        <v>1</v>
      </c>
    </row>
    <row r="733" customHeight="1" spans="1:3">
      <c r="A733" s="110">
        <v>2101499</v>
      </c>
      <c r="B733" s="110" t="s">
        <v>1512</v>
      </c>
      <c r="C733" s="109">
        <v>0</v>
      </c>
    </row>
    <row r="734" customHeight="1" spans="1:3">
      <c r="A734" s="110">
        <v>21015</v>
      </c>
      <c r="B734" s="108" t="s">
        <v>1513</v>
      </c>
      <c r="C734" s="109">
        <f>SUM(C735:C742)</f>
        <v>922</v>
      </c>
    </row>
    <row r="735" customHeight="1" spans="1:3">
      <c r="A735" s="110">
        <v>2101501</v>
      </c>
      <c r="B735" s="110" t="s">
        <v>988</v>
      </c>
      <c r="C735" s="109">
        <v>433</v>
      </c>
    </row>
    <row r="736" customHeight="1" spans="1:3">
      <c r="A736" s="110">
        <v>2101502</v>
      </c>
      <c r="B736" s="110" t="s">
        <v>989</v>
      </c>
      <c r="C736" s="109">
        <v>39</v>
      </c>
    </row>
    <row r="737" customHeight="1" spans="1:3">
      <c r="A737" s="110">
        <v>2101503</v>
      </c>
      <c r="B737" s="110" t="s">
        <v>990</v>
      </c>
      <c r="C737" s="109">
        <v>0</v>
      </c>
    </row>
    <row r="738" customHeight="1" spans="1:3">
      <c r="A738" s="110">
        <v>2101504</v>
      </c>
      <c r="B738" s="110" t="s">
        <v>1029</v>
      </c>
      <c r="C738" s="109">
        <v>0</v>
      </c>
    </row>
    <row r="739" customHeight="1" spans="1:3">
      <c r="A739" s="110">
        <v>2101505</v>
      </c>
      <c r="B739" s="110" t="s">
        <v>1514</v>
      </c>
      <c r="C739" s="109">
        <v>0</v>
      </c>
    </row>
    <row r="740" customHeight="1" spans="1:3">
      <c r="A740" s="110">
        <v>2101506</v>
      </c>
      <c r="B740" s="110" t="s">
        <v>1515</v>
      </c>
      <c r="C740" s="109">
        <v>0</v>
      </c>
    </row>
    <row r="741" customHeight="1" spans="1:3">
      <c r="A741" s="110">
        <v>2101550</v>
      </c>
      <c r="B741" s="110" t="s">
        <v>997</v>
      </c>
      <c r="C741" s="109">
        <v>0</v>
      </c>
    </row>
    <row r="742" customHeight="1" spans="1:3">
      <c r="A742" s="110">
        <v>2101599</v>
      </c>
      <c r="B742" s="110" t="s">
        <v>1516</v>
      </c>
      <c r="C742" s="109">
        <v>450</v>
      </c>
    </row>
    <row r="743" customHeight="1" spans="1:3">
      <c r="A743" s="110">
        <v>21016</v>
      </c>
      <c r="B743" s="108" t="s">
        <v>1517</v>
      </c>
      <c r="C743" s="109">
        <f>C744</f>
        <v>77</v>
      </c>
    </row>
    <row r="744" customHeight="1" spans="1:3">
      <c r="A744" s="110">
        <v>2101601</v>
      </c>
      <c r="B744" s="110" t="s">
        <v>1518</v>
      </c>
      <c r="C744" s="109">
        <v>77</v>
      </c>
    </row>
    <row r="745" customHeight="1" spans="1:3">
      <c r="A745" s="110">
        <v>21099</v>
      </c>
      <c r="B745" s="108" t="s">
        <v>1519</v>
      </c>
      <c r="C745" s="109">
        <f>C746</f>
        <v>174</v>
      </c>
    </row>
    <row r="746" customHeight="1" spans="1:3">
      <c r="A746" s="110">
        <v>2109999</v>
      </c>
      <c r="B746" s="110" t="s">
        <v>1520</v>
      </c>
      <c r="C746" s="109">
        <v>174</v>
      </c>
    </row>
    <row r="747" customHeight="1" spans="1:3">
      <c r="A747" s="110">
        <v>211</v>
      </c>
      <c r="B747" s="108" t="s">
        <v>128</v>
      </c>
      <c r="C747" s="109">
        <f>SUM(C748,C758,C762,C771,C776,C783,C789,C792,C795,C797,C799,C805,C807,C809,C824)</f>
        <v>6250</v>
      </c>
    </row>
    <row r="748" customHeight="1" spans="1:3">
      <c r="A748" s="110">
        <v>21101</v>
      </c>
      <c r="B748" s="108" t="s">
        <v>1521</v>
      </c>
      <c r="C748" s="109">
        <f>SUM(C749:C757)</f>
        <v>3095</v>
      </c>
    </row>
    <row r="749" customHeight="1" spans="1:3">
      <c r="A749" s="110">
        <v>2110101</v>
      </c>
      <c r="B749" s="110" t="s">
        <v>988</v>
      </c>
      <c r="C749" s="109">
        <v>555</v>
      </c>
    </row>
    <row r="750" customHeight="1" spans="1:3">
      <c r="A750" s="110">
        <v>2110102</v>
      </c>
      <c r="B750" s="110" t="s">
        <v>989</v>
      </c>
      <c r="C750" s="109">
        <v>17</v>
      </c>
    </row>
    <row r="751" customHeight="1" spans="1:3">
      <c r="A751" s="110">
        <v>2110103</v>
      </c>
      <c r="B751" s="110" t="s">
        <v>990</v>
      </c>
      <c r="C751" s="109">
        <v>0</v>
      </c>
    </row>
    <row r="752" customHeight="1" spans="1:3">
      <c r="A752" s="110">
        <v>2110104</v>
      </c>
      <c r="B752" s="110" t="s">
        <v>1522</v>
      </c>
      <c r="C752" s="109">
        <v>0</v>
      </c>
    </row>
    <row r="753" customHeight="1" spans="1:3">
      <c r="A753" s="110">
        <v>2110105</v>
      </c>
      <c r="B753" s="110" t="s">
        <v>1523</v>
      </c>
      <c r="C753" s="109">
        <v>0</v>
      </c>
    </row>
    <row r="754" customHeight="1" spans="1:3">
      <c r="A754" s="110">
        <v>2110106</v>
      </c>
      <c r="B754" s="110" t="s">
        <v>1524</v>
      </c>
      <c r="C754" s="109">
        <v>0</v>
      </c>
    </row>
    <row r="755" customHeight="1" spans="1:3">
      <c r="A755" s="110">
        <v>2110107</v>
      </c>
      <c r="B755" s="110" t="s">
        <v>1525</v>
      </c>
      <c r="C755" s="109">
        <v>0</v>
      </c>
    </row>
    <row r="756" customHeight="1" spans="1:3">
      <c r="A756" s="110">
        <v>2110108</v>
      </c>
      <c r="B756" s="110" t="s">
        <v>1526</v>
      </c>
      <c r="C756" s="109">
        <v>0</v>
      </c>
    </row>
    <row r="757" customHeight="1" spans="1:3">
      <c r="A757" s="110">
        <v>2110199</v>
      </c>
      <c r="B757" s="110" t="s">
        <v>1527</v>
      </c>
      <c r="C757" s="109">
        <v>2523</v>
      </c>
    </row>
    <row r="758" customHeight="1" spans="1:3">
      <c r="A758" s="110">
        <v>21102</v>
      </c>
      <c r="B758" s="108" t="s">
        <v>1528</v>
      </c>
      <c r="C758" s="109">
        <f>SUM(C759:C761)</f>
        <v>0</v>
      </c>
    </row>
    <row r="759" customHeight="1" spans="1:3">
      <c r="A759" s="110">
        <v>2110203</v>
      </c>
      <c r="B759" s="110" t="s">
        <v>1529</v>
      </c>
      <c r="C759" s="109">
        <v>0</v>
      </c>
    </row>
    <row r="760" customHeight="1" spans="1:3">
      <c r="A760" s="110">
        <v>2110204</v>
      </c>
      <c r="B760" s="110" t="s">
        <v>1530</v>
      </c>
      <c r="C760" s="109">
        <v>0</v>
      </c>
    </row>
    <row r="761" customHeight="1" spans="1:3">
      <c r="A761" s="110">
        <v>2110299</v>
      </c>
      <c r="B761" s="110" t="s">
        <v>1531</v>
      </c>
      <c r="C761" s="109">
        <v>0</v>
      </c>
    </row>
    <row r="762" customHeight="1" spans="1:3">
      <c r="A762" s="110">
        <v>21103</v>
      </c>
      <c r="B762" s="108" t="s">
        <v>1532</v>
      </c>
      <c r="C762" s="109">
        <f>SUM(C763:C770)</f>
        <v>2547</v>
      </c>
    </row>
    <row r="763" customHeight="1" spans="1:3">
      <c r="A763" s="110">
        <v>2110301</v>
      </c>
      <c r="B763" s="110" t="s">
        <v>1533</v>
      </c>
      <c r="C763" s="109">
        <v>2284</v>
      </c>
    </row>
    <row r="764" customHeight="1" spans="1:3">
      <c r="A764" s="110">
        <v>2110302</v>
      </c>
      <c r="B764" s="110" t="s">
        <v>1534</v>
      </c>
      <c r="C764" s="109">
        <v>263</v>
      </c>
    </row>
    <row r="765" customHeight="1" spans="1:3">
      <c r="A765" s="110">
        <v>2110303</v>
      </c>
      <c r="B765" s="110" t="s">
        <v>1535</v>
      </c>
      <c r="C765" s="109">
        <v>0</v>
      </c>
    </row>
    <row r="766" customHeight="1" spans="1:3">
      <c r="A766" s="110">
        <v>2110304</v>
      </c>
      <c r="B766" s="110" t="s">
        <v>1536</v>
      </c>
      <c r="C766" s="109">
        <v>0</v>
      </c>
    </row>
    <row r="767" customHeight="1" spans="1:3">
      <c r="A767" s="110">
        <v>2110305</v>
      </c>
      <c r="B767" s="110" t="s">
        <v>1537</v>
      </c>
      <c r="C767" s="109">
        <v>0</v>
      </c>
    </row>
    <row r="768" customHeight="1" spans="1:3">
      <c r="A768" s="110">
        <v>2110306</v>
      </c>
      <c r="B768" s="110" t="s">
        <v>1538</v>
      </c>
      <c r="C768" s="109">
        <v>0</v>
      </c>
    </row>
    <row r="769" customHeight="1" spans="1:3">
      <c r="A769" s="110">
        <v>2110307</v>
      </c>
      <c r="B769" s="110" t="s">
        <v>1539</v>
      </c>
      <c r="C769" s="109">
        <v>0</v>
      </c>
    </row>
    <row r="770" customHeight="1" spans="1:3">
      <c r="A770" s="110">
        <v>2110399</v>
      </c>
      <c r="B770" s="110" t="s">
        <v>1540</v>
      </c>
      <c r="C770" s="109">
        <v>0</v>
      </c>
    </row>
    <row r="771" customHeight="1" spans="1:3">
      <c r="A771" s="110">
        <v>21104</v>
      </c>
      <c r="B771" s="108" t="s">
        <v>1541</v>
      </c>
      <c r="C771" s="109">
        <f>SUM(C772:C775)</f>
        <v>0</v>
      </c>
    </row>
    <row r="772" customHeight="1" spans="1:3">
      <c r="A772" s="110">
        <v>2110401</v>
      </c>
      <c r="B772" s="110" t="s">
        <v>1542</v>
      </c>
      <c r="C772" s="109"/>
    </row>
    <row r="773" customHeight="1" spans="1:3">
      <c r="A773" s="110">
        <v>2110402</v>
      </c>
      <c r="B773" s="110" t="s">
        <v>1543</v>
      </c>
      <c r="C773" s="109">
        <v>0</v>
      </c>
    </row>
    <row r="774" customHeight="1" spans="1:3">
      <c r="A774" s="110">
        <v>2110404</v>
      </c>
      <c r="B774" s="110" t="s">
        <v>1544</v>
      </c>
      <c r="C774" s="109">
        <v>0</v>
      </c>
    </row>
    <row r="775" customHeight="1" spans="1:3">
      <c r="A775" s="110">
        <v>2110499</v>
      </c>
      <c r="B775" s="110" t="s">
        <v>1545</v>
      </c>
      <c r="C775" s="109">
        <v>0</v>
      </c>
    </row>
    <row r="776" customHeight="1" spans="1:3">
      <c r="A776" s="110">
        <v>21105</v>
      </c>
      <c r="B776" s="108" t="s">
        <v>1546</v>
      </c>
      <c r="C776" s="109">
        <f>SUM(C777:C782)</f>
        <v>0</v>
      </c>
    </row>
    <row r="777" customHeight="1" spans="1:3">
      <c r="A777" s="110">
        <v>2110501</v>
      </c>
      <c r="B777" s="110" t="s">
        <v>1547</v>
      </c>
      <c r="C777" s="109">
        <v>0</v>
      </c>
    </row>
    <row r="778" customHeight="1" spans="1:3">
      <c r="A778" s="110">
        <v>2110502</v>
      </c>
      <c r="B778" s="110" t="s">
        <v>1548</v>
      </c>
      <c r="C778" s="109">
        <v>0</v>
      </c>
    </row>
    <row r="779" customHeight="1" spans="1:3">
      <c r="A779" s="110">
        <v>2110503</v>
      </c>
      <c r="B779" s="110" t="s">
        <v>1549</v>
      </c>
      <c r="C779" s="109">
        <v>0</v>
      </c>
    </row>
    <row r="780" customHeight="1" spans="1:3">
      <c r="A780" s="110">
        <v>2110506</v>
      </c>
      <c r="B780" s="110" t="s">
        <v>1550</v>
      </c>
      <c r="C780" s="109">
        <v>0</v>
      </c>
    </row>
    <row r="781" customHeight="1" spans="1:3">
      <c r="A781" s="110">
        <v>2110507</v>
      </c>
      <c r="B781" s="110" t="s">
        <v>1551</v>
      </c>
      <c r="C781" s="109">
        <v>0</v>
      </c>
    </row>
    <row r="782" customHeight="1" spans="1:3">
      <c r="A782" s="110">
        <v>2110599</v>
      </c>
      <c r="B782" s="110" t="s">
        <v>1552</v>
      </c>
      <c r="C782" s="109">
        <v>0</v>
      </c>
    </row>
    <row r="783" customHeight="1" spans="1:3">
      <c r="A783" s="110">
        <v>21106</v>
      </c>
      <c r="B783" s="108" t="s">
        <v>1553</v>
      </c>
      <c r="C783" s="109">
        <f>SUM(C784:C788)</f>
        <v>0</v>
      </c>
    </row>
    <row r="784" customHeight="1" spans="1:3">
      <c r="A784" s="110">
        <v>2110602</v>
      </c>
      <c r="B784" s="110" t="s">
        <v>1554</v>
      </c>
      <c r="C784" s="109">
        <v>0</v>
      </c>
    </row>
    <row r="785" customHeight="1" spans="1:3">
      <c r="A785" s="110">
        <v>2110603</v>
      </c>
      <c r="B785" s="110" t="s">
        <v>1555</v>
      </c>
      <c r="C785" s="109">
        <v>0</v>
      </c>
    </row>
    <row r="786" customHeight="1" spans="1:3">
      <c r="A786" s="110">
        <v>2110604</v>
      </c>
      <c r="B786" s="110" t="s">
        <v>1556</v>
      </c>
      <c r="C786" s="109">
        <v>0</v>
      </c>
    </row>
    <row r="787" customHeight="1" spans="1:3">
      <c r="A787" s="110">
        <v>2110605</v>
      </c>
      <c r="B787" s="110" t="s">
        <v>1557</v>
      </c>
      <c r="C787" s="109">
        <v>0</v>
      </c>
    </row>
    <row r="788" customHeight="1" spans="1:3">
      <c r="A788" s="110">
        <v>2110699</v>
      </c>
      <c r="B788" s="110" t="s">
        <v>1558</v>
      </c>
      <c r="C788" s="109">
        <v>0</v>
      </c>
    </row>
    <row r="789" customHeight="1" spans="1:3">
      <c r="A789" s="110">
        <v>21107</v>
      </c>
      <c r="B789" s="108" t="s">
        <v>1559</v>
      </c>
      <c r="C789" s="109">
        <f>SUM(C790:C791)</f>
        <v>0</v>
      </c>
    </row>
    <row r="790" customHeight="1" spans="1:3">
      <c r="A790" s="110">
        <v>2110704</v>
      </c>
      <c r="B790" s="110" t="s">
        <v>1560</v>
      </c>
      <c r="C790" s="109">
        <v>0</v>
      </c>
    </row>
    <row r="791" customHeight="1" spans="1:3">
      <c r="A791" s="110">
        <v>2110799</v>
      </c>
      <c r="B791" s="110" t="s">
        <v>1561</v>
      </c>
      <c r="C791" s="109">
        <v>0</v>
      </c>
    </row>
    <row r="792" customHeight="1" spans="1:3">
      <c r="A792" s="110">
        <v>21108</v>
      </c>
      <c r="B792" s="108" t="s">
        <v>1562</v>
      </c>
      <c r="C792" s="109">
        <f>SUM(C793:C794)</f>
        <v>0</v>
      </c>
    </row>
    <row r="793" customHeight="1" spans="1:3">
      <c r="A793" s="110">
        <v>2110804</v>
      </c>
      <c r="B793" s="110" t="s">
        <v>1563</v>
      </c>
      <c r="C793" s="109">
        <v>0</v>
      </c>
    </row>
    <row r="794" customHeight="1" spans="1:3">
      <c r="A794" s="110">
        <v>2110899</v>
      </c>
      <c r="B794" s="110" t="s">
        <v>1564</v>
      </c>
      <c r="C794" s="109">
        <v>0</v>
      </c>
    </row>
    <row r="795" customHeight="1" spans="1:3">
      <c r="A795" s="110">
        <v>21109</v>
      </c>
      <c r="B795" s="108" t="s">
        <v>1565</v>
      </c>
      <c r="C795" s="109">
        <f>C796</f>
        <v>0</v>
      </c>
    </row>
    <row r="796" customHeight="1" spans="1:3">
      <c r="A796" s="110">
        <v>2110901</v>
      </c>
      <c r="B796" s="110" t="s">
        <v>1566</v>
      </c>
      <c r="C796" s="109">
        <v>0</v>
      </c>
    </row>
    <row r="797" customHeight="1" spans="1:3">
      <c r="A797" s="110">
        <v>21110</v>
      </c>
      <c r="B797" s="108" t="s">
        <v>1567</v>
      </c>
      <c r="C797" s="109">
        <f>C798</f>
        <v>146</v>
      </c>
    </row>
    <row r="798" customHeight="1" spans="1:3">
      <c r="A798" s="110">
        <v>2111001</v>
      </c>
      <c r="B798" s="110" t="s">
        <v>1568</v>
      </c>
      <c r="C798" s="109">
        <v>146</v>
      </c>
    </row>
    <row r="799" customHeight="1" spans="1:3">
      <c r="A799" s="110">
        <v>21111</v>
      </c>
      <c r="B799" s="108" t="s">
        <v>1569</v>
      </c>
      <c r="C799" s="109">
        <f>SUM(C800:C804)</f>
        <v>0</v>
      </c>
    </row>
    <row r="800" customHeight="1" spans="1:3">
      <c r="A800" s="110">
        <v>2111101</v>
      </c>
      <c r="B800" s="110" t="s">
        <v>1570</v>
      </c>
      <c r="C800" s="109">
        <v>0</v>
      </c>
    </row>
    <row r="801" customHeight="1" spans="1:3">
      <c r="A801" s="110">
        <v>2111102</v>
      </c>
      <c r="B801" s="110" t="s">
        <v>1571</v>
      </c>
      <c r="C801" s="109">
        <v>0</v>
      </c>
    </row>
    <row r="802" customHeight="1" spans="1:3">
      <c r="A802" s="110">
        <v>2111103</v>
      </c>
      <c r="B802" s="110" t="s">
        <v>1572</v>
      </c>
      <c r="C802" s="109">
        <v>0</v>
      </c>
    </row>
    <row r="803" customHeight="1" spans="1:3">
      <c r="A803" s="110">
        <v>2111104</v>
      </c>
      <c r="B803" s="110" t="s">
        <v>1573</v>
      </c>
      <c r="C803" s="109">
        <v>0</v>
      </c>
    </row>
    <row r="804" customHeight="1" spans="1:3">
      <c r="A804" s="110">
        <v>2111199</v>
      </c>
      <c r="B804" s="110" t="s">
        <v>1574</v>
      </c>
      <c r="C804" s="109">
        <v>0</v>
      </c>
    </row>
    <row r="805" customHeight="1" spans="1:3">
      <c r="A805" s="110">
        <v>21112</v>
      </c>
      <c r="B805" s="108" t="s">
        <v>1575</v>
      </c>
      <c r="C805" s="109">
        <f>C806</f>
        <v>0</v>
      </c>
    </row>
    <row r="806" customHeight="1" spans="1:3">
      <c r="A806" s="110">
        <v>2111201</v>
      </c>
      <c r="B806" s="110" t="s">
        <v>1576</v>
      </c>
      <c r="C806" s="109">
        <v>0</v>
      </c>
    </row>
    <row r="807" customHeight="1" spans="1:3">
      <c r="A807" s="110">
        <v>21113</v>
      </c>
      <c r="B807" s="108" t="s">
        <v>1577</v>
      </c>
      <c r="C807" s="109">
        <f>C808</f>
        <v>0</v>
      </c>
    </row>
    <row r="808" customHeight="1" spans="1:3">
      <c r="A808" s="110">
        <v>2111301</v>
      </c>
      <c r="B808" s="110" t="s">
        <v>1578</v>
      </c>
      <c r="C808" s="109">
        <v>0</v>
      </c>
    </row>
    <row r="809" customHeight="1" spans="1:3">
      <c r="A809" s="110">
        <v>21114</v>
      </c>
      <c r="B809" s="108" t="s">
        <v>1579</v>
      </c>
      <c r="C809" s="109">
        <f>SUM(C810:C823)</f>
        <v>0</v>
      </c>
    </row>
    <row r="810" customHeight="1" spans="1:3">
      <c r="A810" s="110">
        <v>2111401</v>
      </c>
      <c r="B810" s="110" t="s">
        <v>988</v>
      </c>
      <c r="C810" s="109">
        <v>0</v>
      </c>
    </row>
    <row r="811" customHeight="1" spans="1:3">
      <c r="A811" s="110">
        <v>2111402</v>
      </c>
      <c r="B811" s="110" t="s">
        <v>989</v>
      </c>
      <c r="C811" s="109">
        <v>0</v>
      </c>
    </row>
    <row r="812" customHeight="1" spans="1:3">
      <c r="A812" s="110">
        <v>2111403</v>
      </c>
      <c r="B812" s="110" t="s">
        <v>990</v>
      </c>
      <c r="C812" s="109">
        <v>0</v>
      </c>
    </row>
    <row r="813" customHeight="1" spans="1:3">
      <c r="A813" s="110">
        <v>2111404</v>
      </c>
      <c r="B813" s="110" t="s">
        <v>1580</v>
      </c>
      <c r="C813" s="109">
        <v>0</v>
      </c>
    </row>
    <row r="814" customHeight="1" spans="1:3">
      <c r="A814" s="110">
        <v>2111405</v>
      </c>
      <c r="B814" s="110" t="s">
        <v>1581</v>
      </c>
      <c r="C814" s="109">
        <v>0</v>
      </c>
    </row>
    <row r="815" customHeight="1" spans="1:3">
      <c r="A815" s="110">
        <v>2111406</v>
      </c>
      <c r="B815" s="110" t="s">
        <v>1582</v>
      </c>
      <c r="C815" s="109">
        <v>0</v>
      </c>
    </row>
    <row r="816" customHeight="1" spans="1:3">
      <c r="A816" s="110">
        <v>2111407</v>
      </c>
      <c r="B816" s="110" t="s">
        <v>1583</v>
      </c>
      <c r="C816" s="109">
        <v>0</v>
      </c>
    </row>
    <row r="817" customHeight="1" spans="1:3">
      <c r="A817" s="110">
        <v>2111408</v>
      </c>
      <c r="B817" s="110" t="s">
        <v>1584</v>
      </c>
      <c r="C817" s="109">
        <v>0</v>
      </c>
    </row>
    <row r="818" customHeight="1" spans="1:3">
      <c r="A818" s="110">
        <v>2111409</v>
      </c>
      <c r="B818" s="110" t="s">
        <v>1585</v>
      </c>
      <c r="C818" s="109">
        <v>0</v>
      </c>
    </row>
    <row r="819" customHeight="1" spans="1:3">
      <c r="A819" s="110">
        <v>2111410</v>
      </c>
      <c r="B819" s="110" t="s">
        <v>1586</v>
      </c>
      <c r="C819" s="109">
        <v>0</v>
      </c>
    </row>
    <row r="820" customHeight="1" spans="1:3">
      <c r="A820" s="110">
        <v>2111411</v>
      </c>
      <c r="B820" s="110" t="s">
        <v>1029</v>
      </c>
      <c r="C820" s="109">
        <v>0</v>
      </c>
    </row>
    <row r="821" customHeight="1" spans="1:3">
      <c r="A821" s="110">
        <v>2111413</v>
      </c>
      <c r="B821" s="110" t="s">
        <v>1587</v>
      </c>
      <c r="C821" s="109">
        <v>0</v>
      </c>
    </row>
    <row r="822" customHeight="1" spans="1:3">
      <c r="A822" s="110">
        <v>2111450</v>
      </c>
      <c r="B822" s="110" t="s">
        <v>997</v>
      </c>
      <c r="C822" s="109">
        <v>0</v>
      </c>
    </row>
    <row r="823" customHeight="1" spans="1:3">
      <c r="A823" s="110">
        <v>2111499</v>
      </c>
      <c r="B823" s="110" t="s">
        <v>1588</v>
      </c>
      <c r="C823" s="109">
        <v>0</v>
      </c>
    </row>
    <row r="824" customHeight="1" spans="1:3">
      <c r="A824" s="110">
        <v>21199</v>
      </c>
      <c r="B824" s="108" t="s">
        <v>1589</v>
      </c>
      <c r="C824" s="109">
        <f>C825</f>
        <v>462</v>
      </c>
    </row>
    <row r="825" customHeight="1" spans="1:3">
      <c r="A825" s="110">
        <v>2119999</v>
      </c>
      <c r="B825" s="110" t="s">
        <v>1590</v>
      </c>
      <c r="C825" s="109">
        <v>462</v>
      </c>
    </row>
    <row r="826" customHeight="1" spans="1:3">
      <c r="A826" s="110">
        <v>212</v>
      </c>
      <c r="B826" s="108" t="s">
        <v>129</v>
      </c>
      <c r="C826" s="109">
        <f>SUM(C827,C838,C840,C843,C845,C847)</f>
        <v>222796</v>
      </c>
    </row>
    <row r="827" customHeight="1" spans="1:3">
      <c r="A827" s="110">
        <v>21201</v>
      </c>
      <c r="B827" s="108" t="s">
        <v>1591</v>
      </c>
      <c r="C827" s="109">
        <f>SUM(C828:C837)</f>
        <v>10249</v>
      </c>
    </row>
    <row r="828" customHeight="1" spans="1:3">
      <c r="A828" s="110">
        <v>2120101</v>
      </c>
      <c r="B828" s="110" t="s">
        <v>988</v>
      </c>
      <c r="C828" s="109">
        <v>1330</v>
      </c>
    </row>
    <row r="829" customHeight="1" spans="1:3">
      <c r="A829" s="110">
        <v>2120102</v>
      </c>
      <c r="B829" s="110" t="s">
        <v>989</v>
      </c>
      <c r="C829" s="109">
        <v>1517</v>
      </c>
    </row>
    <row r="830" customHeight="1" spans="1:3">
      <c r="A830" s="110">
        <v>2120103</v>
      </c>
      <c r="B830" s="110" t="s">
        <v>990</v>
      </c>
      <c r="C830" s="109">
        <v>0</v>
      </c>
    </row>
    <row r="831" customHeight="1" spans="1:3">
      <c r="A831" s="110">
        <v>2120104</v>
      </c>
      <c r="B831" s="110" t="s">
        <v>1592</v>
      </c>
      <c r="C831" s="109">
        <v>7402</v>
      </c>
    </row>
    <row r="832" customHeight="1" spans="1:3">
      <c r="A832" s="110">
        <v>2120105</v>
      </c>
      <c r="B832" s="110" t="s">
        <v>1593</v>
      </c>
      <c r="C832" s="109">
        <v>0</v>
      </c>
    </row>
    <row r="833" customHeight="1" spans="1:3">
      <c r="A833" s="110">
        <v>2120106</v>
      </c>
      <c r="B833" s="110" t="s">
        <v>1594</v>
      </c>
      <c r="C833" s="109">
        <v>0</v>
      </c>
    </row>
    <row r="834" customHeight="1" spans="1:3">
      <c r="A834" s="110">
        <v>2120107</v>
      </c>
      <c r="B834" s="110" t="s">
        <v>1595</v>
      </c>
      <c r="C834" s="109">
        <v>0</v>
      </c>
    </row>
    <row r="835" customHeight="1" spans="1:3">
      <c r="A835" s="110">
        <v>2120109</v>
      </c>
      <c r="B835" s="110" t="s">
        <v>1596</v>
      </c>
      <c r="C835" s="109">
        <v>0</v>
      </c>
    </row>
    <row r="836" customHeight="1" spans="1:3">
      <c r="A836" s="110">
        <v>2120110</v>
      </c>
      <c r="B836" s="110" t="s">
        <v>1597</v>
      </c>
      <c r="C836" s="109">
        <v>0</v>
      </c>
    </row>
    <row r="837" customHeight="1" spans="1:3">
      <c r="A837" s="110">
        <v>2120199</v>
      </c>
      <c r="B837" s="110" t="s">
        <v>1598</v>
      </c>
      <c r="C837" s="109"/>
    </row>
    <row r="838" customHeight="1" spans="1:3">
      <c r="A838" s="110">
        <v>21202</v>
      </c>
      <c r="B838" s="108" t="s">
        <v>1599</v>
      </c>
      <c r="C838" s="109">
        <f>C839</f>
        <v>0</v>
      </c>
    </row>
    <row r="839" customHeight="1" spans="1:3">
      <c r="A839" s="110">
        <v>2120201</v>
      </c>
      <c r="B839" s="110" t="s">
        <v>1600</v>
      </c>
      <c r="C839" s="109">
        <v>0</v>
      </c>
    </row>
    <row r="840" customHeight="1" spans="1:3">
      <c r="A840" s="110">
        <v>21203</v>
      </c>
      <c r="B840" s="108" t="s">
        <v>1601</v>
      </c>
      <c r="C840" s="109">
        <f>SUM(C841:C842)</f>
        <v>180603</v>
      </c>
    </row>
    <row r="841" customHeight="1" spans="1:3">
      <c r="A841" s="110">
        <v>2120303</v>
      </c>
      <c r="B841" s="110" t="s">
        <v>1602</v>
      </c>
      <c r="C841" s="109"/>
    </row>
    <row r="842" customHeight="1" spans="1:3">
      <c r="A842" s="110">
        <v>2120399</v>
      </c>
      <c r="B842" s="110" t="s">
        <v>1603</v>
      </c>
      <c r="C842" s="109">
        <v>180603</v>
      </c>
    </row>
    <row r="843" customHeight="1" spans="1:3">
      <c r="A843" s="110">
        <v>21205</v>
      </c>
      <c r="B843" s="108" t="s">
        <v>1604</v>
      </c>
      <c r="C843" s="109">
        <f>C844</f>
        <v>21696</v>
      </c>
    </row>
    <row r="844" customHeight="1" spans="1:3">
      <c r="A844" s="110">
        <v>2120501</v>
      </c>
      <c r="B844" s="110" t="s">
        <v>1605</v>
      </c>
      <c r="C844" s="109">
        <v>21696</v>
      </c>
    </row>
    <row r="845" customHeight="1" spans="1:3">
      <c r="A845" s="110">
        <v>21206</v>
      </c>
      <c r="B845" s="108" t="s">
        <v>1606</v>
      </c>
      <c r="C845" s="109">
        <f>C846</f>
        <v>2992</v>
      </c>
    </row>
    <row r="846" customHeight="1" spans="1:3">
      <c r="A846" s="110">
        <v>2120601</v>
      </c>
      <c r="B846" s="110" t="s">
        <v>1607</v>
      </c>
      <c r="C846" s="109">
        <v>2992</v>
      </c>
    </row>
    <row r="847" customHeight="1" spans="1:3">
      <c r="A847" s="110">
        <v>21299</v>
      </c>
      <c r="B847" s="108" t="s">
        <v>1608</v>
      </c>
      <c r="C847" s="109">
        <f>C848</f>
        <v>7256</v>
      </c>
    </row>
    <row r="848" customHeight="1" spans="1:3">
      <c r="A848" s="110">
        <v>2129999</v>
      </c>
      <c r="B848" s="110" t="s">
        <v>1609</v>
      </c>
      <c r="C848" s="109">
        <v>7256</v>
      </c>
    </row>
    <row r="849" customHeight="1" spans="1:3">
      <c r="A849" s="110">
        <v>213</v>
      </c>
      <c r="B849" s="108" t="s">
        <v>130</v>
      </c>
      <c r="C849" s="109">
        <f>SUM(C850,C876,C901,C929,C940,C947,C954,C957)</f>
        <v>17943</v>
      </c>
    </row>
    <row r="850" customHeight="1" spans="1:3">
      <c r="A850" s="110">
        <v>21301</v>
      </c>
      <c r="B850" s="108" t="s">
        <v>1610</v>
      </c>
      <c r="C850" s="109">
        <f>SUM(C851:C875)</f>
        <v>10551</v>
      </c>
    </row>
    <row r="851" customHeight="1" spans="1:3">
      <c r="A851" s="110">
        <v>2130101</v>
      </c>
      <c r="B851" s="110" t="s">
        <v>988</v>
      </c>
      <c r="C851" s="109">
        <v>656</v>
      </c>
    </row>
    <row r="852" customHeight="1" spans="1:3">
      <c r="A852" s="110">
        <v>2130102</v>
      </c>
      <c r="B852" s="110" t="s">
        <v>989</v>
      </c>
      <c r="C852" s="109">
        <v>720</v>
      </c>
    </row>
    <row r="853" customHeight="1" spans="1:3">
      <c r="A853" s="110">
        <v>2130103</v>
      </c>
      <c r="B853" s="110" t="s">
        <v>990</v>
      </c>
      <c r="C853" s="109">
        <v>0</v>
      </c>
    </row>
    <row r="854" customHeight="1" spans="1:3">
      <c r="A854" s="110">
        <v>2130104</v>
      </c>
      <c r="B854" s="110" t="s">
        <v>997</v>
      </c>
      <c r="C854" s="109">
        <v>0</v>
      </c>
    </row>
    <row r="855" customHeight="1" spans="1:3">
      <c r="A855" s="110">
        <v>2130105</v>
      </c>
      <c r="B855" s="110" t="s">
        <v>1611</v>
      </c>
      <c r="C855" s="109"/>
    </row>
    <row r="856" customHeight="1" spans="1:3">
      <c r="A856" s="110">
        <v>2130106</v>
      </c>
      <c r="B856" s="110" t="s">
        <v>1612</v>
      </c>
      <c r="C856" s="109">
        <v>0</v>
      </c>
    </row>
    <row r="857" customHeight="1" spans="1:3">
      <c r="A857" s="110">
        <v>2130108</v>
      </c>
      <c r="B857" s="110" t="s">
        <v>1613</v>
      </c>
      <c r="C857" s="109">
        <v>0</v>
      </c>
    </row>
    <row r="858" customHeight="1" spans="1:3">
      <c r="A858" s="110">
        <v>2130109</v>
      </c>
      <c r="B858" s="110" t="s">
        <v>1614</v>
      </c>
      <c r="C858" s="109">
        <v>20</v>
      </c>
    </row>
    <row r="859" customHeight="1" spans="1:3">
      <c r="A859" s="110">
        <v>2130110</v>
      </c>
      <c r="B859" s="110" t="s">
        <v>1615</v>
      </c>
      <c r="C859" s="109">
        <v>438</v>
      </c>
    </row>
    <row r="860" customHeight="1" spans="1:3">
      <c r="A860" s="110">
        <v>2130111</v>
      </c>
      <c r="B860" s="110" t="s">
        <v>1616</v>
      </c>
      <c r="C860" s="109">
        <v>0</v>
      </c>
    </row>
    <row r="861" customHeight="1" spans="1:3">
      <c r="A861" s="110">
        <v>2130112</v>
      </c>
      <c r="B861" s="110" t="s">
        <v>1617</v>
      </c>
      <c r="C861" s="109">
        <v>0</v>
      </c>
    </row>
    <row r="862" customHeight="1" spans="1:3">
      <c r="A862" s="110">
        <v>2130114</v>
      </c>
      <c r="B862" s="110" t="s">
        <v>1618</v>
      </c>
      <c r="C862" s="109">
        <v>0</v>
      </c>
    </row>
    <row r="863" customHeight="1" spans="1:3">
      <c r="A863" s="110">
        <v>2130119</v>
      </c>
      <c r="B863" s="110" t="s">
        <v>1619</v>
      </c>
      <c r="C863" s="109">
        <v>0</v>
      </c>
    </row>
    <row r="864" customHeight="1" spans="1:3">
      <c r="A864" s="110">
        <v>2130120</v>
      </c>
      <c r="B864" s="110" t="s">
        <v>1620</v>
      </c>
      <c r="C864" s="109"/>
    </row>
    <row r="865" customHeight="1" spans="1:3">
      <c r="A865" s="110">
        <v>2130121</v>
      </c>
      <c r="B865" s="110" t="s">
        <v>1621</v>
      </c>
      <c r="C865" s="109">
        <v>0</v>
      </c>
    </row>
    <row r="866" customHeight="1" spans="1:3">
      <c r="A866" s="110">
        <v>2130122</v>
      </c>
      <c r="B866" s="110" t="s">
        <v>1622</v>
      </c>
      <c r="C866" s="109"/>
    </row>
    <row r="867" customHeight="1" spans="1:3">
      <c r="A867" s="110">
        <v>2130124</v>
      </c>
      <c r="B867" s="110" t="s">
        <v>1623</v>
      </c>
      <c r="C867" s="109">
        <v>0</v>
      </c>
    </row>
    <row r="868" customHeight="1" spans="1:3">
      <c r="A868" s="110">
        <v>2130125</v>
      </c>
      <c r="B868" s="110" t="s">
        <v>1624</v>
      </c>
      <c r="C868" s="109">
        <v>0</v>
      </c>
    </row>
    <row r="869" customHeight="1" spans="1:3">
      <c r="A869" s="110">
        <v>2130126</v>
      </c>
      <c r="B869" s="110" t="s">
        <v>1625</v>
      </c>
      <c r="C869" s="109">
        <v>551</v>
      </c>
    </row>
    <row r="870" customHeight="1" spans="1:3">
      <c r="A870" s="110">
        <v>2130135</v>
      </c>
      <c r="B870" s="110" t="s">
        <v>1626</v>
      </c>
      <c r="C870" s="109">
        <v>79</v>
      </c>
    </row>
    <row r="871" customHeight="1" spans="1:3">
      <c r="A871" s="110">
        <v>2130142</v>
      </c>
      <c r="B871" s="110" t="s">
        <v>1627</v>
      </c>
      <c r="C871" s="109">
        <v>777</v>
      </c>
    </row>
    <row r="872" customHeight="1" spans="1:3">
      <c r="A872" s="110">
        <v>2130148</v>
      </c>
      <c r="B872" s="110" t="s">
        <v>1628</v>
      </c>
      <c r="C872" s="109">
        <v>0</v>
      </c>
    </row>
    <row r="873" customHeight="1" spans="1:3">
      <c r="A873" s="110">
        <v>2130152</v>
      </c>
      <c r="B873" s="110" t="s">
        <v>1629</v>
      </c>
      <c r="C873" s="109"/>
    </row>
    <row r="874" customHeight="1" spans="1:3">
      <c r="A874" s="110">
        <v>2130153</v>
      </c>
      <c r="B874" s="110" t="s">
        <v>1630</v>
      </c>
      <c r="C874" s="109">
        <v>0</v>
      </c>
    </row>
    <row r="875" customHeight="1" spans="1:3">
      <c r="A875" s="110">
        <v>2130199</v>
      </c>
      <c r="B875" s="110" t="s">
        <v>1631</v>
      </c>
      <c r="C875" s="109">
        <v>7310</v>
      </c>
    </row>
    <row r="876" customHeight="1" spans="1:3">
      <c r="A876" s="110">
        <v>21302</v>
      </c>
      <c r="B876" s="108" t="s">
        <v>1632</v>
      </c>
      <c r="C876" s="109">
        <f>SUM(C877:C900)</f>
        <v>176</v>
      </c>
    </row>
    <row r="877" customHeight="1" spans="1:3">
      <c r="A877" s="110">
        <v>2130201</v>
      </c>
      <c r="B877" s="110" t="s">
        <v>988</v>
      </c>
      <c r="C877" s="109">
        <v>0</v>
      </c>
    </row>
    <row r="878" customHeight="1" spans="1:3">
      <c r="A878" s="110">
        <v>2130202</v>
      </c>
      <c r="B878" s="110" t="s">
        <v>989</v>
      </c>
      <c r="C878" s="109">
        <v>0</v>
      </c>
    </row>
    <row r="879" customHeight="1" spans="1:3">
      <c r="A879" s="110">
        <v>2130203</v>
      </c>
      <c r="B879" s="110" t="s">
        <v>990</v>
      </c>
      <c r="C879" s="109">
        <v>0</v>
      </c>
    </row>
    <row r="880" customHeight="1" spans="1:3">
      <c r="A880" s="110">
        <v>2130204</v>
      </c>
      <c r="B880" s="110" t="s">
        <v>1633</v>
      </c>
      <c r="C880" s="109">
        <v>106</v>
      </c>
    </row>
    <row r="881" customHeight="1" spans="1:3">
      <c r="A881" s="110">
        <v>2130205</v>
      </c>
      <c r="B881" s="110" t="s">
        <v>1634</v>
      </c>
      <c r="C881" s="109"/>
    </row>
    <row r="882" customHeight="1" spans="1:3">
      <c r="A882" s="110">
        <v>2130206</v>
      </c>
      <c r="B882" s="110" t="s">
        <v>1635</v>
      </c>
      <c r="C882" s="109">
        <v>0</v>
      </c>
    </row>
    <row r="883" customHeight="1" spans="1:3">
      <c r="A883" s="110">
        <v>2130207</v>
      </c>
      <c r="B883" s="110" t="s">
        <v>1636</v>
      </c>
      <c r="C883" s="109">
        <v>70</v>
      </c>
    </row>
    <row r="884" customHeight="1" spans="1:3">
      <c r="A884" s="110">
        <v>2130209</v>
      </c>
      <c r="B884" s="110" t="s">
        <v>1637</v>
      </c>
      <c r="C884" s="109"/>
    </row>
    <row r="885" customHeight="1" spans="1:3">
      <c r="A885" s="110">
        <v>2130210</v>
      </c>
      <c r="B885" s="110" t="s">
        <v>1638</v>
      </c>
      <c r="C885" s="109">
        <v>0</v>
      </c>
    </row>
    <row r="886" customHeight="1" spans="1:3">
      <c r="A886" s="110">
        <v>2130211</v>
      </c>
      <c r="B886" s="110" t="s">
        <v>1639</v>
      </c>
      <c r="C886" s="109">
        <v>0</v>
      </c>
    </row>
    <row r="887" customHeight="1" spans="1:3">
      <c r="A887" s="110">
        <v>2130212</v>
      </c>
      <c r="B887" s="110" t="s">
        <v>1640</v>
      </c>
      <c r="C887" s="109">
        <v>0</v>
      </c>
    </row>
    <row r="888" customHeight="1" spans="1:3">
      <c r="A888" s="110">
        <v>2130213</v>
      </c>
      <c r="B888" s="110" t="s">
        <v>1641</v>
      </c>
      <c r="C888" s="109">
        <v>0</v>
      </c>
    </row>
    <row r="889" customHeight="1" spans="1:3">
      <c r="A889" s="110">
        <v>2130217</v>
      </c>
      <c r="B889" s="110" t="s">
        <v>1642</v>
      </c>
      <c r="C889" s="109">
        <v>0</v>
      </c>
    </row>
    <row r="890" customHeight="1" spans="1:3">
      <c r="A890" s="110">
        <v>2130220</v>
      </c>
      <c r="B890" s="110" t="s">
        <v>1643</v>
      </c>
      <c r="C890" s="109">
        <v>0</v>
      </c>
    </row>
    <row r="891" customHeight="1" spans="1:3">
      <c r="A891" s="110">
        <v>2130221</v>
      </c>
      <c r="B891" s="110" t="s">
        <v>1644</v>
      </c>
      <c r="C891" s="109">
        <v>0</v>
      </c>
    </row>
    <row r="892" customHeight="1" spans="1:3">
      <c r="A892" s="110">
        <v>2130223</v>
      </c>
      <c r="B892" s="110" t="s">
        <v>1645</v>
      </c>
      <c r="C892" s="109">
        <v>0</v>
      </c>
    </row>
    <row r="893" customHeight="1" spans="1:3">
      <c r="A893" s="110">
        <v>2130226</v>
      </c>
      <c r="B893" s="110" t="s">
        <v>1646</v>
      </c>
      <c r="C893" s="109">
        <v>0</v>
      </c>
    </row>
    <row r="894" customHeight="1" spans="1:3">
      <c r="A894" s="110">
        <v>2130227</v>
      </c>
      <c r="B894" s="110" t="s">
        <v>1647</v>
      </c>
      <c r="C894" s="109">
        <v>0</v>
      </c>
    </row>
    <row r="895" customHeight="1" spans="1:3">
      <c r="A895" s="110">
        <v>2130232</v>
      </c>
      <c r="B895" s="110" t="s">
        <v>1648</v>
      </c>
      <c r="C895" s="109">
        <v>0</v>
      </c>
    </row>
    <row r="896" customHeight="1" spans="1:3">
      <c r="A896" s="110">
        <v>2130234</v>
      </c>
      <c r="B896" s="110" t="s">
        <v>1649</v>
      </c>
      <c r="C896" s="109">
        <v>0</v>
      </c>
    </row>
    <row r="897" customHeight="1" spans="1:3">
      <c r="A897" s="110">
        <v>2130235</v>
      </c>
      <c r="B897" s="110" t="s">
        <v>1650</v>
      </c>
      <c r="C897" s="109">
        <v>0</v>
      </c>
    </row>
    <row r="898" customHeight="1" spans="1:3">
      <c r="A898" s="110">
        <v>2130236</v>
      </c>
      <c r="B898" s="110" t="s">
        <v>1651</v>
      </c>
      <c r="C898" s="109">
        <v>0</v>
      </c>
    </row>
    <row r="899" customHeight="1" spans="1:3">
      <c r="A899" s="110">
        <v>2130237</v>
      </c>
      <c r="B899" s="110" t="s">
        <v>1617</v>
      </c>
      <c r="C899" s="109">
        <v>0</v>
      </c>
    </row>
    <row r="900" customHeight="1" spans="1:3">
      <c r="A900" s="110">
        <v>2130299</v>
      </c>
      <c r="B900" s="110" t="s">
        <v>1652</v>
      </c>
      <c r="C900" s="109"/>
    </row>
    <row r="901" customHeight="1" spans="1:3">
      <c r="A901" s="110">
        <v>21303</v>
      </c>
      <c r="B901" s="108" t="s">
        <v>1653</v>
      </c>
      <c r="C901" s="109">
        <f>SUM(C902:C928)</f>
        <v>2826</v>
      </c>
    </row>
    <row r="902" customHeight="1" spans="1:3">
      <c r="A902" s="110">
        <v>2130301</v>
      </c>
      <c r="B902" s="110" t="s">
        <v>988</v>
      </c>
      <c r="C902" s="109">
        <v>516</v>
      </c>
    </row>
    <row r="903" customHeight="1" spans="1:3">
      <c r="A903" s="110">
        <v>2130302</v>
      </c>
      <c r="B903" s="110" t="s">
        <v>989</v>
      </c>
      <c r="C903" s="109">
        <v>136</v>
      </c>
    </row>
    <row r="904" customHeight="1" spans="1:3">
      <c r="A904" s="110">
        <v>2130303</v>
      </c>
      <c r="B904" s="110" t="s">
        <v>990</v>
      </c>
      <c r="C904" s="109">
        <v>0</v>
      </c>
    </row>
    <row r="905" customHeight="1" spans="1:3">
      <c r="A905" s="110">
        <v>2130304</v>
      </c>
      <c r="B905" s="110" t="s">
        <v>1654</v>
      </c>
      <c r="C905" s="109">
        <v>95</v>
      </c>
    </row>
    <row r="906" customHeight="1" spans="1:3">
      <c r="A906" s="110">
        <v>2130305</v>
      </c>
      <c r="B906" s="110" t="s">
        <v>1655</v>
      </c>
      <c r="C906" s="109">
        <v>170</v>
      </c>
    </row>
    <row r="907" customHeight="1" spans="1:3">
      <c r="A907" s="110">
        <v>2130306</v>
      </c>
      <c r="B907" s="110" t="s">
        <v>1656</v>
      </c>
      <c r="C907" s="109">
        <v>12</v>
      </c>
    </row>
    <row r="908" customHeight="1" spans="1:3">
      <c r="A908" s="110">
        <v>2130307</v>
      </c>
      <c r="B908" s="110" t="s">
        <v>1657</v>
      </c>
      <c r="C908" s="109">
        <v>0</v>
      </c>
    </row>
    <row r="909" customHeight="1" spans="1:3">
      <c r="A909" s="110">
        <v>2130308</v>
      </c>
      <c r="B909" s="110" t="s">
        <v>1658</v>
      </c>
      <c r="C909" s="109">
        <v>15</v>
      </c>
    </row>
    <row r="910" customHeight="1" spans="1:3">
      <c r="A910" s="110">
        <v>2130309</v>
      </c>
      <c r="B910" s="110" t="s">
        <v>1659</v>
      </c>
      <c r="C910" s="109">
        <v>0</v>
      </c>
    </row>
    <row r="911" customHeight="1" spans="1:3">
      <c r="A911" s="110">
        <v>2130310</v>
      </c>
      <c r="B911" s="110" t="s">
        <v>1660</v>
      </c>
      <c r="C911" s="109">
        <v>0</v>
      </c>
    </row>
    <row r="912" customHeight="1" spans="1:3">
      <c r="A912" s="110">
        <v>2130311</v>
      </c>
      <c r="B912" s="110" t="s">
        <v>1661</v>
      </c>
      <c r="C912" s="109">
        <v>0</v>
      </c>
    </row>
    <row r="913" customHeight="1" spans="1:3">
      <c r="A913" s="110">
        <v>2130312</v>
      </c>
      <c r="B913" s="110" t="s">
        <v>1662</v>
      </c>
      <c r="C913" s="109">
        <v>0</v>
      </c>
    </row>
    <row r="914" customHeight="1" spans="1:3">
      <c r="A914" s="110">
        <v>2130313</v>
      </c>
      <c r="B914" s="110" t="s">
        <v>1663</v>
      </c>
      <c r="C914" s="109">
        <v>0</v>
      </c>
    </row>
    <row r="915" customHeight="1" spans="1:3">
      <c r="A915" s="110">
        <v>2130314</v>
      </c>
      <c r="B915" s="110" t="s">
        <v>1664</v>
      </c>
      <c r="C915" s="109">
        <v>183</v>
      </c>
    </row>
    <row r="916" customHeight="1" spans="1:3">
      <c r="A916" s="110">
        <v>2130315</v>
      </c>
      <c r="B916" s="110" t="s">
        <v>1665</v>
      </c>
      <c r="C916" s="109">
        <v>0</v>
      </c>
    </row>
    <row r="917" customHeight="1" spans="1:3">
      <c r="A917" s="110">
        <v>2130316</v>
      </c>
      <c r="B917" s="110" t="s">
        <v>1666</v>
      </c>
      <c r="C917" s="109">
        <v>17</v>
      </c>
    </row>
    <row r="918" customHeight="1" spans="1:3">
      <c r="A918" s="110">
        <v>2130317</v>
      </c>
      <c r="B918" s="110" t="s">
        <v>1667</v>
      </c>
      <c r="C918" s="109">
        <v>0</v>
      </c>
    </row>
    <row r="919" customHeight="1" spans="1:3">
      <c r="A919" s="110">
        <v>2130318</v>
      </c>
      <c r="B919" s="110" t="s">
        <v>1668</v>
      </c>
      <c r="C919" s="109">
        <v>0</v>
      </c>
    </row>
    <row r="920" customHeight="1" spans="1:3">
      <c r="A920" s="110">
        <v>2130319</v>
      </c>
      <c r="B920" s="110" t="s">
        <v>1669</v>
      </c>
      <c r="C920" s="109">
        <v>0</v>
      </c>
    </row>
    <row r="921" customHeight="1" spans="1:3">
      <c r="A921" s="110">
        <v>2130321</v>
      </c>
      <c r="B921" s="110" t="s">
        <v>1670</v>
      </c>
      <c r="C921" s="109">
        <v>0</v>
      </c>
    </row>
    <row r="922" customHeight="1" spans="1:3">
      <c r="A922" s="110">
        <v>2130322</v>
      </c>
      <c r="B922" s="110" t="s">
        <v>1671</v>
      </c>
      <c r="C922" s="109">
        <v>0</v>
      </c>
    </row>
    <row r="923" customHeight="1" spans="1:3">
      <c r="A923" s="110">
        <v>2130333</v>
      </c>
      <c r="B923" s="110" t="s">
        <v>1645</v>
      </c>
      <c r="C923" s="109">
        <v>0</v>
      </c>
    </row>
    <row r="924" customHeight="1" spans="1:3">
      <c r="A924" s="110">
        <v>2130334</v>
      </c>
      <c r="B924" s="110" t="s">
        <v>1672</v>
      </c>
      <c r="C924" s="109">
        <v>0</v>
      </c>
    </row>
    <row r="925" customHeight="1" spans="1:3">
      <c r="A925" s="110">
        <v>2130335</v>
      </c>
      <c r="B925" s="110" t="s">
        <v>1673</v>
      </c>
      <c r="C925" s="109">
        <v>1153</v>
      </c>
    </row>
    <row r="926" customHeight="1" spans="1:3">
      <c r="A926" s="110">
        <v>2130336</v>
      </c>
      <c r="B926" s="110" t="s">
        <v>1674</v>
      </c>
      <c r="C926" s="109">
        <v>0</v>
      </c>
    </row>
    <row r="927" customHeight="1" spans="1:3">
      <c r="A927" s="110">
        <v>2130337</v>
      </c>
      <c r="B927" s="110" t="s">
        <v>1675</v>
      </c>
      <c r="C927" s="109">
        <v>0</v>
      </c>
    </row>
    <row r="928" customHeight="1" spans="1:3">
      <c r="A928" s="110">
        <v>2130399</v>
      </c>
      <c r="B928" s="110" t="s">
        <v>1676</v>
      </c>
      <c r="C928" s="109">
        <v>529</v>
      </c>
    </row>
    <row r="929" customHeight="1" spans="1:3">
      <c r="A929" s="110">
        <v>21305</v>
      </c>
      <c r="B929" s="108" t="s">
        <v>1677</v>
      </c>
      <c r="C929" s="109">
        <f>SUM(C930:C939)</f>
        <v>3330</v>
      </c>
    </row>
    <row r="930" customHeight="1" spans="1:3">
      <c r="A930" s="110">
        <v>2130501</v>
      </c>
      <c r="B930" s="110" t="s">
        <v>988</v>
      </c>
      <c r="C930" s="109">
        <v>0</v>
      </c>
    </row>
    <row r="931" customHeight="1" spans="1:3">
      <c r="A931" s="110">
        <v>2130502</v>
      </c>
      <c r="B931" s="110" t="s">
        <v>989</v>
      </c>
      <c r="C931" s="109">
        <v>40</v>
      </c>
    </row>
    <row r="932" customHeight="1" spans="1:3">
      <c r="A932" s="110">
        <v>2130503</v>
      </c>
      <c r="B932" s="110" t="s">
        <v>990</v>
      </c>
      <c r="C932" s="109">
        <v>0</v>
      </c>
    </row>
    <row r="933" customHeight="1" spans="1:3">
      <c r="A933" s="110">
        <v>2130504</v>
      </c>
      <c r="B933" s="110" t="s">
        <v>1678</v>
      </c>
      <c r="C933" s="109">
        <v>0</v>
      </c>
    </row>
    <row r="934" customHeight="1" spans="1:3">
      <c r="A934" s="110">
        <v>2130505</v>
      </c>
      <c r="B934" s="110" t="s">
        <v>1679</v>
      </c>
      <c r="C934" s="109">
        <v>0</v>
      </c>
    </row>
    <row r="935" customHeight="1" spans="1:3">
      <c r="A935" s="110">
        <v>2130506</v>
      </c>
      <c r="B935" s="110" t="s">
        <v>1680</v>
      </c>
      <c r="C935" s="109">
        <v>0</v>
      </c>
    </row>
    <row r="936" customHeight="1" spans="1:3">
      <c r="A936" s="110">
        <v>2130507</v>
      </c>
      <c r="B936" s="110" t="s">
        <v>1681</v>
      </c>
      <c r="C936" s="109">
        <v>0</v>
      </c>
    </row>
    <row r="937" customHeight="1" spans="1:3">
      <c r="A937" s="110">
        <v>2130508</v>
      </c>
      <c r="B937" s="110" t="s">
        <v>1682</v>
      </c>
      <c r="C937" s="109">
        <v>0</v>
      </c>
    </row>
    <row r="938" customHeight="1" spans="1:3">
      <c r="A938" s="110">
        <v>2130550</v>
      </c>
      <c r="B938" s="110" t="s">
        <v>1683</v>
      </c>
      <c r="C938" s="109">
        <v>0</v>
      </c>
    </row>
    <row r="939" customHeight="1" spans="1:3">
      <c r="A939" s="110">
        <v>2130599</v>
      </c>
      <c r="B939" s="110" t="s">
        <v>1684</v>
      </c>
      <c r="C939" s="109">
        <v>3290</v>
      </c>
    </row>
    <row r="940" customHeight="1" spans="1:3">
      <c r="A940" s="110">
        <v>21307</v>
      </c>
      <c r="B940" s="108" t="s">
        <v>1685</v>
      </c>
      <c r="C940" s="109">
        <f>SUM(C941:C946)</f>
        <v>1060</v>
      </c>
    </row>
    <row r="941" customHeight="1" spans="1:3">
      <c r="A941" s="110">
        <v>2130701</v>
      </c>
      <c r="B941" s="110" t="s">
        <v>1686</v>
      </c>
      <c r="C941" s="109">
        <v>0</v>
      </c>
    </row>
    <row r="942" customHeight="1" spans="1:3">
      <c r="A942" s="110">
        <v>2130704</v>
      </c>
      <c r="B942" s="110" t="s">
        <v>1687</v>
      </c>
      <c r="C942" s="109">
        <v>0</v>
      </c>
    </row>
    <row r="943" customHeight="1" spans="1:3">
      <c r="A943" s="110">
        <v>2130705</v>
      </c>
      <c r="B943" s="110" t="s">
        <v>1688</v>
      </c>
      <c r="C943" s="109">
        <v>1060</v>
      </c>
    </row>
    <row r="944" customHeight="1" spans="1:3">
      <c r="A944" s="110">
        <v>2130706</v>
      </c>
      <c r="B944" s="110" t="s">
        <v>1689</v>
      </c>
      <c r="C944" s="109">
        <v>0</v>
      </c>
    </row>
    <row r="945" customHeight="1" spans="1:3">
      <c r="A945" s="110">
        <v>2130707</v>
      </c>
      <c r="B945" s="110" t="s">
        <v>1690</v>
      </c>
      <c r="C945" s="109">
        <v>0</v>
      </c>
    </row>
    <row r="946" customHeight="1" spans="1:3">
      <c r="A946" s="110">
        <v>2130799</v>
      </c>
      <c r="B946" s="110" t="s">
        <v>1691</v>
      </c>
      <c r="C946" s="109">
        <v>0</v>
      </c>
    </row>
    <row r="947" customHeight="1" spans="1:3">
      <c r="A947" s="110">
        <v>21308</v>
      </c>
      <c r="B947" s="108" t="s">
        <v>1692</v>
      </c>
      <c r="C947" s="109">
        <f>SUM(C948:C953)</f>
        <v>0</v>
      </c>
    </row>
    <row r="948" customHeight="1" spans="1:3">
      <c r="A948" s="110">
        <v>2130801</v>
      </c>
      <c r="B948" s="110" t="s">
        <v>1693</v>
      </c>
      <c r="C948" s="109">
        <v>0</v>
      </c>
    </row>
    <row r="949" customHeight="1" spans="1:3">
      <c r="A949" s="110">
        <v>2130802</v>
      </c>
      <c r="B949" s="110" t="s">
        <v>1694</v>
      </c>
      <c r="C949" s="109">
        <v>0</v>
      </c>
    </row>
    <row r="950" customHeight="1" spans="1:3">
      <c r="A950" s="110">
        <v>2130803</v>
      </c>
      <c r="B950" s="110" t="s">
        <v>1695</v>
      </c>
      <c r="C950" s="109"/>
    </row>
    <row r="951" customHeight="1" spans="1:3">
      <c r="A951" s="110">
        <v>2130804</v>
      </c>
      <c r="B951" s="110" t="s">
        <v>1696</v>
      </c>
      <c r="C951" s="109"/>
    </row>
    <row r="952" customHeight="1" spans="1:3">
      <c r="A952" s="110">
        <v>2130805</v>
      </c>
      <c r="B952" s="110" t="s">
        <v>1697</v>
      </c>
      <c r="C952" s="109">
        <v>0</v>
      </c>
    </row>
    <row r="953" customHeight="1" spans="1:3">
      <c r="A953" s="110">
        <v>2130899</v>
      </c>
      <c r="B953" s="110" t="s">
        <v>1698</v>
      </c>
      <c r="C953" s="109">
        <v>0</v>
      </c>
    </row>
    <row r="954" customHeight="1" spans="1:3">
      <c r="A954" s="110">
        <v>21309</v>
      </c>
      <c r="B954" s="108" t="s">
        <v>1699</v>
      </c>
      <c r="C954" s="109">
        <f>SUM(C955:C956)</f>
        <v>0</v>
      </c>
    </row>
    <row r="955" customHeight="1" spans="1:3">
      <c r="A955" s="110">
        <v>2130901</v>
      </c>
      <c r="B955" s="110" t="s">
        <v>1700</v>
      </c>
      <c r="C955" s="109">
        <v>0</v>
      </c>
    </row>
    <row r="956" customHeight="1" spans="1:3">
      <c r="A956" s="110">
        <v>2130999</v>
      </c>
      <c r="B956" s="110" t="s">
        <v>1701</v>
      </c>
      <c r="C956" s="109"/>
    </row>
    <row r="957" customHeight="1" spans="1:3">
      <c r="A957" s="110">
        <v>21399</v>
      </c>
      <c r="B957" s="108" t="s">
        <v>1702</v>
      </c>
      <c r="C957" s="109">
        <f>C958+C959</f>
        <v>0</v>
      </c>
    </row>
    <row r="958" customHeight="1" spans="1:3">
      <c r="A958" s="110">
        <v>2139901</v>
      </c>
      <c r="B958" s="110" t="s">
        <v>1703</v>
      </c>
      <c r="C958" s="109">
        <v>0</v>
      </c>
    </row>
    <row r="959" customHeight="1" spans="1:3">
      <c r="A959" s="110">
        <v>2139999</v>
      </c>
      <c r="B959" s="110" t="s">
        <v>1704</v>
      </c>
      <c r="C959" s="109">
        <v>0</v>
      </c>
    </row>
    <row r="960" customHeight="1" spans="1:3">
      <c r="A960" s="110">
        <v>214</v>
      </c>
      <c r="B960" s="108" t="s">
        <v>131</v>
      </c>
      <c r="C960" s="109">
        <f>SUM(C961,C984,C994,C1004,C1009,C1016,C1021)</f>
        <v>1020</v>
      </c>
    </row>
    <row r="961" customHeight="1" spans="1:3">
      <c r="A961" s="110">
        <v>21401</v>
      </c>
      <c r="B961" s="108" t="s">
        <v>1705</v>
      </c>
      <c r="C961" s="109">
        <f>SUM(C962:C983)</f>
        <v>1020</v>
      </c>
    </row>
    <row r="962" customHeight="1" spans="1:3">
      <c r="A962" s="110">
        <v>2140101</v>
      </c>
      <c r="B962" s="110" t="s">
        <v>988</v>
      </c>
      <c r="C962" s="109">
        <v>727</v>
      </c>
    </row>
    <row r="963" customHeight="1" spans="1:3">
      <c r="A963" s="110">
        <v>2140102</v>
      </c>
      <c r="B963" s="110" t="s">
        <v>989</v>
      </c>
      <c r="C963" s="109">
        <v>124</v>
      </c>
    </row>
    <row r="964" customHeight="1" spans="1:3">
      <c r="A964" s="110">
        <v>2140103</v>
      </c>
      <c r="B964" s="110" t="s">
        <v>990</v>
      </c>
      <c r="C964" s="109">
        <v>0</v>
      </c>
    </row>
    <row r="965" customHeight="1" spans="1:3">
      <c r="A965" s="110">
        <v>2140104</v>
      </c>
      <c r="B965" s="110" t="s">
        <v>1706</v>
      </c>
      <c r="C965" s="109"/>
    </row>
    <row r="966" customHeight="1" spans="1:3">
      <c r="A966" s="110">
        <v>2140106</v>
      </c>
      <c r="B966" s="110" t="s">
        <v>1707</v>
      </c>
      <c r="C966" s="109"/>
    </row>
    <row r="967" customHeight="1" spans="1:3">
      <c r="A967" s="110">
        <v>2140109</v>
      </c>
      <c r="B967" s="110" t="s">
        <v>1708</v>
      </c>
      <c r="C967" s="109">
        <v>0</v>
      </c>
    </row>
    <row r="968" customHeight="1" spans="1:3">
      <c r="A968" s="110">
        <v>2140110</v>
      </c>
      <c r="B968" s="110" t="s">
        <v>1709</v>
      </c>
      <c r="C968" s="109">
        <v>0</v>
      </c>
    </row>
    <row r="969" customHeight="1" spans="1:3">
      <c r="A969" s="110">
        <v>2140111</v>
      </c>
      <c r="B969" s="110" t="s">
        <v>1710</v>
      </c>
      <c r="C969" s="109">
        <v>0</v>
      </c>
    </row>
    <row r="970" customHeight="1" spans="1:3">
      <c r="A970" s="110">
        <v>2140112</v>
      </c>
      <c r="B970" s="110" t="s">
        <v>1711</v>
      </c>
      <c r="C970" s="109">
        <v>0</v>
      </c>
    </row>
    <row r="971" customHeight="1" spans="1:3">
      <c r="A971" s="110">
        <v>2140114</v>
      </c>
      <c r="B971" s="110" t="s">
        <v>1712</v>
      </c>
      <c r="C971" s="109">
        <v>0</v>
      </c>
    </row>
    <row r="972" customHeight="1" spans="1:3">
      <c r="A972" s="110">
        <v>2140122</v>
      </c>
      <c r="B972" s="110" t="s">
        <v>1713</v>
      </c>
      <c r="C972" s="109">
        <v>0</v>
      </c>
    </row>
    <row r="973" customHeight="1" spans="1:3">
      <c r="A973" s="110">
        <v>2140123</v>
      </c>
      <c r="B973" s="110" t="s">
        <v>1714</v>
      </c>
      <c r="C973" s="109">
        <v>0</v>
      </c>
    </row>
    <row r="974" customHeight="1" spans="1:3">
      <c r="A974" s="110">
        <v>2140127</v>
      </c>
      <c r="B974" s="110" t="s">
        <v>1715</v>
      </c>
      <c r="C974" s="109">
        <v>0</v>
      </c>
    </row>
    <row r="975" customHeight="1" spans="1:3">
      <c r="A975" s="110">
        <v>2140128</v>
      </c>
      <c r="B975" s="110" t="s">
        <v>1716</v>
      </c>
      <c r="C975" s="109">
        <v>0</v>
      </c>
    </row>
    <row r="976" customHeight="1" spans="1:3">
      <c r="A976" s="110">
        <v>2140129</v>
      </c>
      <c r="B976" s="110" t="s">
        <v>1717</v>
      </c>
      <c r="C976" s="109">
        <v>0</v>
      </c>
    </row>
    <row r="977" customHeight="1" spans="1:3">
      <c r="A977" s="110">
        <v>2140130</v>
      </c>
      <c r="B977" s="110" t="s">
        <v>1718</v>
      </c>
      <c r="C977" s="109">
        <v>0</v>
      </c>
    </row>
    <row r="978" customHeight="1" spans="1:3">
      <c r="A978" s="110">
        <v>2140131</v>
      </c>
      <c r="B978" s="110" t="s">
        <v>1719</v>
      </c>
      <c r="C978" s="109">
        <v>0</v>
      </c>
    </row>
    <row r="979" customHeight="1" spans="1:3">
      <c r="A979" s="110">
        <v>2140133</v>
      </c>
      <c r="B979" s="110" t="s">
        <v>1720</v>
      </c>
      <c r="C979" s="109">
        <v>0</v>
      </c>
    </row>
    <row r="980" customHeight="1" spans="1:3">
      <c r="A980" s="110">
        <v>2140136</v>
      </c>
      <c r="B980" s="110" t="s">
        <v>1721</v>
      </c>
      <c r="C980" s="109">
        <v>0</v>
      </c>
    </row>
    <row r="981" customHeight="1" spans="1:3">
      <c r="A981" s="110">
        <v>2140138</v>
      </c>
      <c r="B981" s="110" t="s">
        <v>1722</v>
      </c>
      <c r="C981" s="109">
        <v>0</v>
      </c>
    </row>
    <row r="982" customHeight="1" spans="1:3">
      <c r="A982" s="110">
        <v>2140139</v>
      </c>
      <c r="B982" s="110" t="s">
        <v>1723</v>
      </c>
      <c r="C982" s="109">
        <v>0</v>
      </c>
    </row>
    <row r="983" customHeight="1" spans="1:3">
      <c r="A983" s="110">
        <v>2140199</v>
      </c>
      <c r="B983" s="110" t="s">
        <v>1724</v>
      </c>
      <c r="C983" s="109">
        <v>169</v>
      </c>
    </row>
    <row r="984" customHeight="1" spans="1:3">
      <c r="A984" s="110">
        <v>21402</v>
      </c>
      <c r="B984" s="108" t="s">
        <v>1725</v>
      </c>
      <c r="C984" s="109">
        <f>SUM(C985:C993)</f>
        <v>0</v>
      </c>
    </row>
    <row r="985" customHeight="1" spans="1:3">
      <c r="A985" s="110">
        <v>2140201</v>
      </c>
      <c r="B985" s="110" t="s">
        <v>988</v>
      </c>
      <c r="C985" s="109">
        <v>0</v>
      </c>
    </row>
    <row r="986" customHeight="1" spans="1:3">
      <c r="A986" s="110">
        <v>2140202</v>
      </c>
      <c r="B986" s="110" t="s">
        <v>989</v>
      </c>
      <c r="C986" s="109">
        <v>0</v>
      </c>
    </row>
    <row r="987" customHeight="1" spans="1:3">
      <c r="A987" s="110">
        <v>2140203</v>
      </c>
      <c r="B987" s="110" t="s">
        <v>990</v>
      </c>
      <c r="C987" s="109">
        <v>0</v>
      </c>
    </row>
    <row r="988" customHeight="1" spans="1:3">
      <c r="A988" s="110">
        <v>2140204</v>
      </c>
      <c r="B988" s="110" t="s">
        <v>1726</v>
      </c>
      <c r="C988" s="109">
        <v>0</v>
      </c>
    </row>
    <row r="989" customHeight="1" spans="1:3">
      <c r="A989" s="110">
        <v>2140205</v>
      </c>
      <c r="B989" s="110" t="s">
        <v>1727</v>
      </c>
      <c r="C989" s="109">
        <v>0</v>
      </c>
    </row>
    <row r="990" customHeight="1" spans="1:3">
      <c r="A990" s="110">
        <v>2140206</v>
      </c>
      <c r="B990" s="110" t="s">
        <v>1728</v>
      </c>
      <c r="C990" s="109">
        <v>0</v>
      </c>
    </row>
    <row r="991" customHeight="1" spans="1:3">
      <c r="A991" s="110">
        <v>2140207</v>
      </c>
      <c r="B991" s="110" t="s">
        <v>1729</v>
      </c>
      <c r="C991" s="109">
        <v>0</v>
      </c>
    </row>
    <row r="992" customHeight="1" spans="1:3">
      <c r="A992" s="110">
        <v>2140208</v>
      </c>
      <c r="B992" s="110" t="s">
        <v>1730</v>
      </c>
      <c r="C992" s="109">
        <v>0</v>
      </c>
    </row>
    <row r="993" customHeight="1" spans="1:3">
      <c r="A993" s="110">
        <v>2140299</v>
      </c>
      <c r="B993" s="110" t="s">
        <v>1731</v>
      </c>
      <c r="C993" s="109">
        <v>0</v>
      </c>
    </row>
    <row r="994" customHeight="1" spans="1:3">
      <c r="A994" s="110">
        <v>21403</v>
      </c>
      <c r="B994" s="108" t="s">
        <v>1732</v>
      </c>
      <c r="C994" s="109">
        <f>SUM(C995:C1003)</f>
        <v>0</v>
      </c>
    </row>
    <row r="995" customHeight="1" spans="1:3">
      <c r="A995" s="110">
        <v>2140301</v>
      </c>
      <c r="B995" s="110" t="s">
        <v>988</v>
      </c>
      <c r="C995" s="109">
        <v>0</v>
      </c>
    </row>
    <row r="996" customHeight="1" spans="1:3">
      <c r="A996" s="110">
        <v>2140302</v>
      </c>
      <c r="B996" s="110" t="s">
        <v>989</v>
      </c>
      <c r="C996" s="109">
        <v>0</v>
      </c>
    </row>
    <row r="997" customHeight="1" spans="1:3">
      <c r="A997" s="110">
        <v>2140303</v>
      </c>
      <c r="B997" s="110" t="s">
        <v>990</v>
      </c>
      <c r="C997" s="109">
        <v>0</v>
      </c>
    </row>
    <row r="998" customHeight="1" spans="1:3">
      <c r="A998" s="110">
        <v>2140304</v>
      </c>
      <c r="B998" s="110" t="s">
        <v>1733</v>
      </c>
      <c r="C998" s="109">
        <v>0</v>
      </c>
    </row>
    <row r="999" customHeight="1" spans="1:3">
      <c r="A999" s="110">
        <v>2140305</v>
      </c>
      <c r="B999" s="110" t="s">
        <v>1734</v>
      </c>
      <c r="C999" s="109">
        <v>0</v>
      </c>
    </row>
    <row r="1000" customHeight="1" spans="1:3">
      <c r="A1000" s="110">
        <v>2140306</v>
      </c>
      <c r="B1000" s="110" t="s">
        <v>1735</v>
      </c>
      <c r="C1000" s="109">
        <v>0</v>
      </c>
    </row>
    <row r="1001" customHeight="1" spans="1:3">
      <c r="A1001" s="110">
        <v>2140307</v>
      </c>
      <c r="B1001" s="110" t="s">
        <v>1736</v>
      </c>
      <c r="C1001" s="109">
        <v>0</v>
      </c>
    </row>
    <row r="1002" customHeight="1" spans="1:3">
      <c r="A1002" s="110">
        <v>2140308</v>
      </c>
      <c r="B1002" s="110" t="s">
        <v>1737</v>
      </c>
      <c r="C1002" s="109">
        <v>0</v>
      </c>
    </row>
    <row r="1003" customHeight="1" spans="1:3">
      <c r="A1003" s="110">
        <v>2140399</v>
      </c>
      <c r="B1003" s="110" t="s">
        <v>1738</v>
      </c>
      <c r="C1003" s="109">
        <v>0</v>
      </c>
    </row>
    <row r="1004" customHeight="1" spans="1:3">
      <c r="A1004" s="110">
        <v>21404</v>
      </c>
      <c r="B1004" s="108" t="s">
        <v>1739</v>
      </c>
      <c r="C1004" s="109">
        <f>SUM(C1005:C1008)</f>
        <v>0</v>
      </c>
    </row>
    <row r="1005" customHeight="1" spans="1:3">
      <c r="A1005" s="110">
        <v>2140401</v>
      </c>
      <c r="B1005" s="110" t="s">
        <v>1740</v>
      </c>
      <c r="C1005" s="109">
        <v>0</v>
      </c>
    </row>
    <row r="1006" customHeight="1" spans="1:3">
      <c r="A1006" s="110">
        <v>2140402</v>
      </c>
      <c r="B1006" s="110" t="s">
        <v>1741</v>
      </c>
      <c r="C1006" s="109">
        <v>0</v>
      </c>
    </row>
    <row r="1007" customHeight="1" spans="1:3">
      <c r="A1007" s="110">
        <v>2140403</v>
      </c>
      <c r="B1007" s="110" t="s">
        <v>1742</v>
      </c>
      <c r="C1007" s="109">
        <v>0</v>
      </c>
    </row>
    <row r="1008" customHeight="1" spans="1:3">
      <c r="A1008" s="110">
        <v>2140499</v>
      </c>
      <c r="B1008" s="110" t="s">
        <v>1743</v>
      </c>
      <c r="C1008" s="109">
        <v>0</v>
      </c>
    </row>
    <row r="1009" customHeight="1" spans="1:3">
      <c r="A1009" s="110">
        <v>21405</v>
      </c>
      <c r="B1009" s="108" t="s">
        <v>1744</v>
      </c>
      <c r="C1009" s="109">
        <f>SUM(C1010:C1015)</f>
        <v>0</v>
      </c>
    </row>
    <row r="1010" customHeight="1" spans="1:3">
      <c r="A1010" s="110">
        <v>2140501</v>
      </c>
      <c r="B1010" s="110" t="s">
        <v>988</v>
      </c>
      <c r="C1010" s="109">
        <v>0</v>
      </c>
    </row>
    <row r="1011" customHeight="1" spans="1:3">
      <c r="A1011" s="110">
        <v>2140502</v>
      </c>
      <c r="B1011" s="110" t="s">
        <v>989</v>
      </c>
      <c r="C1011" s="109">
        <v>0</v>
      </c>
    </row>
    <row r="1012" customHeight="1" spans="1:3">
      <c r="A1012" s="110">
        <v>2140503</v>
      </c>
      <c r="B1012" s="110" t="s">
        <v>990</v>
      </c>
      <c r="C1012" s="109">
        <v>0</v>
      </c>
    </row>
    <row r="1013" customHeight="1" spans="1:3">
      <c r="A1013" s="110">
        <v>2140504</v>
      </c>
      <c r="B1013" s="110" t="s">
        <v>1730</v>
      </c>
      <c r="C1013" s="109">
        <v>0</v>
      </c>
    </row>
    <row r="1014" customHeight="1" spans="1:3">
      <c r="A1014" s="110">
        <v>2140505</v>
      </c>
      <c r="B1014" s="110" t="s">
        <v>1745</v>
      </c>
      <c r="C1014" s="109">
        <v>0</v>
      </c>
    </row>
    <row r="1015" customHeight="1" spans="1:3">
      <c r="A1015" s="110">
        <v>2140599</v>
      </c>
      <c r="B1015" s="110" t="s">
        <v>1746</v>
      </c>
      <c r="C1015" s="109">
        <v>0</v>
      </c>
    </row>
    <row r="1016" customHeight="1" spans="1:3">
      <c r="A1016" s="110">
        <v>21406</v>
      </c>
      <c r="B1016" s="108" t="s">
        <v>1747</v>
      </c>
      <c r="C1016" s="109">
        <f>SUM(C1017:C1020)</f>
        <v>0</v>
      </c>
    </row>
    <row r="1017" customHeight="1" spans="1:3">
      <c r="A1017" s="110">
        <v>2140601</v>
      </c>
      <c r="B1017" s="110" t="s">
        <v>1748</v>
      </c>
      <c r="C1017" s="109">
        <v>0</v>
      </c>
    </row>
    <row r="1018" customHeight="1" spans="1:3">
      <c r="A1018" s="110">
        <v>2140602</v>
      </c>
      <c r="B1018" s="110" t="s">
        <v>1749</v>
      </c>
      <c r="C1018" s="109">
        <v>0</v>
      </c>
    </row>
    <row r="1019" customHeight="1" spans="1:3">
      <c r="A1019" s="110">
        <v>2140603</v>
      </c>
      <c r="B1019" s="110" t="s">
        <v>1750</v>
      </c>
      <c r="C1019" s="109">
        <v>0</v>
      </c>
    </row>
    <row r="1020" customHeight="1" spans="1:3">
      <c r="A1020" s="110">
        <v>2140699</v>
      </c>
      <c r="B1020" s="110" t="s">
        <v>1751</v>
      </c>
      <c r="C1020" s="109">
        <v>0</v>
      </c>
    </row>
    <row r="1021" customHeight="1" spans="1:3">
      <c r="A1021" s="110">
        <v>21499</v>
      </c>
      <c r="B1021" s="108" t="s">
        <v>1752</v>
      </c>
      <c r="C1021" s="109">
        <f>SUM(C1022:C1023)</f>
        <v>0</v>
      </c>
    </row>
    <row r="1022" customHeight="1" spans="1:3">
      <c r="A1022" s="110">
        <v>2149901</v>
      </c>
      <c r="B1022" s="110" t="s">
        <v>1753</v>
      </c>
      <c r="C1022" s="109">
        <v>0</v>
      </c>
    </row>
    <row r="1023" customHeight="1" spans="1:3">
      <c r="A1023" s="110">
        <v>2149999</v>
      </c>
      <c r="B1023" s="110" t="s">
        <v>1754</v>
      </c>
      <c r="C1023" s="109">
        <v>0</v>
      </c>
    </row>
    <row r="1024" customHeight="1" spans="1:3">
      <c r="A1024" s="110">
        <v>215</v>
      </c>
      <c r="B1024" s="108" t="s">
        <v>132</v>
      </c>
      <c r="C1024" s="109">
        <f>SUM(C1025,C1035,C1051,C1056,C1067,C1074,C1082)</f>
        <v>3366</v>
      </c>
    </row>
    <row r="1025" customHeight="1" spans="1:3">
      <c r="A1025" s="110">
        <v>21501</v>
      </c>
      <c r="B1025" s="108" t="s">
        <v>1755</v>
      </c>
      <c r="C1025" s="109">
        <f>SUM(C1026:C1034)</f>
        <v>0</v>
      </c>
    </row>
    <row r="1026" customHeight="1" spans="1:3">
      <c r="A1026" s="110">
        <v>2150101</v>
      </c>
      <c r="B1026" s="110" t="s">
        <v>988</v>
      </c>
      <c r="C1026" s="109">
        <v>0</v>
      </c>
    </row>
    <row r="1027" customHeight="1" spans="1:3">
      <c r="A1027" s="110">
        <v>2150102</v>
      </c>
      <c r="B1027" s="110" t="s">
        <v>989</v>
      </c>
      <c r="C1027" s="109">
        <v>0</v>
      </c>
    </row>
    <row r="1028" customHeight="1" spans="1:3">
      <c r="A1028" s="110">
        <v>2150103</v>
      </c>
      <c r="B1028" s="110" t="s">
        <v>990</v>
      </c>
      <c r="C1028" s="109">
        <v>0</v>
      </c>
    </row>
    <row r="1029" customHeight="1" spans="1:3">
      <c r="A1029" s="110">
        <v>2150104</v>
      </c>
      <c r="B1029" s="110" t="s">
        <v>1756</v>
      </c>
      <c r="C1029" s="109">
        <v>0</v>
      </c>
    </row>
    <row r="1030" customHeight="1" spans="1:3">
      <c r="A1030" s="110">
        <v>2150105</v>
      </c>
      <c r="B1030" s="110" t="s">
        <v>1757</v>
      </c>
      <c r="C1030" s="109">
        <v>0</v>
      </c>
    </row>
    <row r="1031" customHeight="1" spans="1:3">
      <c r="A1031" s="110">
        <v>2150106</v>
      </c>
      <c r="B1031" s="110" t="s">
        <v>1758</v>
      </c>
      <c r="C1031" s="109">
        <v>0</v>
      </c>
    </row>
    <row r="1032" customHeight="1" spans="1:3">
      <c r="A1032" s="110">
        <v>2150107</v>
      </c>
      <c r="B1032" s="110" t="s">
        <v>1759</v>
      </c>
      <c r="C1032" s="109">
        <v>0</v>
      </c>
    </row>
    <row r="1033" customHeight="1" spans="1:3">
      <c r="A1033" s="110">
        <v>2150108</v>
      </c>
      <c r="B1033" s="110" t="s">
        <v>1760</v>
      </c>
      <c r="C1033" s="109">
        <v>0</v>
      </c>
    </row>
    <row r="1034" customHeight="1" spans="1:3">
      <c r="A1034" s="110">
        <v>2150199</v>
      </c>
      <c r="B1034" s="110" t="s">
        <v>1761</v>
      </c>
      <c r="C1034" s="109">
        <v>0</v>
      </c>
    </row>
    <row r="1035" customHeight="1" spans="1:3">
      <c r="A1035" s="110">
        <v>21502</v>
      </c>
      <c r="B1035" s="108" t="s">
        <v>1762</v>
      </c>
      <c r="C1035" s="109">
        <f>SUM(C1036:C1050)</f>
        <v>0</v>
      </c>
    </row>
    <row r="1036" customHeight="1" spans="1:3">
      <c r="A1036" s="110">
        <v>2150201</v>
      </c>
      <c r="B1036" s="110" t="s">
        <v>988</v>
      </c>
      <c r="C1036" s="109">
        <v>0</v>
      </c>
    </row>
    <row r="1037" customHeight="1" spans="1:3">
      <c r="A1037" s="110">
        <v>2150202</v>
      </c>
      <c r="B1037" s="110" t="s">
        <v>989</v>
      </c>
      <c r="C1037" s="109">
        <v>0</v>
      </c>
    </row>
    <row r="1038" customHeight="1" spans="1:3">
      <c r="A1038" s="110">
        <v>2150203</v>
      </c>
      <c r="B1038" s="110" t="s">
        <v>990</v>
      </c>
      <c r="C1038" s="109">
        <v>0</v>
      </c>
    </row>
    <row r="1039" customHeight="1" spans="1:3">
      <c r="A1039" s="110">
        <v>2150204</v>
      </c>
      <c r="B1039" s="110" t="s">
        <v>1763</v>
      </c>
      <c r="C1039" s="109">
        <v>0</v>
      </c>
    </row>
    <row r="1040" customHeight="1" spans="1:3">
      <c r="A1040" s="110">
        <v>2150205</v>
      </c>
      <c r="B1040" s="110" t="s">
        <v>1764</v>
      </c>
      <c r="C1040" s="109">
        <v>0</v>
      </c>
    </row>
    <row r="1041" customHeight="1" spans="1:3">
      <c r="A1041" s="110">
        <v>2150206</v>
      </c>
      <c r="B1041" s="110" t="s">
        <v>1765</v>
      </c>
      <c r="C1041" s="109">
        <v>0</v>
      </c>
    </row>
    <row r="1042" customHeight="1" spans="1:3">
      <c r="A1042" s="110">
        <v>2150207</v>
      </c>
      <c r="B1042" s="110" t="s">
        <v>1766</v>
      </c>
      <c r="C1042" s="109">
        <v>0</v>
      </c>
    </row>
    <row r="1043" customHeight="1" spans="1:3">
      <c r="A1043" s="110">
        <v>2150208</v>
      </c>
      <c r="B1043" s="110" t="s">
        <v>1767</v>
      </c>
      <c r="C1043" s="109">
        <v>0</v>
      </c>
    </row>
    <row r="1044" customHeight="1" spans="1:3">
      <c r="A1044" s="110">
        <v>2150209</v>
      </c>
      <c r="B1044" s="110" t="s">
        <v>1768</v>
      </c>
      <c r="C1044" s="109">
        <v>0</v>
      </c>
    </row>
    <row r="1045" customHeight="1" spans="1:3">
      <c r="A1045" s="110">
        <v>2150210</v>
      </c>
      <c r="B1045" s="110" t="s">
        <v>1769</v>
      </c>
      <c r="C1045" s="109">
        <v>0</v>
      </c>
    </row>
    <row r="1046" customHeight="1" spans="1:3">
      <c r="A1046" s="110">
        <v>2150212</v>
      </c>
      <c r="B1046" s="110" t="s">
        <v>1770</v>
      </c>
      <c r="C1046" s="109">
        <v>0</v>
      </c>
    </row>
    <row r="1047" customHeight="1" spans="1:3">
      <c r="A1047" s="110">
        <v>2150213</v>
      </c>
      <c r="B1047" s="110" t="s">
        <v>1771</v>
      </c>
      <c r="C1047" s="109">
        <v>0</v>
      </c>
    </row>
    <row r="1048" customHeight="1" spans="1:3">
      <c r="A1048" s="110">
        <v>2150214</v>
      </c>
      <c r="B1048" s="110" t="s">
        <v>1772</v>
      </c>
      <c r="C1048" s="109">
        <v>0</v>
      </c>
    </row>
    <row r="1049" customHeight="1" spans="1:3">
      <c r="A1049" s="110">
        <v>2150215</v>
      </c>
      <c r="B1049" s="110" t="s">
        <v>1773</v>
      </c>
      <c r="C1049" s="109">
        <v>0</v>
      </c>
    </row>
    <row r="1050" customHeight="1" spans="1:3">
      <c r="A1050" s="110">
        <v>2150299</v>
      </c>
      <c r="B1050" s="110" t="s">
        <v>1774</v>
      </c>
      <c r="C1050" s="109"/>
    </row>
    <row r="1051" customHeight="1" spans="1:3">
      <c r="A1051" s="110">
        <v>21503</v>
      </c>
      <c r="B1051" s="108" t="s">
        <v>1775</v>
      </c>
      <c r="C1051" s="109">
        <f>SUM(C1052:C1055)</f>
        <v>0</v>
      </c>
    </row>
    <row r="1052" customHeight="1" spans="1:3">
      <c r="A1052" s="110">
        <v>2150301</v>
      </c>
      <c r="B1052" s="110" t="s">
        <v>988</v>
      </c>
      <c r="C1052" s="109">
        <v>0</v>
      </c>
    </row>
    <row r="1053" customHeight="1" spans="1:3">
      <c r="A1053" s="110">
        <v>2150302</v>
      </c>
      <c r="B1053" s="110" t="s">
        <v>989</v>
      </c>
      <c r="C1053" s="109">
        <v>0</v>
      </c>
    </row>
    <row r="1054" customHeight="1" spans="1:3">
      <c r="A1054" s="110">
        <v>2150303</v>
      </c>
      <c r="B1054" s="110" t="s">
        <v>990</v>
      </c>
      <c r="C1054" s="109">
        <v>0</v>
      </c>
    </row>
    <row r="1055" customHeight="1" spans="1:3">
      <c r="A1055" s="110">
        <v>2150399</v>
      </c>
      <c r="B1055" s="110" t="s">
        <v>1776</v>
      </c>
      <c r="C1055" s="109">
        <v>0</v>
      </c>
    </row>
    <row r="1056" customHeight="1" spans="1:3">
      <c r="A1056" s="110">
        <v>21505</v>
      </c>
      <c r="B1056" s="108" t="s">
        <v>1777</v>
      </c>
      <c r="C1056" s="109">
        <f>SUM(C1057:C1066)</f>
        <v>1664</v>
      </c>
    </row>
    <row r="1057" customHeight="1" spans="1:3">
      <c r="A1057" s="110">
        <v>2150501</v>
      </c>
      <c r="B1057" s="110" t="s">
        <v>988</v>
      </c>
      <c r="C1057" s="109">
        <v>829</v>
      </c>
    </row>
    <row r="1058" customHeight="1" spans="1:3">
      <c r="A1058" s="110">
        <v>2150502</v>
      </c>
      <c r="B1058" s="110" t="s">
        <v>989</v>
      </c>
      <c r="C1058" s="109">
        <v>835</v>
      </c>
    </row>
    <row r="1059" customHeight="1" spans="1:3">
      <c r="A1059" s="110">
        <v>2150503</v>
      </c>
      <c r="B1059" s="110" t="s">
        <v>990</v>
      </c>
      <c r="C1059" s="109">
        <v>0</v>
      </c>
    </row>
    <row r="1060" customHeight="1" spans="1:3">
      <c r="A1060" s="110">
        <v>2150505</v>
      </c>
      <c r="B1060" s="110" t="s">
        <v>1778</v>
      </c>
      <c r="C1060" s="109">
        <v>0</v>
      </c>
    </row>
    <row r="1061" customHeight="1" spans="1:3">
      <c r="A1061" s="110">
        <v>2150507</v>
      </c>
      <c r="B1061" s="110" t="s">
        <v>1779</v>
      </c>
      <c r="C1061" s="109">
        <v>0</v>
      </c>
    </row>
    <row r="1062" customHeight="1" spans="1:3">
      <c r="A1062" s="110">
        <v>2150508</v>
      </c>
      <c r="B1062" s="110" t="s">
        <v>1780</v>
      </c>
      <c r="C1062" s="109">
        <v>0</v>
      </c>
    </row>
    <row r="1063" customHeight="1" spans="1:3">
      <c r="A1063" s="110">
        <v>2150516</v>
      </c>
      <c r="B1063" s="110" t="s">
        <v>1781</v>
      </c>
      <c r="C1063" s="109">
        <v>0</v>
      </c>
    </row>
    <row r="1064" customHeight="1" spans="1:3">
      <c r="A1064" s="110">
        <v>2150517</v>
      </c>
      <c r="B1064" s="110" t="s">
        <v>1782</v>
      </c>
      <c r="C1064" s="109">
        <v>0</v>
      </c>
    </row>
    <row r="1065" customHeight="1" spans="1:3">
      <c r="A1065" s="110">
        <v>2150550</v>
      </c>
      <c r="B1065" s="110" t="s">
        <v>997</v>
      </c>
      <c r="C1065" s="109">
        <v>0</v>
      </c>
    </row>
    <row r="1066" customHeight="1" spans="1:3">
      <c r="A1066" s="110">
        <v>2150599</v>
      </c>
      <c r="B1066" s="110" t="s">
        <v>1783</v>
      </c>
      <c r="C1066" s="109">
        <v>0</v>
      </c>
    </row>
    <row r="1067" customHeight="1" spans="1:3">
      <c r="A1067" s="110">
        <v>21507</v>
      </c>
      <c r="B1067" s="108" t="s">
        <v>1784</v>
      </c>
      <c r="C1067" s="109">
        <f>SUM(C1068:C1073)</f>
        <v>0</v>
      </c>
    </row>
    <row r="1068" customHeight="1" spans="1:3">
      <c r="A1068" s="110">
        <v>2150701</v>
      </c>
      <c r="B1068" s="110" t="s">
        <v>988</v>
      </c>
      <c r="C1068" s="109">
        <v>0</v>
      </c>
    </row>
    <row r="1069" customHeight="1" spans="1:3">
      <c r="A1069" s="110">
        <v>2150702</v>
      </c>
      <c r="B1069" s="110" t="s">
        <v>989</v>
      </c>
      <c r="C1069" s="109">
        <v>0</v>
      </c>
    </row>
    <row r="1070" customHeight="1" spans="1:3">
      <c r="A1070" s="110">
        <v>2150703</v>
      </c>
      <c r="B1070" s="110" t="s">
        <v>990</v>
      </c>
      <c r="C1070" s="109">
        <v>0</v>
      </c>
    </row>
    <row r="1071" customHeight="1" spans="1:3">
      <c r="A1071" s="110">
        <v>2150704</v>
      </c>
      <c r="B1071" s="110" t="s">
        <v>1785</v>
      </c>
      <c r="C1071" s="109">
        <v>0</v>
      </c>
    </row>
    <row r="1072" customHeight="1" spans="1:3">
      <c r="A1072" s="110">
        <v>2150705</v>
      </c>
      <c r="B1072" s="110" t="s">
        <v>1786</v>
      </c>
      <c r="C1072" s="109">
        <v>0</v>
      </c>
    </row>
    <row r="1073" customHeight="1" spans="1:3">
      <c r="A1073" s="110">
        <v>2150799</v>
      </c>
      <c r="B1073" s="110" t="s">
        <v>1787</v>
      </c>
      <c r="C1073" s="109"/>
    </row>
    <row r="1074" customHeight="1" spans="1:3">
      <c r="A1074" s="110">
        <v>21508</v>
      </c>
      <c r="B1074" s="108" t="s">
        <v>1788</v>
      </c>
      <c r="C1074" s="109">
        <f>SUM(C1075:C1081)</f>
        <v>1309</v>
      </c>
    </row>
    <row r="1075" customHeight="1" spans="1:3">
      <c r="A1075" s="110">
        <v>2150801</v>
      </c>
      <c r="B1075" s="110" t="s">
        <v>988</v>
      </c>
      <c r="C1075" s="109">
        <v>0</v>
      </c>
    </row>
    <row r="1076" customHeight="1" spans="1:3">
      <c r="A1076" s="110">
        <v>2150802</v>
      </c>
      <c r="B1076" s="110" t="s">
        <v>989</v>
      </c>
      <c r="C1076" s="109">
        <v>0</v>
      </c>
    </row>
    <row r="1077" customHeight="1" spans="1:3">
      <c r="A1077" s="110">
        <v>2150803</v>
      </c>
      <c r="B1077" s="110" t="s">
        <v>990</v>
      </c>
      <c r="C1077" s="109">
        <v>0</v>
      </c>
    </row>
    <row r="1078" customHeight="1" spans="1:3">
      <c r="A1078" s="110">
        <v>2150804</v>
      </c>
      <c r="B1078" s="110" t="s">
        <v>1789</v>
      </c>
      <c r="C1078" s="109">
        <v>0</v>
      </c>
    </row>
    <row r="1079" customHeight="1" spans="1:3">
      <c r="A1079" s="110">
        <v>2150805</v>
      </c>
      <c r="B1079" s="110" t="s">
        <v>1790</v>
      </c>
      <c r="C1079" s="109">
        <v>1248</v>
      </c>
    </row>
    <row r="1080" customHeight="1" spans="1:3">
      <c r="A1080" s="110">
        <v>2150806</v>
      </c>
      <c r="B1080" s="110" t="s">
        <v>1791</v>
      </c>
      <c r="C1080" s="109">
        <v>0</v>
      </c>
    </row>
    <row r="1081" customHeight="1" spans="1:3">
      <c r="A1081" s="110">
        <v>2150899</v>
      </c>
      <c r="B1081" s="110" t="s">
        <v>1792</v>
      </c>
      <c r="C1081" s="109">
        <v>61</v>
      </c>
    </row>
    <row r="1082" customHeight="1" spans="1:3">
      <c r="A1082" s="110">
        <v>21599</v>
      </c>
      <c r="B1082" s="108" t="s">
        <v>1793</v>
      </c>
      <c r="C1082" s="109">
        <f>SUM(C1083:C1087)</f>
        <v>393</v>
      </c>
    </row>
    <row r="1083" customHeight="1" spans="1:3">
      <c r="A1083" s="110">
        <v>2159901</v>
      </c>
      <c r="B1083" s="110" t="s">
        <v>1794</v>
      </c>
      <c r="C1083" s="109">
        <v>0</v>
      </c>
    </row>
    <row r="1084" customHeight="1" spans="1:3">
      <c r="A1084" s="110">
        <v>2159904</v>
      </c>
      <c r="B1084" s="110" t="s">
        <v>1795</v>
      </c>
      <c r="C1084" s="109">
        <v>0</v>
      </c>
    </row>
    <row r="1085" customHeight="1" spans="1:3">
      <c r="A1085" s="110">
        <v>2159905</v>
      </c>
      <c r="B1085" s="110" t="s">
        <v>1796</v>
      </c>
      <c r="C1085" s="109">
        <v>0</v>
      </c>
    </row>
    <row r="1086" customHeight="1" spans="1:3">
      <c r="A1086" s="110">
        <v>2159906</v>
      </c>
      <c r="B1086" s="110" t="s">
        <v>1797</v>
      </c>
      <c r="C1086" s="109">
        <v>0</v>
      </c>
    </row>
    <row r="1087" customHeight="1" spans="1:3">
      <c r="A1087" s="110">
        <v>2159999</v>
      </c>
      <c r="B1087" s="110" t="s">
        <v>1798</v>
      </c>
      <c r="C1087" s="109">
        <v>393</v>
      </c>
    </row>
    <row r="1088" customHeight="1" spans="1:3">
      <c r="A1088" s="110">
        <v>216</v>
      </c>
      <c r="B1088" s="108" t="s">
        <v>134</v>
      </c>
      <c r="C1088" s="109">
        <f>SUM(C1089,C1099,C1105)</f>
        <v>0</v>
      </c>
    </row>
    <row r="1089" customHeight="1" spans="1:3">
      <c r="A1089" s="110">
        <v>21602</v>
      </c>
      <c r="B1089" s="108" t="s">
        <v>1799</v>
      </c>
      <c r="C1089" s="109">
        <f>SUM(C1090:C1098)</f>
        <v>0</v>
      </c>
    </row>
    <row r="1090" customHeight="1" spans="1:3">
      <c r="A1090" s="110">
        <v>2160201</v>
      </c>
      <c r="B1090" s="110" t="s">
        <v>988</v>
      </c>
      <c r="C1090" s="109">
        <v>0</v>
      </c>
    </row>
    <row r="1091" customHeight="1" spans="1:3">
      <c r="A1091" s="110">
        <v>2160202</v>
      </c>
      <c r="B1091" s="110" t="s">
        <v>989</v>
      </c>
      <c r="C1091" s="109">
        <v>0</v>
      </c>
    </row>
    <row r="1092" customHeight="1" spans="1:3">
      <c r="A1092" s="110">
        <v>2160203</v>
      </c>
      <c r="B1092" s="110" t="s">
        <v>990</v>
      </c>
      <c r="C1092" s="109">
        <v>0</v>
      </c>
    </row>
    <row r="1093" customHeight="1" spans="1:3">
      <c r="A1093" s="110">
        <v>2160216</v>
      </c>
      <c r="B1093" s="110" t="s">
        <v>1800</v>
      </c>
      <c r="C1093" s="109">
        <v>0</v>
      </c>
    </row>
    <row r="1094" customHeight="1" spans="1:3">
      <c r="A1094" s="110">
        <v>2160217</v>
      </c>
      <c r="B1094" s="110" t="s">
        <v>1801</v>
      </c>
      <c r="C1094" s="109">
        <v>0</v>
      </c>
    </row>
    <row r="1095" customHeight="1" spans="1:3">
      <c r="A1095" s="110">
        <v>2160218</v>
      </c>
      <c r="B1095" s="110" t="s">
        <v>1802</v>
      </c>
      <c r="C1095" s="109">
        <v>0</v>
      </c>
    </row>
    <row r="1096" customHeight="1" spans="1:3">
      <c r="A1096" s="110">
        <v>2160219</v>
      </c>
      <c r="B1096" s="110" t="s">
        <v>1803</v>
      </c>
      <c r="C1096" s="109">
        <v>0</v>
      </c>
    </row>
    <row r="1097" customHeight="1" spans="1:3">
      <c r="A1097" s="110">
        <v>2160250</v>
      </c>
      <c r="B1097" s="110" t="s">
        <v>997</v>
      </c>
      <c r="C1097" s="109">
        <v>0</v>
      </c>
    </row>
    <row r="1098" customHeight="1" spans="1:3">
      <c r="A1098" s="110">
        <v>2160299</v>
      </c>
      <c r="B1098" s="110" t="s">
        <v>1804</v>
      </c>
      <c r="C1098" s="109"/>
    </row>
    <row r="1099" customHeight="1" spans="1:3">
      <c r="A1099" s="110">
        <v>21606</v>
      </c>
      <c r="B1099" s="108" t="s">
        <v>1805</v>
      </c>
      <c r="C1099" s="109">
        <f>SUM(C1100:C1104)</f>
        <v>0</v>
      </c>
    </row>
    <row r="1100" customHeight="1" spans="1:3">
      <c r="A1100" s="110">
        <v>2160601</v>
      </c>
      <c r="B1100" s="110" t="s">
        <v>988</v>
      </c>
      <c r="C1100" s="109">
        <v>0</v>
      </c>
    </row>
    <row r="1101" customHeight="1" spans="1:3">
      <c r="A1101" s="110">
        <v>2160602</v>
      </c>
      <c r="B1101" s="110" t="s">
        <v>989</v>
      </c>
      <c r="C1101" s="109">
        <v>0</v>
      </c>
    </row>
    <row r="1102" customHeight="1" spans="1:3">
      <c r="A1102" s="110">
        <v>2160603</v>
      </c>
      <c r="B1102" s="110" t="s">
        <v>990</v>
      </c>
      <c r="C1102" s="109">
        <v>0</v>
      </c>
    </row>
    <row r="1103" customHeight="1" spans="1:3">
      <c r="A1103" s="110">
        <v>2160607</v>
      </c>
      <c r="B1103" s="110" t="s">
        <v>1806</v>
      </c>
      <c r="C1103" s="109">
        <v>0</v>
      </c>
    </row>
    <row r="1104" customHeight="1" spans="1:3">
      <c r="A1104" s="110">
        <v>2160699</v>
      </c>
      <c r="B1104" s="110" t="s">
        <v>1807</v>
      </c>
      <c r="C1104" s="109"/>
    </row>
    <row r="1105" customHeight="1" spans="1:3">
      <c r="A1105" s="110">
        <v>21699</v>
      </c>
      <c r="B1105" s="108" t="s">
        <v>1808</v>
      </c>
      <c r="C1105" s="109">
        <f>SUM(C1106:C1107)</f>
        <v>0</v>
      </c>
    </row>
    <row r="1106" customHeight="1" spans="1:3">
      <c r="A1106" s="110">
        <v>2169901</v>
      </c>
      <c r="B1106" s="110" t="s">
        <v>1809</v>
      </c>
      <c r="C1106" s="109">
        <v>0</v>
      </c>
    </row>
    <row r="1107" customHeight="1" spans="1:3">
      <c r="A1107" s="110">
        <v>2169999</v>
      </c>
      <c r="B1107" s="110" t="s">
        <v>1810</v>
      </c>
      <c r="C1107" s="109"/>
    </row>
    <row r="1108" customHeight="1" spans="1:3">
      <c r="A1108" s="110">
        <v>217</v>
      </c>
      <c r="B1108" s="108" t="s">
        <v>135</v>
      </c>
      <c r="C1108" s="109">
        <f>SUM(C1109,C1116,C1126,C1132,C1135)</f>
        <v>0</v>
      </c>
    </row>
    <row r="1109" customHeight="1" spans="1:3">
      <c r="A1109" s="110">
        <v>21701</v>
      </c>
      <c r="B1109" s="108" t="s">
        <v>1811</v>
      </c>
      <c r="C1109" s="109">
        <f>SUM(C1110:C1115)</f>
        <v>0</v>
      </c>
    </row>
    <row r="1110" customHeight="1" spans="1:3">
      <c r="A1110" s="110">
        <v>2170101</v>
      </c>
      <c r="B1110" s="110" t="s">
        <v>988</v>
      </c>
      <c r="C1110" s="109">
        <v>0</v>
      </c>
    </row>
    <row r="1111" customHeight="1" spans="1:3">
      <c r="A1111" s="110">
        <v>2170102</v>
      </c>
      <c r="B1111" s="110" t="s">
        <v>989</v>
      </c>
      <c r="C1111" s="109">
        <v>0</v>
      </c>
    </row>
    <row r="1112" customHeight="1" spans="1:3">
      <c r="A1112" s="110">
        <v>2170103</v>
      </c>
      <c r="B1112" s="110" t="s">
        <v>990</v>
      </c>
      <c r="C1112" s="109">
        <v>0</v>
      </c>
    </row>
    <row r="1113" customHeight="1" spans="1:3">
      <c r="A1113" s="110">
        <v>2170104</v>
      </c>
      <c r="B1113" s="110" t="s">
        <v>1812</v>
      </c>
      <c r="C1113" s="109">
        <v>0</v>
      </c>
    </row>
    <row r="1114" customHeight="1" spans="1:3">
      <c r="A1114" s="110">
        <v>2170150</v>
      </c>
      <c r="B1114" s="110" t="s">
        <v>997</v>
      </c>
      <c r="C1114" s="109">
        <v>0</v>
      </c>
    </row>
    <row r="1115" customHeight="1" spans="1:3">
      <c r="A1115" s="110">
        <v>2170199</v>
      </c>
      <c r="B1115" s="110" t="s">
        <v>1813</v>
      </c>
      <c r="C1115" s="109">
        <v>0</v>
      </c>
    </row>
    <row r="1116" customHeight="1" spans="1:3">
      <c r="A1116" s="110">
        <v>21702</v>
      </c>
      <c r="B1116" s="108" t="s">
        <v>1814</v>
      </c>
      <c r="C1116" s="109">
        <f>SUM(C1117:C1125)</f>
        <v>0</v>
      </c>
    </row>
    <row r="1117" customHeight="1" spans="1:3">
      <c r="A1117" s="110">
        <v>2170201</v>
      </c>
      <c r="B1117" s="110" t="s">
        <v>1815</v>
      </c>
      <c r="C1117" s="109">
        <v>0</v>
      </c>
    </row>
    <row r="1118" customHeight="1" spans="1:3">
      <c r="A1118" s="110">
        <v>2170202</v>
      </c>
      <c r="B1118" s="110" t="s">
        <v>1816</v>
      </c>
      <c r="C1118" s="109">
        <v>0</v>
      </c>
    </row>
    <row r="1119" customHeight="1" spans="1:3">
      <c r="A1119" s="110">
        <v>2170203</v>
      </c>
      <c r="B1119" s="110" t="s">
        <v>1817</v>
      </c>
      <c r="C1119" s="109">
        <v>0</v>
      </c>
    </row>
    <row r="1120" customHeight="1" spans="1:3">
      <c r="A1120" s="110">
        <v>2170204</v>
      </c>
      <c r="B1120" s="110" t="s">
        <v>1818</v>
      </c>
      <c r="C1120" s="109">
        <v>0</v>
      </c>
    </row>
    <row r="1121" customHeight="1" spans="1:3">
      <c r="A1121" s="110">
        <v>2170205</v>
      </c>
      <c r="B1121" s="110" t="s">
        <v>1819</v>
      </c>
      <c r="C1121" s="109">
        <v>0</v>
      </c>
    </row>
    <row r="1122" customHeight="1" spans="1:3">
      <c r="A1122" s="110">
        <v>2170206</v>
      </c>
      <c r="B1122" s="110" t="s">
        <v>1820</v>
      </c>
      <c r="C1122" s="109">
        <v>0</v>
      </c>
    </row>
    <row r="1123" customHeight="1" spans="1:3">
      <c r="A1123" s="110">
        <v>2170207</v>
      </c>
      <c r="B1123" s="110" t="s">
        <v>1821</v>
      </c>
      <c r="C1123" s="109">
        <v>0</v>
      </c>
    </row>
    <row r="1124" customHeight="1" spans="1:3">
      <c r="A1124" s="110">
        <v>2170208</v>
      </c>
      <c r="B1124" s="110" t="s">
        <v>1822</v>
      </c>
      <c r="C1124" s="109">
        <v>0</v>
      </c>
    </row>
    <row r="1125" customHeight="1" spans="1:3">
      <c r="A1125" s="110">
        <v>2170299</v>
      </c>
      <c r="B1125" s="110" t="s">
        <v>1823</v>
      </c>
      <c r="C1125" s="109">
        <v>0</v>
      </c>
    </row>
    <row r="1126" customHeight="1" spans="1:3">
      <c r="A1126" s="110">
        <v>21703</v>
      </c>
      <c r="B1126" s="108" t="s">
        <v>1824</v>
      </c>
      <c r="C1126" s="109">
        <f>SUM(C1127:C1131)</f>
        <v>0</v>
      </c>
    </row>
    <row r="1127" customHeight="1" spans="1:3">
      <c r="A1127" s="110">
        <v>2170301</v>
      </c>
      <c r="B1127" s="110" t="s">
        <v>1825</v>
      </c>
      <c r="C1127" s="109">
        <v>0</v>
      </c>
    </row>
    <row r="1128" customHeight="1" spans="1:3">
      <c r="A1128" s="110">
        <v>2170302</v>
      </c>
      <c r="B1128" s="110" t="s">
        <v>1826</v>
      </c>
      <c r="C1128" s="109">
        <v>0</v>
      </c>
    </row>
    <row r="1129" customHeight="1" spans="1:3">
      <c r="A1129" s="110">
        <v>2170303</v>
      </c>
      <c r="B1129" s="110" t="s">
        <v>1827</v>
      </c>
      <c r="C1129" s="109">
        <v>0</v>
      </c>
    </row>
    <row r="1130" customHeight="1" spans="1:3">
      <c r="A1130" s="110">
        <v>2170304</v>
      </c>
      <c r="B1130" s="110" t="s">
        <v>1828</v>
      </c>
      <c r="C1130" s="109">
        <v>0</v>
      </c>
    </row>
    <row r="1131" customHeight="1" spans="1:3">
      <c r="A1131" s="110">
        <v>2170399</v>
      </c>
      <c r="B1131" s="110" t="s">
        <v>1829</v>
      </c>
      <c r="C1131" s="109"/>
    </row>
    <row r="1132" customHeight="1" spans="1:3">
      <c r="A1132" s="110">
        <v>21704</v>
      </c>
      <c r="B1132" s="108" t="s">
        <v>1830</v>
      </c>
      <c r="C1132" s="109">
        <f>SUM(C1133:C1134)</f>
        <v>0</v>
      </c>
    </row>
    <row r="1133" customHeight="1" spans="1:3">
      <c r="A1133" s="110">
        <v>2170401</v>
      </c>
      <c r="B1133" s="110" t="s">
        <v>1831</v>
      </c>
      <c r="C1133" s="109">
        <v>0</v>
      </c>
    </row>
    <row r="1134" customHeight="1" spans="1:3">
      <c r="A1134" s="110">
        <v>2170499</v>
      </c>
      <c r="B1134" s="110" t="s">
        <v>1832</v>
      </c>
      <c r="C1134" s="109">
        <v>0</v>
      </c>
    </row>
    <row r="1135" customHeight="1" spans="1:3">
      <c r="A1135" s="110">
        <v>21799</v>
      </c>
      <c r="B1135" s="108" t="s">
        <v>1833</v>
      </c>
      <c r="C1135" s="109">
        <f>SUM(C1136:C1137)</f>
        <v>0</v>
      </c>
    </row>
    <row r="1136" customHeight="1" spans="1:3">
      <c r="A1136" s="110">
        <v>2179902</v>
      </c>
      <c r="B1136" s="110" t="s">
        <v>1834</v>
      </c>
      <c r="C1136" s="109">
        <v>0</v>
      </c>
    </row>
    <row r="1137" customHeight="1" spans="1:3">
      <c r="A1137" s="110">
        <v>2179999</v>
      </c>
      <c r="B1137" s="110" t="s">
        <v>1835</v>
      </c>
      <c r="C1137" s="109">
        <v>0</v>
      </c>
    </row>
    <row r="1138" customHeight="1" spans="1:3">
      <c r="A1138" s="110">
        <v>219</v>
      </c>
      <c r="B1138" s="108" t="s">
        <v>1836</v>
      </c>
      <c r="C1138" s="109">
        <f>SUM(C1139:C1147)</f>
        <v>0</v>
      </c>
    </row>
    <row r="1139" customHeight="1" spans="1:3">
      <c r="A1139" s="110">
        <v>21901</v>
      </c>
      <c r="B1139" s="108" t="s">
        <v>1837</v>
      </c>
      <c r="C1139" s="109">
        <v>0</v>
      </c>
    </row>
    <row r="1140" customHeight="1" spans="1:3">
      <c r="A1140" s="110">
        <v>21902</v>
      </c>
      <c r="B1140" s="108" t="s">
        <v>1838</v>
      </c>
      <c r="C1140" s="109">
        <v>0</v>
      </c>
    </row>
    <row r="1141" customHeight="1" spans="1:3">
      <c r="A1141" s="110">
        <v>21903</v>
      </c>
      <c r="B1141" s="108" t="s">
        <v>1839</v>
      </c>
      <c r="C1141" s="109">
        <v>0</v>
      </c>
    </row>
    <row r="1142" customHeight="1" spans="1:3">
      <c r="A1142" s="110">
        <v>21904</v>
      </c>
      <c r="B1142" s="108" t="s">
        <v>1840</v>
      </c>
      <c r="C1142" s="109">
        <v>0</v>
      </c>
    </row>
    <row r="1143" customHeight="1" spans="1:3">
      <c r="A1143" s="110">
        <v>21905</v>
      </c>
      <c r="B1143" s="108" t="s">
        <v>1841</v>
      </c>
      <c r="C1143" s="109">
        <v>0</v>
      </c>
    </row>
    <row r="1144" customHeight="1" spans="1:3">
      <c r="A1144" s="110">
        <v>21906</v>
      </c>
      <c r="B1144" s="108" t="s">
        <v>1842</v>
      </c>
      <c r="C1144" s="109">
        <v>0</v>
      </c>
    </row>
    <row r="1145" customHeight="1" spans="1:3">
      <c r="A1145" s="110">
        <v>21907</v>
      </c>
      <c r="B1145" s="108" t="s">
        <v>1843</v>
      </c>
      <c r="C1145" s="109">
        <v>0</v>
      </c>
    </row>
    <row r="1146" customHeight="1" spans="1:3">
      <c r="A1146" s="110">
        <v>21908</v>
      </c>
      <c r="B1146" s="108" t="s">
        <v>1844</v>
      </c>
      <c r="C1146" s="109">
        <v>0</v>
      </c>
    </row>
    <row r="1147" customHeight="1" spans="1:3">
      <c r="A1147" s="110">
        <v>21999</v>
      </c>
      <c r="B1147" s="108" t="s">
        <v>1845</v>
      </c>
      <c r="C1147" s="109">
        <v>0</v>
      </c>
    </row>
    <row r="1148" customHeight="1" spans="1:3">
      <c r="A1148" s="110">
        <v>220</v>
      </c>
      <c r="B1148" s="108" t="s">
        <v>218</v>
      </c>
      <c r="C1148" s="109">
        <f>SUM(C1149,C1176,C1191)</f>
        <v>0</v>
      </c>
    </row>
    <row r="1149" customHeight="1" spans="1:3">
      <c r="A1149" s="110">
        <v>22001</v>
      </c>
      <c r="B1149" s="108" t="s">
        <v>1846</v>
      </c>
      <c r="C1149" s="109">
        <f>SUM(C1150:C1175)</f>
        <v>0</v>
      </c>
    </row>
    <row r="1150" customHeight="1" spans="1:3">
      <c r="A1150" s="110">
        <v>2200101</v>
      </c>
      <c r="B1150" s="110" t="s">
        <v>988</v>
      </c>
      <c r="C1150" s="109">
        <v>0</v>
      </c>
    </row>
    <row r="1151" customHeight="1" spans="1:3">
      <c r="A1151" s="110">
        <v>2200102</v>
      </c>
      <c r="B1151" s="110" t="s">
        <v>989</v>
      </c>
      <c r="C1151" s="109">
        <v>0</v>
      </c>
    </row>
    <row r="1152" customHeight="1" spans="1:3">
      <c r="A1152" s="110">
        <v>2200103</v>
      </c>
      <c r="B1152" s="110" t="s">
        <v>990</v>
      </c>
      <c r="C1152" s="109">
        <v>0</v>
      </c>
    </row>
    <row r="1153" customHeight="1" spans="1:3">
      <c r="A1153" s="110">
        <v>2200104</v>
      </c>
      <c r="B1153" s="110" t="s">
        <v>1847</v>
      </c>
      <c r="C1153" s="109">
        <v>0</v>
      </c>
    </row>
    <row r="1154" customHeight="1" spans="1:3">
      <c r="A1154" s="110">
        <v>2200106</v>
      </c>
      <c r="B1154" s="110" t="s">
        <v>1848</v>
      </c>
      <c r="C1154" s="109">
        <v>0</v>
      </c>
    </row>
    <row r="1155" customHeight="1" spans="1:3">
      <c r="A1155" s="110">
        <v>2200107</v>
      </c>
      <c r="B1155" s="110" t="s">
        <v>1849</v>
      </c>
      <c r="C1155" s="109">
        <v>0</v>
      </c>
    </row>
    <row r="1156" customHeight="1" spans="1:3">
      <c r="A1156" s="110">
        <v>2200108</v>
      </c>
      <c r="B1156" s="110" t="s">
        <v>1850</v>
      </c>
      <c r="C1156" s="109">
        <v>0</v>
      </c>
    </row>
    <row r="1157" customHeight="1" spans="1:3">
      <c r="A1157" s="110">
        <v>2200109</v>
      </c>
      <c r="B1157" s="110" t="s">
        <v>1851</v>
      </c>
      <c r="C1157" s="109">
        <v>0</v>
      </c>
    </row>
    <row r="1158" customHeight="1" spans="1:3">
      <c r="A1158" s="110">
        <v>2200112</v>
      </c>
      <c r="B1158" s="110" t="s">
        <v>1852</v>
      </c>
      <c r="C1158" s="109">
        <v>0</v>
      </c>
    </row>
    <row r="1159" customHeight="1" spans="1:3">
      <c r="A1159" s="110">
        <v>2200113</v>
      </c>
      <c r="B1159" s="110" t="s">
        <v>1853</v>
      </c>
      <c r="C1159" s="109">
        <v>0</v>
      </c>
    </row>
    <row r="1160" customHeight="1" spans="1:3">
      <c r="A1160" s="110">
        <v>2200114</v>
      </c>
      <c r="B1160" s="110" t="s">
        <v>1854</v>
      </c>
      <c r="C1160" s="109">
        <v>0</v>
      </c>
    </row>
    <row r="1161" customHeight="1" spans="1:3">
      <c r="A1161" s="110">
        <v>2200115</v>
      </c>
      <c r="B1161" s="110" t="s">
        <v>1855</v>
      </c>
      <c r="C1161" s="109">
        <v>0</v>
      </c>
    </row>
    <row r="1162" customHeight="1" spans="1:3">
      <c r="A1162" s="110">
        <v>2200116</v>
      </c>
      <c r="B1162" s="110" t="s">
        <v>1856</v>
      </c>
      <c r="C1162" s="109">
        <v>0</v>
      </c>
    </row>
    <row r="1163" customHeight="1" spans="1:3">
      <c r="A1163" s="110">
        <v>2200119</v>
      </c>
      <c r="B1163" s="110" t="s">
        <v>1857</v>
      </c>
      <c r="C1163" s="109">
        <v>0</v>
      </c>
    </row>
    <row r="1164" customHeight="1" spans="1:3">
      <c r="A1164" s="110">
        <v>2200120</v>
      </c>
      <c r="B1164" s="110" t="s">
        <v>1858</v>
      </c>
      <c r="C1164" s="109">
        <v>0</v>
      </c>
    </row>
    <row r="1165" customHeight="1" spans="1:3">
      <c r="A1165" s="110">
        <v>2200121</v>
      </c>
      <c r="B1165" s="110" t="s">
        <v>1859</v>
      </c>
      <c r="C1165" s="109">
        <v>0</v>
      </c>
    </row>
    <row r="1166" customHeight="1" spans="1:3">
      <c r="A1166" s="110">
        <v>2200122</v>
      </c>
      <c r="B1166" s="110" t="s">
        <v>1860</v>
      </c>
      <c r="C1166" s="109">
        <v>0</v>
      </c>
    </row>
    <row r="1167" customHeight="1" spans="1:3">
      <c r="A1167" s="110">
        <v>2200123</v>
      </c>
      <c r="B1167" s="110" t="s">
        <v>1861</v>
      </c>
      <c r="C1167" s="109">
        <v>0</v>
      </c>
    </row>
    <row r="1168" customHeight="1" spans="1:3">
      <c r="A1168" s="110">
        <v>2200124</v>
      </c>
      <c r="B1168" s="110" t="s">
        <v>1862</v>
      </c>
      <c r="C1168" s="109">
        <v>0</v>
      </c>
    </row>
    <row r="1169" customHeight="1" spans="1:3">
      <c r="A1169" s="110">
        <v>2200125</v>
      </c>
      <c r="B1169" s="110" t="s">
        <v>1863</v>
      </c>
      <c r="C1169" s="109">
        <v>0</v>
      </c>
    </row>
    <row r="1170" customHeight="1" spans="1:3">
      <c r="A1170" s="110">
        <v>2200126</v>
      </c>
      <c r="B1170" s="110" t="s">
        <v>1864</v>
      </c>
      <c r="C1170" s="109">
        <v>0</v>
      </c>
    </row>
    <row r="1171" customHeight="1" spans="1:3">
      <c r="A1171" s="110">
        <v>2200127</v>
      </c>
      <c r="B1171" s="110" t="s">
        <v>1865</v>
      </c>
      <c r="C1171" s="109">
        <v>0</v>
      </c>
    </row>
    <row r="1172" customHeight="1" spans="1:3">
      <c r="A1172" s="110">
        <v>2200128</v>
      </c>
      <c r="B1172" s="110" t="s">
        <v>1866</v>
      </c>
      <c r="C1172" s="109">
        <v>0</v>
      </c>
    </row>
    <row r="1173" customHeight="1" spans="1:3">
      <c r="A1173" s="110">
        <v>2200129</v>
      </c>
      <c r="B1173" s="110" t="s">
        <v>1867</v>
      </c>
      <c r="C1173" s="109">
        <v>0</v>
      </c>
    </row>
    <row r="1174" customHeight="1" spans="1:3">
      <c r="A1174" s="110">
        <v>2200150</v>
      </c>
      <c r="B1174" s="110" t="s">
        <v>997</v>
      </c>
      <c r="C1174" s="109">
        <v>0</v>
      </c>
    </row>
    <row r="1175" customHeight="1" spans="1:3">
      <c r="A1175" s="110">
        <v>2200199</v>
      </c>
      <c r="B1175" s="110" t="s">
        <v>1868</v>
      </c>
      <c r="C1175" s="109">
        <v>0</v>
      </c>
    </row>
    <row r="1176" customHeight="1" spans="1:3">
      <c r="A1176" s="110">
        <v>22005</v>
      </c>
      <c r="B1176" s="108" t="s">
        <v>1869</v>
      </c>
      <c r="C1176" s="109">
        <f>SUM(C1177:C1190)</f>
        <v>0</v>
      </c>
    </row>
    <row r="1177" customHeight="1" spans="1:3">
      <c r="A1177" s="110">
        <v>2200501</v>
      </c>
      <c r="B1177" s="110" t="s">
        <v>988</v>
      </c>
      <c r="C1177" s="109">
        <v>0</v>
      </c>
    </row>
    <row r="1178" customHeight="1" spans="1:3">
      <c r="A1178" s="110">
        <v>2200502</v>
      </c>
      <c r="B1178" s="110" t="s">
        <v>989</v>
      </c>
      <c r="C1178" s="109">
        <v>0</v>
      </c>
    </row>
    <row r="1179" customHeight="1" spans="1:3">
      <c r="A1179" s="110">
        <v>2200503</v>
      </c>
      <c r="B1179" s="110" t="s">
        <v>990</v>
      </c>
      <c r="C1179" s="109">
        <v>0</v>
      </c>
    </row>
    <row r="1180" customHeight="1" spans="1:3">
      <c r="A1180" s="110">
        <v>2200504</v>
      </c>
      <c r="B1180" s="110" t="s">
        <v>1870</v>
      </c>
      <c r="C1180" s="109">
        <v>0</v>
      </c>
    </row>
    <row r="1181" customHeight="1" spans="1:3">
      <c r="A1181" s="110">
        <v>2200506</v>
      </c>
      <c r="B1181" s="110" t="s">
        <v>1871</v>
      </c>
      <c r="C1181" s="109">
        <v>0</v>
      </c>
    </row>
    <row r="1182" customHeight="1" spans="1:3">
      <c r="A1182" s="110">
        <v>2200507</v>
      </c>
      <c r="B1182" s="110" t="s">
        <v>1872</v>
      </c>
      <c r="C1182" s="109">
        <v>0</v>
      </c>
    </row>
    <row r="1183" customHeight="1" spans="1:3">
      <c r="A1183" s="110">
        <v>2200508</v>
      </c>
      <c r="B1183" s="110" t="s">
        <v>1873</v>
      </c>
      <c r="C1183" s="109">
        <v>0</v>
      </c>
    </row>
    <row r="1184" customHeight="1" spans="1:3">
      <c r="A1184" s="110">
        <v>2200509</v>
      </c>
      <c r="B1184" s="110" t="s">
        <v>1874</v>
      </c>
      <c r="C1184" s="109">
        <v>0</v>
      </c>
    </row>
    <row r="1185" customHeight="1" spans="1:3">
      <c r="A1185" s="110">
        <v>2200510</v>
      </c>
      <c r="B1185" s="110" t="s">
        <v>1875</v>
      </c>
      <c r="C1185" s="109">
        <v>0</v>
      </c>
    </row>
    <row r="1186" customHeight="1" spans="1:3">
      <c r="A1186" s="110">
        <v>2200511</v>
      </c>
      <c r="B1186" s="110" t="s">
        <v>1876</v>
      </c>
      <c r="C1186" s="109">
        <v>0</v>
      </c>
    </row>
    <row r="1187" customHeight="1" spans="1:3">
      <c r="A1187" s="110">
        <v>2200512</v>
      </c>
      <c r="B1187" s="110" t="s">
        <v>1877</v>
      </c>
      <c r="C1187" s="109">
        <v>0</v>
      </c>
    </row>
    <row r="1188" customHeight="1" spans="1:3">
      <c r="A1188" s="110">
        <v>2200513</v>
      </c>
      <c r="B1188" s="110" t="s">
        <v>1878</v>
      </c>
      <c r="C1188" s="109">
        <v>0</v>
      </c>
    </row>
    <row r="1189" customHeight="1" spans="1:3">
      <c r="A1189" s="110">
        <v>2200514</v>
      </c>
      <c r="B1189" s="110" t="s">
        <v>1879</v>
      </c>
      <c r="C1189" s="109">
        <v>0</v>
      </c>
    </row>
    <row r="1190" customHeight="1" spans="1:3">
      <c r="A1190" s="110">
        <v>2200599</v>
      </c>
      <c r="B1190" s="110" t="s">
        <v>1880</v>
      </c>
      <c r="C1190" s="109">
        <v>0</v>
      </c>
    </row>
    <row r="1191" customHeight="1" spans="1:3">
      <c r="A1191" s="110">
        <v>22099</v>
      </c>
      <c r="B1191" s="108" t="s">
        <v>1881</v>
      </c>
      <c r="C1191" s="109">
        <f>C1192</f>
        <v>0</v>
      </c>
    </row>
    <row r="1192" customHeight="1" spans="1:3">
      <c r="A1192" s="110">
        <v>2209999</v>
      </c>
      <c r="B1192" s="110" t="s">
        <v>1882</v>
      </c>
      <c r="C1192" s="109">
        <v>0</v>
      </c>
    </row>
    <row r="1193" customHeight="1" spans="1:3">
      <c r="A1193" s="110">
        <v>221</v>
      </c>
      <c r="B1193" s="108" t="s">
        <v>136</v>
      </c>
      <c r="C1193" s="109">
        <f>SUM(C1194,C1205,C1209)</f>
        <v>7400</v>
      </c>
    </row>
    <row r="1194" customHeight="1" spans="1:3">
      <c r="A1194" s="110">
        <v>22101</v>
      </c>
      <c r="B1194" s="108" t="s">
        <v>1883</v>
      </c>
      <c r="C1194" s="109">
        <f>SUM(C1195:C1204)</f>
        <v>2981</v>
      </c>
    </row>
    <row r="1195" customHeight="1" spans="1:3">
      <c r="A1195" s="110">
        <v>2210101</v>
      </c>
      <c r="B1195" s="110" t="s">
        <v>1884</v>
      </c>
      <c r="C1195" s="109">
        <v>0</v>
      </c>
    </row>
    <row r="1196" customHeight="1" spans="1:3">
      <c r="A1196" s="110">
        <v>2210102</v>
      </c>
      <c r="B1196" s="110" t="s">
        <v>1885</v>
      </c>
      <c r="C1196" s="109">
        <v>0</v>
      </c>
    </row>
    <row r="1197" customHeight="1" spans="1:3">
      <c r="A1197" s="110">
        <v>2210103</v>
      </c>
      <c r="B1197" s="110" t="s">
        <v>1886</v>
      </c>
      <c r="C1197" s="109">
        <v>269</v>
      </c>
    </row>
    <row r="1198" customHeight="1" spans="1:3">
      <c r="A1198" s="110">
        <v>2210104</v>
      </c>
      <c r="B1198" s="110" t="s">
        <v>1887</v>
      </c>
      <c r="C1198" s="109">
        <v>0</v>
      </c>
    </row>
    <row r="1199" customHeight="1" spans="1:3">
      <c r="A1199" s="110">
        <v>2210105</v>
      </c>
      <c r="B1199" s="110" t="s">
        <v>1888</v>
      </c>
      <c r="C1199" s="109">
        <v>0</v>
      </c>
    </row>
    <row r="1200" customHeight="1" spans="1:3">
      <c r="A1200" s="110">
        <v>2210106</v>
      </c>
      <c r="B1200" s="110" t="s">
        <v>1889</v>
      </c>
      <c r="C1200" s="109"/>
    </row>
    <row r="1201" customHeight="1" spans="1:3">
      <c r="A1201" s="110">
        <v>2210107</v>
      </c>
      <c r="B1201" s="110" t="s">
        <v>1890</v>
      </c>
      <c r="C1201" s="109"/>
    </row>
    <row r="1202" customHeight="1" spans="1:3">
      <c r="A1202" s="110">
        <v>2210108</v>
      </c>
      <c r="B1202" s="110" t="s">
        <v>1891</v>
      </c>
      <c r="C1202" s="109">
        <v>29</v>
      </c>
    </row>
    <row r="1203" customHeight="1" spans="1:3">
      <c r="A1203" s="110">
        <v>2210109</v>
      </c>
      <c r="B1203" s="110" t="s">
        <v>1892</v>
      </c>
      <c r="C1203" s="109"/>
    </row>
    <row r="1204" customHeight="1" spans="1:3">
      <c r="A1204" s="110">
        <v>2210199</v>
      </c>
      <c r="B1204" s="110" t="s">
        <v>1893</v>
      </c>
      <c r="C1204" s="109">
        <v>2683</v>
      </c>
    </row>
    <row r="1205" customHeight="1" spans="1:3">
      <c r="A1205" s="110">
        <v>22102</v>
      </c>
      <c r="B1205" s="108" t="s">
        <v>1894</v>
      </c>
      <c r="C1205" s="109">
        <f>SUM(C1206:C1208)</f>
        <v>4219</v>
      </c>
    </row>
    <row r="1206" customHeight="1" spans="1:3">
      <c r="A1206" s="110">
        <v>2210201</v>
      </c>
      <c r="B1206" s="110" t="s">
        <v>1895</v>
      </c>
      <c r="C1206" s="109">
        <v>4219</v>
      </c>
    </row>
    <row r="1207" customHeight="1" spans="1:3">
      <c r="A1207" s="110">
        <v>2210202</v>
      </c>
      <c r="B1207" s="110" t="s">
        <v>1896</v>
      </c>
      <c r="C1207" s="109">
        <v>0</v>
      </c>
    </row>
    <row r="1208" customHeight="1" spans="1:3">
      <c r="A1208" s="110">
        <v>2210203</v>
      </c>
      <c r="B1208" s="110" t="s">
        <v>1897</v>
      </c>
      <c r="C1208" s="109">
        <v>0</v>
      </c>
    </row>
    <row r="1209" customHeight="1" spans="1:3">
      <c r="A1209" s="110">
        <v>22103</v>
      </c>
      <c r="B1209" s="108" t="s">
        <v>1898</v>
      </c>
      <c r="C1209" s="109">
        <f>SUM(C1210:C1212)</f>
        <v>200</v>
      </c>
    </row>
    <row r="1210" customHeight="1" spans="1:3">
      <c r="A1210" s="110">
        <v>2210301</v>
      </c>
      <c r="B1210" s="110" t="s">
        <v>1899</v>
      </c>
      <c r="C1210" s="109">
        <v>0</v>
      </c>
    </row>
    <row r="1211" customHeight="1" spans="1:3">
      <c r="A1211" s="110">
        <v>2210302</v>
      </c>
      <c r="B1211" s="110" t="s">
        <v>1900</v>
      </c>
      <c r="C1211" s="109">
        <v>0</v>
      </c>
    </row>
    <row r="1212" customHeight="1" spans="1:3">
      <c r="A1212" s="110">
        <v>2210399</v>
      </c>
      <c r="B1212" s="110" t="s">
        <v>1901</v>
      </c>
      <c r="C1212" s="109">
        <v>200</v>
      </c>
    </row>
    <row r="1213" customHeight="1" spans="1:3">
      <c r="A1213" s="110">
        <v>222</v>
      </c>
      <c r="B1213" s="108" t="s">
        <v>137</v>
      </c>
      <c r="C1213" s="109">
        <f>SUM(C1214,C1232,C1238,C1244)</f>
        <v>0</v>
      </c>
    </row>
    <row r="1214" customHeight="1" spans="1:3">
      <c r="A1214" s="110">
        <v>22201</v>
      </c>
      <c r="B1214" s="108" t="s">
        <v>1902</v>
      </c>
      <c r="C1214" s="109">
        <f>SUM(C1215:C1231)</f>
        <v>0</v>
      </c>
    </row>
    <row r="1215" customHeight="1" spans="1:3">
      <c r="A1215" s="110">
        <v>2220101</v>
      </c>
      <c r="B1215" s="110" t="s">
        <v>988</v>
      </c>
      <c r="C1215" s="109">
        <v>0</v>
      </c>
    </row>
    <row r="1216" customHeight="1" spans="1:3">
      <c r="A1216" s="110">
        <v>2220102</v>
      </c>
      <c r="B1216" s="110" t="s">
        <v>989</v>
      </c>
      <c r="C1216" s="109">
        <v>0</v>
      </c>
    </row>
    <row r="1217" customHeight="1" spans="1:3">
      <c r="A1217" s="110">
        <v>2220103</v>
      </c>
      <c r="B1217" s="110" t="s">
        <v>990</v>
      </c>
      <c r="C1217" s="109">
        <v>0</v>
      </c>
    </row>
    <row r="1218" customHeight="1" spans="1:3">
      <c r="A1218" s="110">
        <v>2220104</v>
      </c>
      <c r="B1218" s="110" t="s">
        <v>1903</v>
      </c>
      <c r="C1218" s="109">
        <v>0</v>
      </c>
    </row>
    <row r="1219" customHeight="1" spans="1:3">
      <c r="A1219" s="110">
        <v>2220105</v>
      </c>
      <c r="B1219" s="110" t="s">
        <v>1904</v>
      </c>
      <c r="C1219" s="109">
        <v>0</v>
      </c>
    </row>
    <row r="1220" customHeight="1" spans="1:3">
      <c r="A1220" s="110">
        <v>2220106</v>
      </c>
      <c r="B1220" s="110" t="s">
        <v>1905</v>
      </c>
      <c r="C1220" s="109">
        <v>0</v>
      </c>
    </row>
    <row r="1221" customHeight="1" spans="1:3">
      <c r="A1221" s="110">
        <v>2220107</v>
      </c>
      <c r="B1221" s="110" t="s">
        <v>1906</v>
      </c>
      <c r="C1221" s="109">
        <v>0</v>
      </c>
    </row>
    <row r="1222" customHeight="1" spans="1:3">
      <c r="A1222" s="110">
        <v>2220112</v>
      </c>
      <c r="B1222" s="110" t="s">
        <v>1907</v>
      </c>
      <c r="C1222" s="109">
        <v>0</v>
      </c>
    </row>
    <row r="1223" customHeight="1" spans="1:3">
      <c r="A1223" s="110">
        <v>2220113</v>
      </c>
      <c r="B1223" s="110" t="s">
        <v>1908</v>
      </c>
      <c r="C1223" s="109">
        <v>0</v>
      </c>
    </row>
    <row r="1224" customHeight="1" spans="1:3">
      <c r="A1224" s="110">
        <v>2220114</v>
      </c>
      <c r="B1224" s="110" t="s">
        <v>1909</v>
      </c>
      <c r="C1224" s="109">
        <v>0</v>
      </c>
    </row>
    <row r="1225" customHeight="1" spans="1:3">
      <c r="A1225" s="110">
        <v>2220115</v>
      </c>
      <c r="B1225" s="110" t="s">
        <v>1910</v>
      </c>
      <c r="C1225" s="109">
        <v>0</v>
      </c>
    </row>
    <row r="1226" customHeight="1" spans="1:3">
      <c r="A1226" s="110">
        <v>2220118</v>
      </c>
      <c r="B1226" s="110" t="s">
        <v>1911</v>
      </c>
      <c r="C1226" s="109">
        <v>0</v>
      </c>
    </row>
    <row r="1227" customHeight="1" spans="1:3">
      <c r="A1227" s="110">
        <v>2220119</v>
      </c>
      <c r="B1227" s="110" t="s">
        <v>1912</v>
      </c>
      <c r="C1227" s="109">
        <v>0</v>
      </c>
    </row>
    <row r="1228" customHeight="1" spans="1:3">
      <c r="A1228" s="110">
        <v>2220120</v>
      </c>
      <c r="B1228" s="110" t="s">
        <v>1913</v>
      </c>
      <c r="C1228" s="109">
        <v>0</v>
      </c>
    </row>
    <row r="1229" customHeight="1" spans="1:3">
      <c r="A1229" s="110">
        <v>2220121</v>
      </c>
      <c r="B1229" s="110" t="s">
        <v>1914</v>
      </c>
      <c r="C1229" s="109">
        <v>0</v>
      </c>
    </row>
    <row r="1230" customHeight="1" spans="1:3">
      <c r="A1230" s="110">
        <v>2220150</v>
      </c>
      <c r="B1230" s="110" t="s">
        <v>997</v>
      </c>
      <c r="C1230" s="109">
        <v>0</v>
      </c>
    </row>
    <row r="1231" customHeight="1" spans="1:3">
      <c r="A1231" s="110">
        <v>2220199</v>
      </c>
      <c r="B1231" s="110" t="s">
        <v>1915</v>
      </c>
      <c r="C1231" s="109">
        <v>0</v>
      </c>
    </row>
    <row r="1232" customHeight="1" spans="1:3">
      <c r="A1232" s="110">
        <v>22203</v>
      </c>
      <c r="B1232" s="108" t="s">
        <v>1916</v>
      </c>
      <c r="C1232" s="109">
        <f>SUM(C1233:C1237)</f>
        <v>0</v>
      </c>
    </row>
    <row r="1233" customHeight="1" spans="1:3">
      <c r="A1233" s="110">
        <v>2220301</v>
      </c>
      <c r="B1233" s="110" t="s">
        <v>1917</v>
      </c>
      <c r="C1233" s="109">
        <v>0</v>
      </c>
    </row>
    <row r="1234" customHeight="1" spans="1:3">
      <c r="A1234" s="110">
        <v>2220303</v>
      </c>
      <c r="B1234" s="110" t="s">
        <v>1918</v>
      </c>
      <c r="C1234" s="109">
        <v>0</v>
      </c>
    </row>
    <row r="1235" customHeight="1" spans="1:3">
      <c r="A1235" s="110">
        <v>2220304</v>
      </c>
      <c r="B1235" s="110" t="s">
        <v>1919</v>
      </c>
      <c r="C1235" s="109">
        <v>0</v>
      </c>
    </row>
    <row r="1236" customHeight="1" spans="1:3">
      <c r="A1236" s="110">
        <v>2220305</v>
      </c>
      <c r="B1236" s="110" t="s">
        <v>1920</v>
      </c>
      <c r="C1236" s="109">
        <v>0</v>
      </c>
    </row>
    <row r="1237" customHeight="1" spans="1:3">
      <c r="A1237" s="110">
        <v>2220399</v>
      </c>
      <c r="B1237" s="110" t="s">
        <v>1921</v>
      </c>
      <c r="C1237" s="109">
        <v>0</v>
      </c>
    </row>
    <row r="1238" customHeight="1" spans="1:3">
      <c r="A1238" s="110">
        <v>22204</v>
      </c>
      <c r="B1238" s="108" t="s">
        <v>1922</v>
      </c>
      <c r="C1238" s="109">
        <f>SUM(C1239:C1243)</f>
        <v>0</v>
      </c>
    </row>
    <row r="1239" customHeight="1" spans="1:3">
      <c r="A1239" s="110">
        <v>2220401</v>
      </c>
      <c r="B1239" s="110" t="s">
        <v>1923</v>
      </c>
      <c r="C1239" s="109">
        <v>0</v>
      </c>
    </row>
    <row r="1240" customHeight="1" spans="1:3">
      <c r="A1240" s="110">
        <v>2220402</v>
      </c>
      <c r="B1240" s="110" t="s">
        <v>1924</v>
      </c>
      <c r="C1240" s="109">
        <v>0</v>
      </c>
    </row>
    <row r="1241" customHeight="1" spans="1:3">
      <c r="A1241" s="110">
        <v>2220403</v>
      </c>
      <c r="B1241" s="110" t="s">
        <v>1925</v>
      </c>
      <c r="C1241" s="109">
        <v>0</v>
      </c>
    </row>
    <row r="1242" customHeight="1" spans="1:3">
      <c r="A1242" s="110">
        <v>2220404</v>
      </c>
      <c r="B1242" s="110" t="s">
        <v>1926</v>
      </c>
      <c r="C1242" s="109">
        <v>0</v>
      </c>
    </row>
    <row r="1243" customHeight="1" spans="1:3">
      <c r="A1243" s="110">
        <v>2220499</v>
      </c>
      <c r="B1243" s="110" t="s">
        <v>1927</v>
      </c>
      <c r="C1243" s="109">
        <v>0</v>
      </c>
    </row>
    <row r="1244" customHeight="1" spans="1:3">
      <c r="A1244" s="110">
        <v>22205</v>
      </c>
      <c r="B1244" s="108" t="s">
        <v>1928</v>
      </c>
      <c r="C1244" s="109">
        <f>SUM(C1245:C1256)</f>
        <v>0</v>
      </c>
    </row>
    <row r="1245" customHeight="1" spans="1:3">
      <c r="A1245" s="110">
        <v>2220501</v>
      </c>
      <c r="B1245" s="110" t="s">
        <v>1929</v>
      </c>
      <c r="C1245" s="109">
        <v>0</v>
      </c>
    </row>
    <row r="1246" customHeight="1" spans="1:3">
      <c r="A1246" s="110">
        <v>2220502</v>
      </c>
      <c r="B1246" s="110" t="s">
        <v>1930</v>
      </c>
      <c r="C1246" s="109">
        <v>0</v>
      </c>
    </row>
    <row r="1247" customHeight="1" spans="1:3">
      <c r="A1247" s="110">
        <v>2220503</v>
      </c>
      <c r="B1247" s="110" t="s">
        <v>1931</v>
      </c>
      <c r="C1247" s="109">
        <v>0</v>
      </c>
    </row>
    <row r="1248" customHeight="1" spans="1:3">
      <c r="A1248" s="110">
        <v>2220504</v>
      </c>
      <c r="B1248" s="110" t="s">
        <v>1932</v>
      </c>
      <c r="C1248" s="109">
        <v>0</v>
      </c>
    </row>
    <row r="1249" customHeight="1" spans="1:3">
      <c r="A1249" s="110">
        <v>2220505</v>
      </c>
      <c r="B1249" s="110" t="s">
        <v>1933</v>
      </c>
      <c r="C1249" s="109">
        <v>0</v>
      </c>
    </row>
    <row r="1250" customHeight="1" spans="1:3">
      <c r="A1250" s="110">
        <v>2220506</v>
      </c>
      <c r="B1250" s="110" t="s">
        <v>1934</v>
      </c>
      <c r="C1250" s="109">
        <v>0</v>
      </c>
    </row>
    <row r="1251" customHeight="1" spans="1:3">
      <c r="A1251" s="110">
        <v>2220507</v>
      </c>
      <c r="B1251" s="110" t="s">
        <v>1935</v>
      </c>
      <c r="C1251" s="109">
        <v>0</v>
      </c>
    </row>
    <row r="1252" customHeight="1" spans="1:3">
      <c r="A1252" s="110">
        <v>2220508</v>
      </c>
      <c r="B1252" s="110" t="s">
        <v>1936</v>
      </c>
      <c r="C1252" s="109">
        <v>0</v>
      </c>
    </row>
    <row r="1253" customHeight="1" spans="1:3">
      <c r="A1253" s="110">
        <v>2220509</v>
      </c>
      <c r="B1253" s="110" t="s">
        <v>1937</v>
      </c>
      <c r="C1253" s="109">
        <v>0</v>
      </c>
    </row>
    <row r="1254" customHeight="1" spans="1:3">
      <c r="A1254" s="110">
        <v>2220510</v>
      </c>
      <c r="B1254" s="110" t="s">
        <v>1938</v>
      </c>
      <c r="C1254" s="109">
        <v>0</v>
      </c>
    </row>
    <row r="1255" customHeight="1" spans="1:3">
      <c r="A1255" s="110">
        <v>2220511</v>
      </c>
      <c r="B1255" s="110" t="s">
        <v>1939</v>
      </c>
      <c r="C1255" s="109">
        <v>0</v>
      </c>
    </row>
    <row r="1256" customHeight="1" spans="1:3">
      <c r="A1256" s="110">
        <v>2220599</v>
      </c>
      <c r="B1256" s="110" t="s">
        <v>1940</v>
      </c>
      <c r="C1256" s="109">
        <v>0</v>
      </c>
    </row>
    <row r="1257" customHeight="1" spans="1:3">
      <c r="A1257" s="110">
        <v>224</v>
      </c>
      <c r="B1257" s="108" t="s">
        <v>138</v>
      </c>
      <c r="C1257" s="109">
        <f>SUM(C1258,C1270,C1276,C1282,C1290,C1303,C1307,C1311)</f>
        <v>4456</v>
      </c>
    </row>
    <row r="1258" customHeight="1" spans="1:3">
      <c r="A1258" s="110">
        <v>22401</v>
      </c>
      <c r="B1258" s="108" t="s">
        <v>1941</v>
      </c>
      <c r="C1258" s="109">
        <f>SUM(C1259:C1269)</f>
        <v>1482</v>
      </c>
    </row>
    <row r="1259" customHeight="1" spans="1:3">
      <c r="A1259" s="110">
        <v>2240101</v>
      </c>
      <c r="B1259" s="110" t="s">
        <v>988</v>
      </c>
      <c r="C1259" s="109">
        <v>1095</v>
      </c>
    </row>
    <row r="1260" customHeight="1" spans="1:3">
      <c r="A1260" s="110">
        <v>2240102</v>
      </c>
      <c r="B1260" s="110" t="s">
        <v>989</v>
      </c>
      <c r="C1260" s="109">
        <v>53</v>
      </c>
    </row>
    <row r="1261" customHeight="1" spans="1:3">
      <c r="A1261" s="110">
        <v>2240103</v>
      </c>
      <c r="B1261" s="110" t="s">
        <v>990</v>
      </c>
      <c r="C1261" s="109">
        <v>0</v>
      </c>
    </row>
    <row r="1262" customHeight="1" spans="1:3">
      <c r="A1262" s="110">
        <v>2240104</v>
      </c>
      <c r="B1262" s="110" t="s">
        <v>1942</v>
      </c>
      <c r="C1262" s="109">
        <v>0</v>
      </c>
    </row>
    <row r="1263" customHeight="1" spans="1:3">
      <c r="A1263" s="110">
        <v>2240105</v>
      </c>
      <c r="B1263" s="110" t="s">
        <v>1943</v>
      </c>
      <c r="C1263" s="109">
        <v>0</v>
      </c>
    </row>
    <row r="1264" customHeight="1" spans="1:3">
      <c r="A1264" s="110">
        <v>2240106</v>
      </c>
      <c r="B1264" s="110" t="s">
        <v>1944</v>
      </c>
      <c r="C1264" s="109">
        <v>14</v>
      </c>
    </row>
    <row r="1265" customHeight="1" spans="1:3">
      <c r="A1265" s="110">
        <v>2240107</v>
      </c>
      <c r="B1265" s="110" t="s">
        <v>1945</v>
      </c>
      <c r="C1265" s="109">
        <v>0</v>
      </c>
    </row>
    <row r="1266" customHeight="1" spans="1:3">
      <c r="A1266" s="110">
        <v>2240108</v>
      </c>
      <c r="B1266" s="110" t="s">
        <v>1946</v>
      </c>
      <c r="C1266" s="109">
        <v>0</v>
      </c>
    </row>
    <row r="1267" customHeight="1" spans="1:3">
      <c r="A1267" s="110">
        <v>2240109</v>
      </c>
      <c r="B1267" s="110" t="s">
        <v>1947</v>
      </c>
      <c r="C1267" s="109">
        <v>156</v>
      </c>
    </row>
    <row r="1268" customHeight="1" spans="1:3">
      <c r="A1268" s="110">
        <v>2240150</v>
      </c>
      <c r="B1268" s="110" t="s">
        <v>997</v>
      </c>
      <c r="C1268" s="109">
        <v>0</v>
      </c>
    </row>
    <row r="1269" customHeight="1" spans="1:3">
      <c r="A1269" s="110">
        <v>2240199</v>
      </c>
      <c r="B1269" s="110" t="s">
        <v>1948</v>
      </c>
      <c r="C1269" s="109">
        <v>164</v>
      </c>
    </row>
    <row r="1270" customHeight="1" spans="1:3">
      <c r="A1270" s="110">
        <v>22402</v>
      </c>
      <c r="B1270" s="108" t="s">
        <v>1949</v>
      </c>
      <c r="C1270" s="109">
        <f>SUM(C1271:C1275)</f>
        <v>2904</v>
      </c>
    </row>
    <row r="1271" customHeight="1" spans="1:3">
      <c r="A1271" s="110">
        <v>2240201</v>
      </c>
      <c r="B1271" s="110" t="s">
        <v>988</v>
      </c>
      <c r="C1271" s="109">
        <v>0</v>
      </c>
    </row>
    <row r="1272" customHeight="1" spans="1:3">
      <c r="A1272" s="110">
        <v>2240202</v>
      </c>
      <c r="B1272" s="110" t="s">
        <v>989</v>
      </c>
      <c r="C1272" s="109">
        <v>467</v>
      </c>
    </row>
    <row r="1273" customHeight="1" spans="1:3">
      <c r="A1273" s="110">
        <v>2240203</v>
      </c>
      <c r="B1273" s="110" t="s">
        <v>990</v>
      </c>
      <c r="C1273" s="109">
        <v>0</v>
      </c>
    </row>
    <row r="1274" customHeight="1" spans="1:3">
      <c r="A1274" s="110">
        <v>2240204</v>
      </c>
      <c r="B1274" s="110" t="s">
        <v>1950</v>
      </c>
      <c r="C1274" s="109">
        <v>0</v>
      </c>
    </row>
    <row r="1275" customHeight="1" spans="1:3">
      <c r="A1275" s="110">
        <v>2240299</v>
      </c>
      <c r="B1275" s="110" t="s">
        <v>1951</v>
      </c>
      <c r="C1275" s="109">
        <v>2437</v>
      </c>
    </row>
    <row r="1276" customHeight="1" spans="1:3">
      <c r="A1276" s="110">
        <v>22403</v>
      </c>
      <c r="B1276" s="108" t="s">
        <v>1952</v>
      </c>
      <c r="C1276" s="109">
        <f>SUM(C1277:C1281)</f>
        <v>0</v>
      </c>
    </row>
    <row r="1277" customHeight="1" spans="1:3">
      <c r="A1277" s="110">
        <v>2240301</v>
      </c>
      <c r="B1277" s="110" t="s">
        <v>988</v>
      </c>
      <c r="C1277" s="109">
        <v>0</v>
      </c>
    </row>
    <row r="1278" customHeight="1" spans="1:3">
      <c r="A1278" s="110">
        <v>2240302</v>
      </c>
      <c r="B1278" s="110" t="s">
        <v>989</v>
      </c>
      <c r="C1278" s="109">
        <v>0</v>
      </c>
    </row>
    <row r="1279" customHeight="1" spans="1:3">
      <c r="A1279" s="110">
        <v>2240303</v>
      </c>
      <c r="B1279" s="110" t="s">
        <v>990</v>
      </c>
      <c r="C1279" s="109">
        <v>0</v>
      </c>
    </row>
    <row r="1280" customHeight="1" spans="1:3">
      <c r="A1280" s="110">
        <v>2240304</v>
      </c>
      <c r="B1280" s="110" t="s">
        <v>1953</v>
      </c>
      <c r="C1280" s="109">
        <v>0</v>
      </c>
    </row>
    <row r="1281" customHeight="1" spans="1:3">
      <c r="A1281" s="110">
        <v>2240399</v>
      </c>
      <c r="B1281" s="110" t="s">
        <v>1954</v>
      </c>
      <c r="C1281" s="109">
        <v>0</v>
      </c>
    </row>
    <row r="1282" customHeight="1" spans="1:3">
      <c r="A1282" s="110">
        <v>22404</v>
      </c>
      <c r="B1282" s="108" t="s">
        <v>1955</v>
      </c>
      <c r="C1282" s="109">
        <f>SUM(C1283:C1289)</f>
        <v>0</v>
      </c>
    </row>
    <row r="1283" customHeight="1" spans="1:3">
      <c r="A1283" s="110">
        <v>2240401</v>
      </c>
      <c r="B1283" s="110" t="s">
        <v>988</v>
      </c>
      <c r="C1283" s="109">
        <v>0</v>
      </c>
    </row>
    <row r="1284" customHeight="1" spans="1:3">
      <c r="A1284" s="110">
        <v>2240402</v>
      </c>
      <c r="B1284" s="110" t="s">
        <v>989</v>
      </c>
      <c r="C1284" s="109">
        <v>0</v>
      </c>
    </row>
    <row r="1285" customHeight="1" spans="1:3">
      <c r="A1285" s="110">
        <v>2240403</v>
      </c>
      <c r="B1285" s="110" t="s">
        <v>990</v>
      </c>
      <c r="C1285" s="109">
        <v>0</v>
      </c>
    </row>
    <row r="1286" customHeight="1" spans="1:3">
      <c r="A1286" s="110">
        <v>2240404</v>
      </c>
      <c r="B1286" s="110" t="s">
        <v>1956</v>
      </c>
      <c r="C1286" s="109">
        <v>0</v>
      </c>
    </row>
    <row r="1287" customHeight="1" spans="1:3">
      <c r="A1287" s="110">
        <v>2240405</v>
      </c>
      <c r="B1287" s="110" t="s">
        <v>1957</v>
      </c>
      <c r="C1287" s="109">
        <v>0</v>
      </c>
    </row>
    <row r="1288" customHeight="1" spans="1:3">
      <c r="A1288" s="110">
        <v>2240450</v>
      </c>
      <c r="B1288" s="110" t="s">
        <v>997</v>
      </c>
      <c r="C1288" s="109">
        <v>0</v>
      </c>
    </row>
    <row r="1289" customHeight="1" spans="1:3">
      <c r="A1289" s="110">
        <v>2240499</v>
      </c>
      <c r="B1289" s="110" t="s">
        <v>1958</v>
      </c>
      <c r="C1289" s="109">
        <v>0</v>
      </c>
    </row>
    <row r="1290" customHeight="1" spans="1:3">
      <c r="A1290" s="110">
        <v>22405</v>
      </c>
      <c r="B1290" s="108" t="s">
        <v>1959</v>
      </c>
      <c r="C1290" s="109">
        <f>SUM(C1291:C1302)</f>
        <v>0</v>
      </c>
    </row>
    <row r="1291" customHeight="1" spans="1:3">
      <c r="A1291" s="110">
        <v>2240501</v>
      </c>
      <c r="B1291" s="110" t="s">
        <v>988</v>
      </c>
      <c r="C1291" s="109">
        <v>0</v>
      </c>
    </row>
    <row r="1292" customHeight="1" spans="1:3">
      <c r="A1292" s="110">
        <v>2240502</v>
      </c>
      <c r="B1292" s="110" t="s">
        <v>989</v>
      </c>
      <c r="C1292" s="109">
        <v>0</v>
      </c>
    </row>
    <row r="1293" customHeight="1" spans="1:3">
      <c r="A1293" s="110">
        <v>2240503</v>
      </c>
      <c r="B1293" s="110" t="s">
        <v>990</v>
      </c>
      <c r="C1293" s="109">
        <v>0</v>
      </c>
    </row>
    <row r="1294" customHeight="1" spans="1:3">
      <c r="A1294" s="110">
        <v>2240504</v>
      </c>
      <c r="B1294" s="110" t="s">
        <v>1960</v>
      </c>
      <c r="C1294" s="109">
        <v>0</v>
      </c>
    </row>
    <row r="1295" customHeight="1" spans="1:3">
      <c r="A1295" s="110">
        <v>2240505</v>
      </c>
      <c r="B1295" s="110" t="s">
        <v>1961</v>
      </c>
      <c r="C1295" s="109">
        <v>0</v>
      </c>
    </row>
    <row r="1296" customHeight="1" spans="1:3">
      <c r="A1296" s="110">
        <v>2240506</v>
      </c>
      <c r="B1296" s="110" t="s">
        <v>1962</v>
      </c>
      <c r="C1296" s="109">
        <v>0</v>
      </c>
    </row>
    <row r="1297" customHeight="1" spans="1:3">
      <c r="A1297" s="110">
        <v>2240507</v>
      </c>
      <c r="B1297" s="110" t="s">
        <v>1963</v>
      </c>
      <c r="C1297" s="109">
        <v>0</v>
      </c>
    </row>
    <row r="1298" customHeight="1" spans="1:3">
      <c r="A1298" s="110">
        <v>2240508</v>
      </c>
      <c r="B1298" s="110" t="s">
        <v>1964</v>
      </c>
      <c r="C1298" s="109">
        <v>0</v>
      </c>
    </row>
    <row r="1299" customHeight="1" spans="1:3">
      <c r="A1299" s="110">
        <v>2240509</v>
      </c>
      <c r="B1299" s="110" t="s">
        <v>1965</v>
      </c>
      <c r="C1299" s="109">
        <v>0</v>
      </c>
    </row>
    <row r="1300" customHeight="1" spans="1:3">
      <c r="A1300" s="110">
        <v>2240510</v>
      </c>
      <c r="B1300" s="110" t="s">
        <v>1966</v>
      </c>
      <c r="C1300" s="109">
        <v>0</v>
      </c>
    </row>
    <row r="1301" customHeight="1" spans="1:3">
      <c r="A1301" s="110">
        <v>2240550</v>
      </c>
      <c r="B1301" s="110" t="s">
        <v>1967</v>
      </c>
      <c r="C1301" s="109">
        <v>0</v>
      </c>
    </row>
    <row r="1302" customHeight="1" spans="1:3">
      <c r="A1302" s="110">
        <v>2240599</v>
      </c>
      <c r="B1302" s="110" t="s">
        <v>1968</v>
      </c>
      <c r="C1302" s="109">
        <v>0</v>
      </c>
    </row>
    <row r="1303" customHeight="1" spans="1:3">
      <c r="A1303" s="110">
        <v>22406</v>
      </c>
      <c r="B1303" s="108" t="s">
        <v>1969</v>
      </c>
      <c r="C1303" s="109">
        <f>SUM(C1304:C1306)</f>
        <v>70</v>
      </c>
    </row>
    <row r="1304" customHeight="1" spans="1:3">
      <c r="A1304" s="110">
        <v>2240601</v>
      </c>
      <c r="B1304" s="110" t="s">
        <v>1970</v>
      </c>
      <c r="C1304" s="109">
        <v>0</v>
      </c>
    </row>
    <row r="1305" customHeight="1" spans="1:3">
      <c r="A1305" s="110">
        <v>2240602</v>
      </c>
      <c r="B1305" s="110" t="s">
        <v>1971</v>
      </c>
      <c r="C1305" s="109">
        <v>0</v>
      </c>
    </row>
    <row r="1306" customHeight="1" spans="1:3">
      <c r="A1306" s="110">
        <v>2240699</v>
      </c>
      <c r="B1306" s="110" t="s">
        <v>1972</v>
      </c>
      <c r="C1306" s="109">
        <v>70</v>
      </c>
    </row>
    <row r="1307" customHeight="1" spans="1:3">
      <c r="A1307" s="110">
        <v>22407</v>
      </c>
      <c r="B1307" s="108" t="s">
        <v>1973</v>
      </c>
      <c r="C1307" s="113">
        <f>SUM(C1308:C1310)</f>
        <v>0</v>
      </c>
    </row>
    <row r="1308" customHeight="1" spans="1:3">
      <c r="A1308" s="110">
        <v>2240703</v>
      </c>
      <c r="B1308" s="110" t="s">
        <v>1974</v>
      </c>
      <c r="C1308" s="109"/>
    </row>
    <row r="1309" customHeight="1" spans="1:3">
      <c r="A1309" s="110">
        <v>2240704</v>
      </c>
      <c r="B1309" s="110" t="s">
        <v>1975</v>
      </c>
      <c r="C1309" s="109">
        <v>0</v>
      </c>
    </row>
    <row r="1310" customHeight="1" spans="1:3">
      <c r="A1310" s="110">
        <v>2240799</v>
      </c>
      <c r="B1310" s="110" t="s">
        <v>1976</v>
      </c>
      <c r="C1310" s="109">
        <v>0</v>
      </c>
    </row>
    <row r="1311" customHeight="1" spans="1:3">
      <c r="A1311" s="110">
        <v>22499</v>
      </c>
      <c r="B1311" s="108" t="s">
        <v>1977</v>
      </c>
      <c r="C1311" s="109">
        <f>C1312</f>
        <v>0</v>
      </c>
    </row>
    <row r="1312" customHeight="1" spans="1:3">
      <c r="A1312" s="110">
        <v>2249999</v>
      </c>
      <c r="B1312" s="110" t="s">
        <v>1978</v>
      </c>
      <c r="C1312" s="109">
        <v>0</v>
      </c>
    </row>
    <row r="1313" customHeight="1" spans="1:3">
      <c r="A1313" s="110">
        <v>229</v>
      </c>
      <c r="B1313" s="108" t="s">
        <v>1979</v>
      </c>
      <c r="C1313" s="109">
        <f>C1314</f>
        <v>0</v>
      </c>
    </row>
    <row r="1314" customHeight="1" spans="1:3">
      <c r="A1314" s="110">
        <v>22999</v>
      </c>
      <c r="B1314" s="108" t="s">
        <v>1980</v>
      </c>
      <c r="C1314" s="109">
        <f>C1315</f>
        <v>0</v>
      </c>
    </row>
    <row r="1315" customHeight="1" spans="1:3">
      <c r="A1315" s="110">
        <v>2299999</v>
      </c>
      <c r="B1315" s="110" t="s">
        <v>1981</v>
      </c>
      <c r="C1315" s="109"/>
    </row>
    <row r="1316" customHeight="1" spans="1:3">
      <c r="A1316" s="110">
        <v>232</v>
      </c>
      <c r="B1316" s="108" t="s">
        <v>140</v>
      </c>
      <c r="C1316" s="109">
        <f>SUM(C1317,C1318,C1319)</f>
        <v>10244</v>
      </c>
    </row>
    <row r="1317" customHeight="1" spans="1:3">
      <c r="A1317" s="110">
        <v>23201</v>
      </c>
      <c r="B1317" s="108" t="s">
        <v>1982</v>
      </c>
      <c r="C1317" s="109">
        <v>0</v>
      </c>
    </row>
    <row r="1318" customHeight="1" spans="1:3">
      <c r="A1318" s="110">
        <v>23202</v>
      </c>
      <c r="B1318" s="108" t="s">
        <v>1983</v>
      </c>
      <c r="C1318" s="109">
        <v>0</v>
      </c>
    </row>
    <row r="1319" customHeight="1" spans="1:3">
      <c r="A1319" s="110">
        <v>23203</v>
      </c>
      <c r="B1319" s="108" t="s">
        <v>1984</v>
      </c>
      <c r="C1319" s="109">
        <f>SUM(C1320:C1323)</f>
        <v>10244</v>
      </c>
    </row>
    <row r="1320" ht="17.25" customHeight="1" spans="1:3">
      <c r="A1320" s="110">
        <v>2320301</v>
      </c>
      <c r="B1320" s="110" t="s">
        <v>1985</v>
      </c>
      <c r="C1320" s="109">
        <v>10244</v>
      </c>
    </row>
    <row r="1321" customHeight="1" spans="1:3">
      <c r="A1321" s="110">
        <v>2320302</v>
      </c>
      <c r="B1321" s="110" t="s">
        <v>1986</v>
      </c>
      <c r="C1321" s="109">
        <v>0</v>
      </c>
    </row>
    <row r="1322" customHeight="1" spans="1:3">
      <c r="A1322" s="110">
        <v>2320303</v>
      </c>
      <c r="B1322" s="110" t="s">
        <v>1987</v>
      </c>
      <c r="C1322" s="109">
        <v>0</v>
      </c>
    </row>
    <row r="1323" customHeight="1" spans="1:3">
      <c r="A1323" s="110">
        <v>2320399</v>
      </c>
      <c r="B1323" s="110" t="s">
        <v>1988</v>
      </c>
      <c r="C1323" s="109">
        <v>0</v>
      </c>
    </row>
    <row r="1324" customHeight="1" spans="1:3">
      <c r="A1324" s="110">
        <v>233</v>
      </c>
      <c r="B1324" s="108" t="s">
        <v>1989</v>
      </c>
      <c r="C1324" s="109">
        <f>C1325+C1326+C1327</f>
        <v>0</v>
      </c>
    </row>
    <row r="1325" customHeight="1" spans="1:3">
      <c r="A1325" s="110">
        <v>23301</v>
      </c>
      <c r="B1325" s="108" t="s">
        <v>1990</v>
      </c>
      <c r="C1325" s="109">
        <v>0</v>
      </c>
    </row>
    <row r="1326" customHeight="1" spans="1:3">
      <c r="A1326" s="110">
        <v>23302</v>
      </c>
      <c r="B1326" s="108" t="s">
        <v>1991</v>
      </c>
      <c r="C1326" s="109">
        <v>0</v>
      </c>
    </row>
    <row r="1327" customHeight="1" spans="1:3">
      <c r="A1327" s="110">
        <v>23303</v>
      </c>
      <c r="B1327" s="108" t="s">
        <v>1992</v>
      </c>
      <c r="C1327" s="109">
        <v>0</v>
      </c>
    </row>
  </sheetData>
  <mergeCells count="2">
    <mergeCell ref="A2:C2"/>
    <mergeCell ref="A3:C3"/>
  </mergeCells>
  <printOptions gridLines="1"/>
  <pageMargins left="0.748031496062992" right="0.748031496062992" top="0.984251968503937" bottom="0.984251968503937" header="0" footer="0"/>
  <pageSetup paperSize="1"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
  <sheetViews>
    <sheetView workbookViewId="0">
      <selection activeCell="A22" sqref="A22"/>
    </sheetView>
  </sheetViews>
  <sheetFormatPr defaultColWidth="9" defaultRowHeight="13.5" outlineLevelCol="5"/>
  <cols>
    <col min="1" max="1" width="27.375" style="13" customWidth="1"/>
    <col min="2" max="5" width="12.625" style="13" customWidth="1"/>
    <col min="6" max="6" width="15.125" style="13" customWidth="1"/>
    <col min="7" max="7" width="25.375" style="13" customWidth="1"/>
    <col min="8" max="8" width="16.5" style="13" customWidth="1"/>
    <col min="9" max="9" width="15.875" style="13" customWidth="1"/>
    <col min="10" max="16384" width="9" style="13"/>
  </cols>
  <sheetData>
    <row r="1" ht="18" customHeight="1" spans="1:1">
      <c r="A1" s="263" t="s">
        <v>75</v>
      </c>
    </row>
    <row r="2" ht="24" spans="1:6">
      <c r="A2" s="264" t="s">
        <v>2</v>
      </c>
      <c r="B2" s="264"/>
      <c r="C2" s="264"/>
      <c r="D2" s="264"/>
      <c r="E2" s="264"/>
      <c r="F2" s="264"/>
    </row>
    <row r="3" ht="18.95" customHeight="1" spans="1:6">
      <c r="A3" s="265" t="s">
        <v>76</v>
      </c>
      <c r="B3" s="265"/>
      <c r="C3" s="265"/>
      <c r="D3" s="265"/>
      <c r="E3" s="265"/>
      <c r="F3" s="265"/>
    </row>
    <row r="4" ht="24.95" customHeight="1" spans="1:6">
      <c r="A4" s="266" t="s">
        <v>77</v>
      </c>
      <c r="B4" s="266" t="s">
        <v>78</v>
      </c>
      <c r="C4" s="266" t="s">
        <v>79</v>
      </c>
      <c r="D4" s="266"/>
      <c r="E4" s="266"/>
      <c r="F4" s="266"/>
    </row>
    <row r="5" ht="57.95" customHeight="1" spans="1:6">
      <c r="A5" s="266"/>
      <c r="B5" s="266"/>
      <c r="C5" s="267" t="s">
        <v>80</v>
      </c>
      <c r="D5" s="267" t="s">
        <v>81</v>
      </c>
      <c r="E5" s="267" t="s">
        <v>82</v>
      </c>
      <c r="F5" s="266" t="s">
        <v>83</v>
      </c>
    </row>
    <row r="6" ht="24.95" customHeight="1" spans="1:6">
      <c r="A6" s="268" t="s">
        <v>84</v>
      </c>
      <c r="B6" s="269">
        <v>445672</v>
      </c>
      <c r="C6" s="270">
        <v>450000</v>
      </c>
      <c r="D6" s="270">
        <v>462123</v>
      </c>
      <c r="E6" s="271">
        <f>D6/C6</f>
        <v>1.02694</v>
      </c>
      <c r="F6" s="272" t="s">
        <v>85</v>
      </c>
    </row>
    <row r="7" ht="24.95" customHeight="1" spans="1:6">
      <c r="A7" s="268" t="s">
        <v>86</v>
      </c>
      <c r="B7" s="269">
        <v>235324</v>
      </c>
      <c r="C7" s="270">
        <v>240600</v>
      </c>
      <c r="D7" s="270">
        <v>242836</v>
      </c>
      <c r="E7" s="271">
        <f t="shared" ref="E7:E22" si="0">D7/C7</f>
        <v>1.00929343308396</v>
      </c>
      <c r="F7" s="272" t="s">
        <v>87</v>
      </c>
    </row>
    <row r="8" ht="24.95" customHeight="1" spans="1:6">
      <c r="A8" s="268" t="s">
        <v>88</v>
      </c>
      <c r="B8" s="269">
        <v>80572</v>
      </c>
      <c r="C8" s="270">
        <v>71000</v>
      </c>
      <c r="D8" s="270">
        <v>70284</v>
      </c>
      <c r="E8" s="271">
        <f t="shared" si="0"/>
        <v>0.989915492957747</v>
      </c>
      <c r="F8" s="272" t="s">
        <v>89</v>
      </c>
    </row>
    <row r="9" ht="24.95" customHeight="1" spans="1:6">
      <c r="A9" s="268" t="s">
        <v>90</v>
      </c>
      <c r="B9" s="269">
        <v>28084</v>
      </c>
      <c r="C9" s="270">
        <v>26500</v>
      </c>
      <c r="D9" s="270">
        <v>29635</v>
      </c>
      <c r="E9" s="271">
        <f t="shared" si="0"/>
        <v>1.11830188679245</v>
      </c>
      <c r="F9" s="272" t="s">
        <v>91</v>
      </c>
    </row>
    <row r="10" ht="24.95" customHeight="1" spans="1:6">
      <c r="A10" s="268" t="s">
        <v>92</v>
      </c>
      <c r="B10" s="269">
        <v>22063</v>
      </c>
      <c r="C10" s="270">
        <v>25900</v>
      </c>
      <c r="D10" s="270">
        <v>25727</v>
      </c>
      <c r="E10" s="271">
        <f t="shared" si="0"/>
        <v>0.993320463320463</v>
      </c>
      <c r="F10" s="272" t="s">
        <v>93</v>
      </c>
    </row>
    <row r="11" ht="24.95" customHeight="1" spans="1:6">
      <c r="A11" s="268" t="s">
        <v>94</v>
      </c>
      <c r="B11" s="269">
        <v>11023</v>
      </c>
      <c r="C11" s="270">
        <v>12000</v>
      </c>
      <c r="D11" s="270">
        <v>13217</v>
      </c>
      <c r="E11" s="271">
        <f t="shared" si="0"/>
        <v>1.10141666666667</v>
      </c>
      <c r="F11" s="272" t="s">
        <v>95</v>
      </c>
    </row>
    <row r="12" ht="24.95" customHeight="1" spans="1:6">
      <c r="A12" s="268" t="s">
        <v>96</v>
      </c>
      <c r="B12" s="269">
        <v>58483</v>
      </c>
      <c r="C12" s="270">
        <v>72500</v>
      </c>
      <c r="D12" s="270">
        <v>78995</v>
      </c>
      <c r="E12" s="271">
        <f t="shared" si="0"/>
        <v>1.08958620689655</v>
      </c>
      <c r="F12" s="272">
        <f t="shared" ref="F12:F18" si="1">D12/B12-1</f>
        <v>0.350734401449994</v>
      </c>
    </row>
    <row r="13" ht="24.95" customHeight="1" spans="1:6">
      <c r="A13" s="268" t="s">
        <v>97</v>
      </c>
      <c r="B13" s="269">
        <v>9961</v>
      </c>
      <c r="C13" s="270">
        <v>1500</v>
      </c>
      <c r="D13" s="270">
        <v>1475</v>
      </c>
      <c r="E13" s="271">
        <f t="shared" si="0"/>
        <v>0.983333333333333</v>
      </c>
      <c r="F13" s="272">
        <f t="shared" si="1"/>
        <v>-0.851922497741191</v>
      </c>
    </row>
    <row r="14" ht="24.95" customHeight="1" spans="1:6">
      <c r="A14" s="268" t="s">
        <v>98</v>
      </c>
      <c r="B14" s="269">
        <v>162</v>
      </c>
      <c r="C14" s="270"/>
      <c r="D14" s="270">
        <v>-46</v>
      </c>
      <c r="E14" s="271" t="s">
        <v>99</v>
      </c>
      <c r="F14" s="272">
        <f t="shared" si="1"/>
        <v>-1.28395061728395</v>
      </c>
    </row>
    <row r="15" ht="24.95" customHeight="1" spans="1:6">
      <c r="A15" s="268" t="s">
        <v>100</v>
      </c>
      <c r="B15" s="269">
        <v>190312</v>
      </c>
      <c r="C15" s="270">
        <v>220800</v>
      </c>
      <c r="D15" s="270">
        <v>209805</v>
      </c>
      <c r="E15" s="271">
        <f t="shared" si="0"/>
        <v>0.950203804347826</v>
      </c>
      <c r="F15" s="272">
        <f t="shared" si="1"/>
        <v>0.102426541678927</v>
      </c>
    </row>
    <row r="16" ht="24.95" customHeight="1" spans="1:6">
      <c r="A16" s="195" t="s">
        <v>101</v>
      </c>
      <c r="B16" s="269">
        <v>2178</v>
      </c>
      <c r="C16" s="270">
        <v>2300</v>
      </c>
      <c r="D16" s="270">
        <v>1751</v>
      </c>
      <c r="E16" s="271">
        <f t="shared" si="0"/>
        <v>0.761304347826087</v>
      </c>
      <c r="F16" s="272">
        <f t="shared" si="1"/>
        <v>-0.196051423324151</v>
      </c>
    </row>
    <row r="17" ht="24.95" customHeight="1" spans="1:6">
      <c r="A17" s="195" t="s">
        <v>102</v>
      </c>
      <c r="B17" s="269">
        <v>6739</v>
      </c>
      <c r="C17" s="270">
        <v>10000</v>
      </c>
      <c r="D17" s="270">
        <v>9033</v>
      </c>
      <c r="E17" s="271">
        <f t="shared" si="0"/>
        <v>0.9033</v>
      </c>
      <c r="F17" s="272">
        <f t="shared" si="1"/>
        <v>0.340406588514616</v>
      </c>
    </row>
    <row r="18" ht="24.95" customHeight="1" spans="1:6">
      <c r="A18" s="195" t="s">
        <v>103</v>
      </c>
      <c r="B18" s="269">
        <v>4762</v>
      </c>
      <c r="C18" s="270">
        <v>6000</v>
      </c>
      <c r="D18" s="270">
        <v>6009</v>
      </c>
      <c r="E18" s="271">
        <f t="shared" si="0"/>
        <v>1.0015</v>
      </c>
      <c r="F18" s="272">
        <f t="shared" si="1"/>
        <v>0.261864762704746</v>
      </c>
    </row>
    <row r="19" ht="24.95" customHeight="1" spans="1:6">
      <c r="A19" s="195" t="s">
        <v>104</v>
      </c>
      <c r="B19" s="269"/>
      <c r="C19" s="270"/>
      <c r="D19" s="270">
        <v>30</v>
      </c>
      <c r="E19" s="271" t="s">
        <v>99</v>
      </c>
      <c r="F19" s="272" t="s">
        <v>99</v>
      </c>
    </row>
    <row r="20" ht="24.95" customHeight="1" spans="1:6">
      <c r="A20" s="195" t="s">
        <v>105</v>
      </c>
      <c r="B20" s="269">
        <v>163233</v>
      </c>
      <c r="C20" s="270">
        <v>172500</v>
      </c>
      <c r="D20" s="270">
        <f>152364</f>
        <v>152364</v>
      </c>
      <c r="E20" s="271">
        <f t="shared" si="0"/>
        <v>0.883269565217391</v>
      </c>
      <c r="F20" s="272">
        <f>D20/B20-1</f>
        <v>-0.0665858006653066</v>
      </c>
    </row>
    <row r="21" ht="24.95" customHeight="1" spans="1:6">
      <c r="A21" s="195" t="s">
        <v>106</v>
      </c>
      <c r="B21" s="269">
        <v>13400</v>
      </c>
      <c r="C21" s="270">
        <v>30000</v>
      </c>
      <c r="D21" s="270">
        <v>40618</v>
      </c>
      <c r="E21" s="271">
        <f t="shared" si="0"/>
        <v>1.35393333333333</v>
      </c>
      <c r="F21" s="272">
        <f>D21/B21-1</f>
        <v>2.03119402985075</v>
      </c>
    </row>
    <row r="22" ht="35.1" customHeight="1" spans="1:6">
      <c r="A22" s="273" t="s">
        <v>107</v>
      </c>
      <c r="B22" s="269">
        <v>635984</v>
      </c>
      <c r="C22" s="270">
        <v>670800</v>
      </c>
      <c r="D22" s="270">
        <v>671928</v>
      </c>
      <c r="E22" s="271">
        <f t="shared" si="0"/>
        <v>1.00168157423971</v>
      </c>
      <c r="F22" s="272" t="s">
        <v>108</v>
      </c>
    </row>
    <row r="23" ht="27" customHeight="1" spans="1:6">
      <c r="A23" s="274" t="s">
        <v>109</v>
      </c>
      <c r="B23" s="274"/>
      <c r="C23" s="274"/>
      <c r="D23" s="274"/>
      <c r="E23" s="274"/>
      <c r="F23" s="274"/>
    </row>
  </sheetData>
  <mergeCells count="6">
    <mergeCell ref="A2:F2"/>
    <mergeCell ref="A3:F3"/>
    <mergeCell ref="C4:F4"/>
    <mergeCell ref="A23:F23"/>
    <mergeCell ref="A4:A5"/>
    <mergeCell ref="B4:B5"/>
  </mergeCells>
  <printOptions horizontalCentered="1"/>
  <pageMargins left="0.748031496062992" right="0.748031496062992" top="0.984251968503937" bottom="0.984251968503937" header="0.511811023622047" footer="0.511811023622047"/>
  <pageSetup paperSize="9" scale="90"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XEP91"/>
  <sheetViews>
    <sheetView showGridLines="0" showZeros="0" workbookViewId="0">
      <selection activeCell="C23" sqref="C23"/>
    </sheetView>
  </sheetViews>
  <sheetFormatPr defaultColWidth="9.125" defaultRowHeight="16.9" customHeight="1"/>
  <cols>
    <col min="1" max="1" width="19.625" style="116" customWidth="1"/>
    <col min="2" max="2" width="41.125" style="40" customWidth="1"/>
    <col min="3" max="3" width="19.5" style="116" customWidth="1"/>
    <col min="4" max="231" width="9.125" style="40" customWidth="1"/>
    <col min="232" max="16370" width="9.125" style="40"/>
    <col min="16371" max="16384" width="9.125" style="1"/>
  </cols>
  <sheetData>
    <row r="1" ht="24.95" customHeight="1" spans="1:1">
      <c r="A1" s="117" t="s">
        <v>1994</v>
      </c>
    </row>
    <row r="2" ht="33.95" customHeight="1" spans="1:3">
      <c r="A2" s="118" t="s">
        <v>38</v>
      </c>
      <c r="B2" s="118"/>
      <c r="C2" s="118"/>
    </row>
    <row r="3" customHeight="1" spans="1:3">
      <c r="A3" s="119" t="s">
        <v>76</v>
      </c>
      <c r="B3" s="119"/>
      <c r="C3" s="119"/>
    </row>
    <row r="4" customHeight="1" spans="1:3">
      <c r="A4" s="120" t="s">
        <v>330</v>
      </c>
      <c r="B4" s="120" t="s">
        <v>216</v>
      </c>
      <c r="C4" s="120" t="s">
        <v>81</v>
      </c>
    </row>
    <row r="5" customHeight="1" spans="1:16370">
      <c r="A5" s="121" t="s">
        <v>1995</v>
      </c>
      <c r="B5" s="122"/>
      <c r="C5" s="123">
        <f>C6+C20+C48+C61+C78+C84</f>
        <v>197827</v>
      </c>
      <c r="XEP5" s="1"/>
    </row>
    <row r="6" customHeight="1" spans="1:3">
      <c r="A6" s="124">
        <v>301</v>
      </c>
      <c r="B6" s="125" t="s">
        <v>1996</v>
      </c>
      <c r="C6" s="126">
        <f>SUM(C7:C19)</f>
        <v>135908</v>
      </c>
    </row>
    <row r="7" customHeight="1" spans="1:3">
      <c r="A7" s="127" t="s">
        <v>1997</v>
      </c>
      <c r="B7" s="128" t="s">
        <v>1998</v>
      </c>
      <c r="C7" s="126">
        <v>20749</v>
      </c>
    </row>
    <row r="8" customHeight="1" spans="1:3">
      <c r="A8" s="127" t="s">
        <v>1999</v>
      </c>
      <c r="B8" s="128" t="s">
        <v>2000</v>
      </c>
      <c r="C8" s="126">
        <v>7973</v>
      </c>
    </row>
    <row r="9" customHeight="1" spans="1:3">
      <c r="A9" s="127" t="s">
        <v>2001</v>
      </c>
      <c r="B9" s="128" t="s">
        <v>2002</v>
      </c>
      <c r="C9" s="126">
        <v>40017</v>
      </c>
    </row>
    <row r="10" customHeight="1" spans="1:3">
      <c r="A10" s="127" t="s">
        <v>2003</v>
      </c>
      <c r="B10" s="128" t="s">
        <v>2004</v>
      </c>
      <c r="C10" s="126"/>
    </row>
    <row r="11" customHeight="1" spans="1:3">
      <c r="A11" s="127" t="s">
        <v>2005</v>
      </c>
      <c r="B11" s="128" t="s">
        <v>2006</v>
      </c>
      <c r="C11" s="126">
        <v>10858</v>
      </c>
    </row>
    <row r="12" customHeight="1" spans="1:3">
      <c r="A12" s="127" t="s">
        <v>2007</v>
      </c>
      <c r="B12" s="128" t="s">
        <v>2008</v>
      </c>
      <c r="C12" s="129">
        <v>6563</v>
      </c>
    </row>
    <row r="13" customHeight="1" spans="1:3">
      <c r="A13" s="127" t="s">
        <v>2009</v>
      </c>
      <c r="B13" s="128" t="s">
        <v>2010</v>
      </c>
      <c r="C13" s="126">
        <v>3777</v>
      </c>
    </row>
    <row r="14" customHeight="1" spans="1:3">
      <c r="A14" s="127" t="s">
        <v>2011</v>
      </c>
      <c r="B14" s="130" t="s">
        <v>2012</v>
      </c>
      <c r="C14" s="126">
        <v>3820</v>
      </c>
    </row>
    <row r="15" customHeight="1" spans="1:3">
      <c r="A15" s="127" t="s">
        <v>2013</v>
      </c>
      <c r="B15" s="130" t="s">
        <v>2014</v>
      </c>
      <c r="C15" s="126">
        <v>2346</v>
      </c>
    </row>
    <row r="16" customHeight="1" spans="1:3">
      <c r="A16" s="127" t="s">
        <v>2015</v>
      </c>
      <c r="B16" s="130" t="s">
        <v>2016</v>
      </c>
      <c r="C16" s="126">
        <v>382</v>
      </c>
    </row>
    <row r="17" customHeight="1" spans="1:3">
      <c r="A17" s="127" t="s">
        <v>2017</v>
      </c>
      <c r="B17" s="130" t="s">
        <v>2018</v>
      </c>
      <c r="C17" s="126">
        <v>9681</v>
      </c>
    </row>
    <row r="18" customHeight="1" spans="1:3">
      <c r="A18" s="127" t="s">
        <v>2019</v>
      </c>
      <c r="B18" s="130" t="s">
        <v>2020</v>
      </c>
      <c r="C18" s="126">
        <v>1</v>
      </c>
    </row>
    <row r="19" customHeight="1" spans="1:3">
      <c r="A19" s="127" t="s">
        <v>2021</v>
      </c>
      <c r="B19" s="128" t="s">
        <v>2022</v>
      </c>
      <c r="C19" s="126">
        <v>29741</v>
      </c>
    </row>
    <row r="20" customHeight="1" spans="1:3">
      <c r="A20" s="131">
        <v>302</v>
      </c>
      <c r="B20" s="132" t="s">
        <v>2023</v>
      </c>
      <c r="C20" s="126">
        <f>SUM(C21:C47)</f>
        <v>12609</v>
      </c>
    </row>
    <row r="21" customHeight="1" spans="1:3">
      <c r="A21" s="127" t="s">
        <v>2024</v>
      </c>
      <c r="B21" s="128" t="s">
        <v>2025</v>
      </c>
      <c r="C21" s="126">
        <v>1028</v>
      </c>
    </row>
    <row r="22" customHeight="1" spans="1:3">
      <c r="A22" s="127" t="s">
        <v>2026</v>
      </c>
      <c r="B22" s="128" t="s">
        <v>2027</v>
      </c>
      <c r="C22" s="126">
        <v>109</v>
      </c>
    </row>
    <row r="23" customHeight="1" spans="1:3">
      <c r="A23" s="127" t="s">
        <v>2028</v>
      </c>
      <c r="B23" s="128" t="s">
        <v>2029</v>
      </c>
      <c r="C23" s="126">
        <v>32</v>
      </c>
    </row>
    <row r="24" customHeight="1" spans="1:3">
      <c r="A24" s="127" t="s">
        <v>2030</v>
      </c>
      <c r="B24" s="128" t="s">
        <v>2031</v>
      </c>
      <c r="C24" s="126"/>
    </row>
    <row r="25" customHeight="1" spans="1:3">
      <c r="A25" s="127" t="s">
        <v>2032</v>
      </c>
      <c r="B25" s="128" t="s">
        <v>2033</v>
      </c>
      <c r="C25" s="126">
        <v>59</v>
      </c>
    </row>
    <row r="26" customHeight="1" spans="1:3">
      <c r="A26" s="127" t="s">
        <v>2034</v>
      </c>
      <c r="B26" s="128" t="s">
        <v>2035</v>
      </c>
      <c r="C26" s="126">
        <v>313</v>
      </c>
    </row>
    <row r="27" customHeight="1" spans="1:3">
      <c r="A27" s="127" t="s">
        <v>2036</v>
      </c>
      <c r="B27" s="128" t="s">
        <v>2037</v>
      </c>
      <c r="C27" s="126">
        <v>87</v>
      </c>
    </row>
    <row r="28" customHeight="1" spans="1:3">
      <c r="A28" s="127" t="s">
        <v>2038</v>
      </c>
      <c r="B28" s="128" t="s">
        <v>2039</v>
      </c>
      <c r="C28" s="126"/>
    </row>
    <row r="29" customHeight="1" spans="1:3">
      <c r="A29" s="127" t="s">
        <v>2040</v>
      </c>
      <c r="B29" s="128" t="s">
        <v>2041</v>
      </c>
      <c r="C29" s="126">
        <v>142</v>
      </c>
    </row>
    <row r="30" customHeight="1" spans="1:3">
      <c r="A30" s="127" t="s">
        <v>2042</v>
      </c>
      <c r="B30" s="128" t="s">
        <v>2043</v>
      </c>
      <c r="C30" s="126">
        <v>37</v>
      </c>
    </row>
    <row r="31" customHeight="1" spans="1:3">
      <c r="A31" s="127" t="s">
        <v>2044</v>
      </c>
      <c r="B31" s="128" t="s">
        <v>2045</v>
      </c>
      <c r="C31" s="126"/>
    </row>
    <row r="32" customHeight="1" spans="1:3">
      <c r="A32" s="127" t="s">
        <v>2046</v>
      </c>
      <c r="B32" s="128" t="s">
        <v>2047</v>
      </c>
      <c r="C32" s="126">
        <v>164</v>
      </c>
    </row>
    <row r="33" customHeight="1" spans="1:3">
      <c r="A33" s="127" t="s">
        <v>2048</v>
      </c>
      <c r="B33" s="128" t="s">
        <v>2049</v>
      </c>
      <c r="C33" s="126">
        <v>128</v>
      </c>
    </row>
    <row r="34" customHeight="1" spans="1:3">
      <c r="A34" s="127" t="s">
        <v>2050</v>
      </c>
      <c r="B34" s="128" t="s">
        <v>2051</v>
      </c>
      <c r="C34" s="126">
        <v>1</v>
      </c>
    </row>
    <row r="35" customHeight="1" spans="1:3">
      <c r="A35" s="127" t="s">
        <v>2052</v>
      </c>
      <c r="B35" s="128" t="s">
        <v>2053</v>
      </c>
      <c r="C35" s="126">
        <v>35</v>
      </c>
    </row>
    <row r="36" customHeight="1" spans="1:3">
      <c r="A36" s="127" t="s">
        <v>2054</v>
      </c>
      <c r="B36" s="128" t="s">
        <v>2055</v>
      </c>
      <c r="C36" s="126">
        <v>13</v>
      </c>
    </row>
    <row r="37" customHeight="1" spans="1:3">
      <c r="A37" s="127" t="s">
        <v>2056</v>
      </c>
      <c r="B37" s="128" t="s">
        <v>2057</v>
      </c>
      <c r="C37" s="126">
        <v>53</v>
      </c>
    </row>
    <row r="38" customHeight="1" spans="1:3">
      <c r="A38" s="127">
        <v>30224</v>
      </c>
      <c r="B38" s="128" t="s">
        <v>2058</v>
      </c>
      <c r="C38" s="126"/>
    </row>
    <row r="39" customHeight="1" spans="1:3">
      <c r="A39" s="127">
        <v>30225</v>
      </c>
      <c r="B39" s="128" t="s">
        <v>2059</v>
      </c>
      <c r="C39" s="126">
        <v>7</v>
      </c>
    </row>
    <row r="40" customHeight="1" spans="1:3">
      <c r="A40" s="127">
        <v>30226</v>
      </c>
      <c r="B40" s="128" t="s">
        <v>2060</v>
      </c>
      <c r="C40" s="126">
        <v>417</v>
      </c>
    </row>
    <row r="41" customHeight="1" spans="1:3">
      <c r="A41" s="127">
        <v>30227</v>
      </c>
      <c r="B41" s="128" t="s">
        <v>2061</v>
      </c>
      <c r="C41" s="126">
        <v>127</v>
      </c>
    </row>
    <row r="42" customHeight="1" spans="1:3">
      <c r="A42" s="127">
        <v>30228</v>
      </c>
      <c r="B42" s="128" t="s">
        <v>2062</v>
      </c>
      <c r="C42" s="126">
        <v>1809</v>
      </c>
    </row>
    <row r="43" customHeight="1" spans="1:3">
      <c r="A43" s="127">
        <v>30229</v>
      </c>
      <c r="B43" s="128" t="s">
        <v>2063</v>
      </c>
      <c r="C43" s="126">
        <v>104</v>
      </c>
    </row>
    <row r="44" customHeight="1" spans="1:3">
      <c r="A44" s="127">
        <v>30231</v>
      </c>
      <c r="B44" s="128" t="s">
        <v>2064</v>
      </c>
      <c r="C44" s="126">
        <v>282</v>
      </c>
    </row>
    <row r="45" customHeight="1" spans="1:3">
      <c r="A45" s="127">
        <v>30239</v>
      </c>
      <c r="B45" s="128" t="s">
        <v>2065</v>
      </c>
      <c r="C45" s="126">
        <v>1340</v>
      </c>
    </row>
    <row r="46" customHeight="1" spans="1:3">
      <c r="A46" s="127">
        <v>30240</v>
      </c>
      <c r="B46" s="128" t="s">
        <v>2066</v>
      </c>
      <c r="C46" s="126">
        <v>13</v>
      </c>
    </row>
    <row r="47" customHeight="1" spans="1:3">
      <c r="A47" s="127">
        <v>30299</v>
      </c>
      <c r="B47" s="128" t="s">
        <v>2067</v>
      </c>
      <c r="C47" s="126">
        <v>6309</v>
      </c>
    </row>
    <row r="48" customHeight="1" spans="1:3">
      <c r="A48" s="124">
        <v>303</v>
      </c>
      <c r="B48" s="125" t="s">
        <v>2068</v>
      </c>
      <c r="C48" s="129">
        <f>SUM(C49:C60)</f>
        <v>49202</v>
      </c>
    </row>
    <row r="49" customHeight="1" spans="1:3">
      <c r="A49" s="127" t="s">
        <v>2069</v>
      </c>
      <c r="B49" s="128" t="s">
        <v>2070</v>
      </c>
      <c r="C49" s="126">
        <v>483</v>
      </c>
    </row>
    <row r="50" customHeight="1" spans="1:3">
      <c r="A50" s="127" t="s">
        <v>2071</v>
      </c>
      <c r="B50" s="128" t="s">
        <v>2072</v>
      </c>
      <c r="C50" s="126">
        <v>3588</v>
      </c>
    </row>
    <row r="51" customHeight="1" spans="1:3">
      <c r="A51" s="127" t="s">
        <v>2073</v>
      </c>
      <c r="B51" s="128" t="s">
        <v>2074</v>
      </c>
      <c r="C51" s="126"/>
    </row>
    <row r="52" customHeight="1" spans="1:3">
      <c r="A52" s="127" t="s">
        <v>2075</v>
      </c>
      <c r="B52" s="128" t="s">
        <v>2076</v>
      </c>
      <c r="C52" s="126">
        <v>308</v>
      </c>
    </row>
    <row r="53" customHeight="1" spans="1:3">
      <c r="A53" s="127" t="s">
        <v>2077</v>
      </c>
      <c r="B53" s="128" t="s">
        <v>2078</v>
      </c>
      <c r="C53" s="126">
        <v>4049</v>
      </c>
    </row>
    <row r="54" customHeight="1" spans="1:3">
      <c r="A54" s="127" t="s">
        <v>2079</v>
      </c>
      <c r="B54" s="128" t="s">
        <v>2080</v>
      </c>
      <c r="C54" s="126">
        <v>1</v>
      </c>
    </row>
    <row r="55" customHeight="1" spans="1:3">
      <c r="A55" s="127" t="s">
        <v>2081</v>
      </c>
      <c r="B55" s="130" t="s">
        <v>2082</v>
      </c>
      <c r="C55" s="126">
        <v>21</v>
      </c>
    </row>
    <row r="56" customHeight="1" spans="1:3">
      <c r="A56" s="127" t="s">
        <v>2083</v>
      </c>
      <c r="B56" s="128" t="s">
        <v>2084</v>
      </c>
      <c r="C56" s="126">
        <v>32</v>
      </c>
    </row>
    <row r="57" customHeight="1" spans="1:3">
      <c r="A57" s="127" t="s">
        <v>2085</v>
      </c>
      <c r="B57" s="128" t="s">
        <v>2086</v>
      </c>
      <c r="C57" s="126">
        <v>23542</v>
      </c>
    </row>
    <row r="58" customHeight="1" spans="1:3">
      <c r="A58" s="127" t="s">
        <v>2087</v>
      </c>
      <c r="B58" s="130" t="s">
        <v>2088</v>
      </c>
      <c r="C58" s="126"/>
    </row>
    <row r="59" customHeight="1" spans="1:3">
      <c r="A59" s="127">
        <v>30311</v>
      </c>
      <c r="B59" s="130" t="s">
        <v>2089</v>
      </c>
      <c r="C59" s="129"/>
    </row>
    <row r="60" customHeight="1" spans="1:3">
      <c r="A60" s="127" t="s">
        <v>2090</v>
      </c>
      <c r="B60" s="128" t="s">
        <v>2091</v>
      </c>
      <c r="C60" s="126">
        <v>17178</v>
      </c>
    </row>
    <row r="61" customHeight="1" spans="1:16370">
      <c r="A61" s="124">
        <v>310</v>
      </c>
      <c r="B61" s="125" t="s">
        <v>2092</v>
      </c>
      <c r="C61" s="126">
        <f>SUM(C62:C77)</f>
        <v>108</v>
      </c>
      <c r="XEP61" s="1"/>
    </row>
    <row r="62" customHeight="1" spans="1:16370">
      <c r="A62" s="127" t="s">
        <v>2093</v>
      </c>
      <c r="B62" s="128" t="s">
        <v>2094</v>
      </c>
      <c r="C62" s="126"/>
      <c r="XEP62" s="1"/>
    </row>
    <row r="63" customHeight="1" spans="1:16370">
      <c r="A63" s="127" t="s">
        <v>2095</v>
      </c>
      <c r="B63" s="128" t="s">
        <v>2096</v>
      </c>
      <c r="C63" s="126">
        <v>81</v>
      </c>
      <c r="XEP63" s="1"/>
    </row>
    <row r="64" customHeight="1" spans="1:16370">
      <c r="A64" s="127" t="s">
        <v>2097</v>
      </c>
      <c r="B64" s="128" t="s">
        <v>2098</v>
      </c>
      <c r="C64" s="126">
        <v>14</v>
      </c>
      <c r="XEP64" s="1"/>
    </row>
    <row r="65" customHeight="1" spans="1:16370">
      <c r="A65" s="127" t="s">
        <v>2099</v>
      </c>
      <c r="B65" s="128" t="s">
        <v>2100</v>
      </c>
      <c r="C65" s="126"/>
      <c r="XEP65" s="1"/>
    </row>
    <row r="66" customHeight="1" spans="1:16370">
      <c r="A66" s="127" t="s">
        <v>2101</v>
      </c>
      <c r="B66" s="128" t="s">
        <v>2102</v>
      </c>
      <c r="C66" s="126"/>
      <c r="XEP66" s="1"/>
    </row>
    <row r="67" customHeight="1" spans="1:16370">
      <c r="A67" s="127" t="s">
        <v>2103</v>
      </c>
      <c r="B67" s="128" t="s">
        <v>2104</v>
      </c>
      <c r="C67" s="126"/>
      <c r="XEP67" s="1"/>
    </row>
    <row r="68" customHeight="1" spans="1:16370">
      <c r="A68" s="127" t="s">
        <v>2105</v>
      </c>
      <c r="B68" s="128" t="s">
        <v>2106</v>
      </c>
      <c r="C68" s="126"/>
      <c r="XEP68" s="1"/>
    </row>
    <row r="69" customHeight="1" spans="1:16370">
      <c r="A69" s="127" t="s">
        <v>2107</v>
      </c>
      <c r="B69" s="128" t="s">
        <v>2108</v>
      </c>
      <c r="C69" s="126"/>
      <c r="XEP69" s="1"/>
    </row>
    <row r="70" customHeight="1" spans="1:16370">
      <c r="A70" s="127" t="s">
        <v>2109</v>
      </c>
      <c r="B70" s="128" t="s">
        <v>2110</v>
      </c>
      <c r="C70" s="126"/>
      <c r="XEP70" s="1"/>
    </row>
    <row r="71" customHeight="1" spans="1:16370">
      <c r="A71" s="127" t="s">
        <v>2111</v>
      </c>
      <c r="B71" s="128" t="s">
        <v>2112</v>
      </c>
      <c r="C71" s="126"/>
      <c r="XEP71" s="1"/>
    </row>
    <row r="72" customHeight="1" spans="1:16370">
      <c r="A72" s="127" t="s">
        <v>2113</v>
      </c>
      <c r="B72" s="128" t="s">
        <v>2114</v>
      </c>
      <c r="C72" s="126"/>
      <c r="XEP72" s="1"/>
    </row>
    <row r="73" customHeight="1" spans="1:16370">
      <c r="A73" s="127" t="s">
        <v>2115</v>
      </c>
      <c r="B73" s="128" t="s">
        <v>2116</v>
      </c>
      <c r="C73" s="126"/>
      <c r="XEP73" s="1"/>
    </row>
    <row r="74" customHeight="1" spans="1:16370">
      <c r="A74" s="127" t="s">
        <v>2117</v>
      </c>
      <c r="B74" s="128" t="s">
        <v>2118</v>
      </c>
      <c r="C74" s="126"/>
      <c r="XEP74" s="1"/>
    </row>
    <row r="75" customHeight="1" spans="1:16370">
      <c r="A75" s="127">
        <v>31021</v>
      </c>
      <c r="B75" s="130" t="s">
        <v>2119</v>
      </c>
      <c r="C75" s="126"/>
      <c r="XEP75" s="1"/>
    </row>
    <row r="76" customHeight="1" spans="1:16370">
      <c r="A76" s="127">
        <v>31022</v>
      </c>
      <c r="B76" s="130" t="s">
        <v>2120</v>
      </c>
      <c r="C76" s="126"/>
      <c r="XEP76" s="1"/>
    </row>
    <row r="77" customHeight="1" spans="1:16370">
      <c r="A77" s="127" t="s">
        <v>2121</v>
      </c>
      <c r="B77" s="128" t="s">
        <v>2122</v>
      </c>
      <c r="C77" s="126">
        <v>13</v>
      </c>
      <c r="XEP77" s="1"/>
    </row>
    <row r="78" customHeight="1" spans="1:16370">
      <c r="A78" s="124">
        <v>312</v>
      </c>
      <c r="B78" s="125" t="s">
        <v>2123</v>
      </c>
      <c r="C78" s="126">
        <v>0</v>
      </c>
      <c r="XEP78" s="1"/>
    </row>
    <row r="79" customHeight="1" spans="1:16370">
      <c r="A79" s="127">
        <v>31201</v>
      </c>
      <c r="B79" s="130" t="s">
        <v>2124</v>
      </c>
      <c r="C79" s="126">
        <v>0</v>
      </c>
      <c r="XEP79" s="1"/>
    </row>
    <row r="80" customHeight="1" spans="1:16370">
      <c r="A80" s="127">
        <v>31203</v>
      </c>
      <c r="B80" s="130" t="s">
        <v>2125</v>
      </c>
      <c r="C80" s="126">
        <v>0</v>
      </c>
      <c r="XEP80" s="1"/>
    </row>
    <row r="81" customHeight="1" spans="1:16370">
      <c r="A81" s="127">
        <v>31204</v>
      </c>
      <c r="B81" s="130" t="s">
        <v>2126</v>
      </c>
      <c r="C81" s="126">
        <v>0</v>
      </c>
      <c r="XEP81" s="1"/>
    </row>
    <row r="82" customHeight="1" spans="1:16370">
      <c r="A82" s="127">
        <v>31205</v>
      </c>
      <c r="B82" s="130" t="s">
        <v>2127</v>
      </c>
      <c r="C82" s="126">
        <v>0</v>
      </c>
      <c r="XEP82" s="1"/>
    </row>
    <row r="83" customHeight="1" spans="1:16370">
      <c r="A83" s="127">
        <v>31299</v>
      </c>
      <c r="B83" s="130" t="s">
        <v>2128</v>
      </c>
      <c r="C83" s="126">
        <v>0</v>
      </c>
      <c r="XEP83" s="1"/>
    </row>
    <row r="84" customHeight="1" spans="1:16370">
      <c r="A84" s="124">
        <v>399</v>
      </c>
      <c r="B84" s="125" t="s">
        <v>139</v>
      </c>
      <c r="C84" s="126">
        <v>0</v>
      </c>
      <c r="XEP84" s="1"/>
    </row>
    <row r="85" customHeight="1" spans="1:16370">
      <c r="A85" s="127" t="s">
        <v>2129</v>
      </c>
      <c r="B85" s="128" t="s">
        <v>2130</v>
      </c>
      <c r="C85" s="126">
        <v>0</v>
      </c>
      <c r="XEP85" s="1"/>
    </row>
    <row r="86" customHeight="1" spans="1:16370">
      <c r="A86" s="127" t="s">
        <v>2131</v>
      </c>
      <c r="B86" s="130" t="s">
        <v>2132</v>
      </c>
      <c r="C86" s="126">
        <v>0</v>
      </c>
      <c r="XEP86" s="1"/>
    </row>
    <row r="87" customHeight="1" spans="1:16370">
      <c r="A87" s="133" t="s">
        <v>2133</v>
      </c>
      <c r="B87" s="134" t="s">
        <v>2134</v>
      </c>
      <c r="C87" s="126">
        <v>0</v>
      </c>
      <c r="XEP87" s="1"/>
    </row>
    <row r="88" customHeight="1" spans="1:16370">
      <c r="A88" s="135">
        <v>39999</v>
      </c>
      <c r="B88" s="130" t="s">
        <v>139</v>
      </c>
      <c r="C88" s="126">
        <v>0</v>
      </c>
      <c r="XEP88" s="1"/>
    </row>
    <row r="89" customHeight="1" spans="1:3">
      <c r="A89" s="136"/>
      <c r="B89" s="137"/>
      <c r="C89" s="138" t="s">
        <v>2135</v>
      </c>
    </row>
    <row r="90" customHeight="1" spans="1:3">
      <c r="A90" s="136"/>
      <c r="B90" s="137"/>
      <c r="C90" s="136"/>
    </row>
    <row r="91" customHeight="1" spans="1:3">
      <c r="A91" s="136"/>
      <c r="B91" s="137"/>
      <c r="C91" s="136"/>
    </row>
  </sheetData>
  <mergeCells count="3">
    <mergeCell ref="A2:C2"/>
    <mergeCell ref="A3:C3"/>
    <mergeCell ref="A5:B5"/>
  </mergeCells>
  <printOptions horizontalCentered="1"/>
  <pageMargins left="1.14166666666667" right="0.511805555555556" top="0.629166666666667" bottom="0.511805555555556" header="0" footer="0"/>
  <pageSetup paperSize="9" orientation="portrait" blackAndWhite="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6"/>
  <sheetViews>
    <sheetView showGridLines="0" showZeros="0" workbookViewId="0">
      <selection activeCell="C11" sqref="C11"/>
    </sheetView>
  </sheetViews>
  <sheetFormatPr defaultColWidth="12.125" defaultRowHeight="15.6" customHeight="1" outlineLevelCol="2"/>
  <cols>
    <col min="1" max="1" width="10.75" style="103" customWidth="1"/>
    <col min="2" max="2" width="57" style="103" customWidth="1"/>
    <col min="3" max="3" width="22.5" style="103" customWidth="1"/>
    <col min="4" max="256" width="12.125" style="103"/>
    <col min="257" max="257" width="10.75" style="103" customWidth="1"/>
    <col min="258" max="258" width="59" style="103" customWidth="1"/>
    <col min="259" max="259" width="22.5" style="103" customWidth="1"/>
    <col min="260" max="512" width="12.125" style="103"/>
    <col min="513" max="513" width="10.75" style="103" customWidth="1"/>
    <col min="514" max="514" width="59" style="103" customWidth="1"/>
    <col min="515" max="515" width="22.5" style="103" customWidth="1"/>
    <col min="516" max="768" width="12.125" style="103"/>
    <col min="769" max="769" width="10.75" style="103" customWidth="1"/>
    <col min="770" max="770" width="59" style="103" customWidth="1"/>
    <col min="771" max="771" width="22.5" style="103" customWidth="1"/>
    <col min="772" max="1024" width="12.125" style="103"/>
    <col min="1025" max="1025" width="10.75" style="103" customWidth="1"/>
    <col min="1026" max="1026" width="59" style="103" customWidth="1"/>
    <col min="1027" max="1027" width="22.5" style="103" customWidth="1"/>
    <col min="1028" max="1280" width="12.125" style="103"/>
    <col min="1281" max="1281" width="10.75" style="103" customWidth="1"/>
    <col min="1282" max="1282" width="59" style="103" customWidth="1"/>
    <col min="1283" max="1283" width="22.5" style="103" customWidth="1"/>
    <col min="1284" max="1536" width="12.125" style="103"/>
    <col min="1537" max="1537" width="10.75" style="103" customWidth="1"/>
    <col min="1538" max="1538" width="59" style="103" customWidth="1"/>
    <col min="1539" max="1539" width="22.5" style="103" customWidth="1"/>
    <col min="1540" max="1792" width="12.125" style="103"/>
    <col min="1793" max="1793" width="10.75" style="103" customWidth="1"/>
    <col min="1794" max="1794" width="59" style="103" customWidth="1"/>
    <col min="1795" max="1795" width="22.5" style="103" customWidth="1"/>
    <col min="1796" max="2048" width="12.125" style="103"/>
    <col min="2049" max="2049" width="10.75" style="103" customWidth="1"/>
    <col min="2050" max="2050" width="59" style="103" customWidth="1"/>
    <col min="2051" max="2051" width="22.5" style="103" customWidth="1"/>
    <col min="2052" max="2304" width="12.125" style="103"/>
    <col min="2305" max="2305" width="10.75" style="103" customWidth="1"/>
    <col min="2306" max="2306" width="59" style="103" customWidth="1"/>
    <col min="2307" max="2307" width="22.5" style="103" customWidth="1"/>
    <col min="2308" max="2560" width="12.125" style="103"/>
    <col min="2561" max="2561" width="10.75" style="103" customWidth="1"/>
    <col min="2562" max="2562" width="59" style="103" customWidth="1"/>
    <col min="2563" max="2563" width="22.5" style="103" customWidth="1"/>
    <col min="2564" max="2816" width="12.125" style="103"/>
    <col min="2817" max="2817" width="10.75" style="103" customWidth="1"/>
    <col min="2818" max="2818" width="59" style="103" customWidth="1"/>
    <col min="2819" max="2819" width="22.5" style="103" customWidth="1"/>
    <col min="2820" max="3072" width="12.125" style="103"/>
    <col min="3073" max="3073" width="10.75" style="103" customWidth="1"/>
    <col min="3074" max="3074" width="59" style="103" customWidth="1"/>
    <col min="3075" max="3075" width="22.5" style="103" customWidth="1"/>
    <col min="3076" max="3328" width="12.125" style="103"/>
    <col min="3329" max="3329" width="10.75" style="103" customWidth="1"/>
    <col min="3330" max="3330" width="59" style="103" customWidth="1"/>
    <col min="3331" max="3331" width="22.5" style="103" customWidth="1"/>
    <col min="3332" max="3584" width="12.125" style="103"/>
    <col min="3585" max="3585" width="10.75" style="103" customWidth="1"/>
    <col min="3586" max="3586" width="59" style="103" customWidth="1"/>
    <col min="3587" max="3587" width="22.5" style="103" customWidth="1"/>
    <col min="3588" max="3840" width="12.125" style="103"/>
    <col min="3841" max="3841" width="10.75" style="103" customWidth="1"/>
    <col min="3842" max="3842" width="59" style="103" customWidth="1"/>
    <col min="3843" max="3843" width="22.5" style="103" customWidth="1"/>
    <col min="3844" max="4096" width="12.125" style="103"/>
    <col min="4097" max="4097" width="10.75" style="103" customWidth="1"/>
    <col min="4098" max="4098" width="59" style="103" customWidth="1"/>
    <col min="4099" max="4099" width="22.5" style="103" customWidth="1"/>
    <col min="4100" max="4352" width="12.125" style="103"/>
    <col min="4353" max="4353" width="10.75" style="103" customWidth="1"/>
    <col min="4354" max="4354" width="59" style="103" customWidth="1"/>
    <col min="4355" max="4355" width="22.5" style="103" customWidth="1"/>
    <col min="4356" max="4608" width="12.125" style="103"/>
    <col min="4609" max="4609" width="10.75" style="103" customWidth="1"/>
    <col min="4610" max="4610" width="59" style="103" customWidth="1"/>
    <col min="4611" max="4611" width="22.5" style="103" customWidth="1"/>
    <col min="4612" max="4864" width="12.125" style="103"/>
    <col min="4865" max="4865" width="10.75" style="103" customWidth="1"/>
    <col min="4866" max="4866" width="59" style="103" customWidth="1"/>
    <col min="4867" max="4867" width="22.5" style="103" customWidth="1"/>
    <col min="4868" max="5120" width="12.125" style="103"/>
    <col min="5121" max="5121" width="10.75" style="103" customWidth="1"/>
    <col min="5122" max="5122" width="59" style="103" customWidth="1"/>
    <col min="5123" max="5123" width="22.5" style="103" customWidth="1"/>
    <col min="5124" max="5376" width="12.125" style="103"/>
    <col min="5377" max="5377" width="10.75" style="103" customWidth="1"/>
    <col min="5378" max="5378" width="59" style="103" customWidth="1"/>
    <col min="5379" max="5379" width="22.5" style="103" customWidth="1"/>
    <col min="5380" max="5632" width="12.125" style="103"/>
    <col min="5633" max="5633" width="10.75" style="103" customWidth="1"/>
    <col min="5634" max="5634" width="59" style="103" customWidth="1"/>
    <col min="5635" max="5635" width="22.5" style="103" customWidth="1"/>
    <col min="5636" max="5888" width="12.125" style="103"/>
    <col min="5889" max="5889" width="10.75" style="103" customWidth="1"/>
    <col min="5890" max="5890" width="59" style="103" customWidth="1"/>
    <col min="5891" max="5891" width="22.5" style="103" customWidth="1"/>
    <col min="5892" max="6144" width="12.125" style="103"/>
    <col min="6145" max="6145" width="10.75" style="103" customWidth="1"/>
    <col min="6146" max="6146" width="59" style="103" customWidth="1"/>
    <col min="6147" max="6147" width="22.5" style="103" customWidth="1"/>
    <col min="6148" max="6400" width="12.125" style="103"/>
    <col min="6401" max="6401" width="10.75" style="103" customWidth="1"/>
    <col min="6402" max="6402" width="59" style="103" customWidth="1"/>
    <col min="6403" max="6403" width="22.5" style="103" customWidth="1"/>
    <col min="6404" max="6656" width="12.125" style="103"/>
    <col min="6657" max="6657" width="10.75" style="103" customWidth="1"/>
    <col min="6658" max="6658" width="59" style="103" customWidth="1"/>
    <col min="6659" max="6659" width="22.5" style="103" customWidth="1"/>
    <col min="6660" max="6912" width="12.125" style="103"/>
    <col min="6913" max="6913" width="10.75" style="103" customWidth="1"/>
    <col min="6914" max="6914" width="59" style="103" customWidth="1"/>
    <col min="6915" max="6915" width="22.5" style="103" customWidth="1"/>
    <col min="6916" max="7168" width="12.125" style="103"/>
    <col min="7169" max="7169" width="10.75" style="103" customWidth="1"/>
    <col min="7170" max="7170" width="59" style="103" customWidth="1"/>
    <col min="7171" max="7171" width="22.5" style="103" customWidth="1"/>
    <col min="7172" max="7424" width="12.125" style="103"/>
    <col min="7425" max="7425" width="10.75" style="103" customWidth="1"/>
    <col min="7426" max="7426" width="59" style="103" customWidth="1"/>
    <col min="7427" max="7427" width="22.5" style="103" customWidth="1"/>
    <col min="7428" max="7680" width="12.125" style="103"/>
    <col min="7681" max="7681" width="10.75" style="103" customWidth="1"/>
    <col min="7682" max="7682" width="59" style="103" customWidth="1"/>
    <col min="7683" max="7683" width="22.5" style="103" customWidth="1"/>
    <col min="7684" max="7936" width="12.125" style="103"/>
    <col min="7937" max="7937" width="10.75" style="103" customWidth="1"/>
    <col min="7938" max="7938" width="59" style="103" customWidth="1"/>
    <col min="7939" max="7939" width="22.5" style="103" customWidth="1"/>
    <col min="7940" max="8192" width="12.125" style="103"/>
    <col min="8193" max="8193" width="10.75" style="103" customWidth="1"/>
    <col min="8194" max="8194" width="59" style="103" customWidth="1"/>
    <col min="8195" max="8195" width="22.5" style="103" customWidth="1"/>
    <col min="8196" max="8448" width="12.125" style="103"/>
    <col min="8449" max="8449" width="10.75" style="103" customWidth="1"/>
    <col min="8450" max="8450" width="59" style="103" customWidth="1"/>
    <col min="8451" max="8451" width="22.5" style="103" customWidth="1"/>
    <col min="8452" max="8704" width="12.125" style="103"/>
    <col min="8705" max="8705" width="10.75" style="103" customWidth="1"/>
    <col min="8706" max="8706" width="59" style="103" customWidth="1"/>
    <col min="8707" max="8707" width="22.5" style="103" customWidth="1"/>
    <col min="8708" max="8960" width="12.125" style="103"/>
    <col min="8961" max="8961" width="10.75" style="103" customWidth="1"/>
    <col min="8962" max="8962" width="59" style="103" customWidth="1"/>
    <col min="8963" max="8963" width="22.5" style="103" customWidth="1"/>
    <col min="8964" max="9216" width="12.125" style="103"/>
    <col min="9217" max="9217" width="10.75" style="103" customWidth="1"/>
    <col min="9218" max="9218" width="59" style="103" customWidth="1"/>
    <col min="9219" max="9219" width="22.5" style="103" customWidth="1"/>
    <col min="9220" max="9472" width="12.125" style="103"/>
    <col min="9473" max="9473" width="10.75" style="103" customWidth="1"/>
    <col min="9474" max="9474" width="59" style="103" customWidth="1"/>
    <col min="9475" max="9475" width="22.5" style="103" customWidth="1"/>
    <col min="9476" max="9728" width="12.125" style="103"/>
    <col min="9729" max="9729" width="10.75" style="103" customWidth="1"/>
    <col min="9730" max="9730" width="59" style="103" customWidth="1"/>
    <col min="9731" max="9731" width="22.5" style="103" customWidth="1"/>
    <col min="9732" max="9984" width="12.125" style="103"/>
    <col min="9985" max="9985" width="10.75" style="103" customWidth="1"/>
    <col min="9986" max="9986" width="59" style="103" customWidth="1"/>
    <col min="9987" max="9987" width="22.5" style="103" customWidth="1"/>
    <col min="9988" max="10240" width="12.125" style="103"/>
    <col min="10241" max="10241" width="10.75" style="103" customWidth="1"/>
    <col min="10242" max="10242" width="59" style="103" customWidth="1"/>
    <col min="10243" max="10243" width="22.5" style="103" customWidth="1"/>
    <col min="10244" max="10496" width="12.125" style="103"/>
    <col min="10497" max="10497" width="10.75" style="103" customWidth="1"/>
    <col min="10498" max="10498" width="59" style="103" customWidth="1"/>
    <col min="10499" max="10499" width="22.5" style="103" customWidth="1"/>
    <col min="10500" max="10752" width="12.125" style="103"/>
    <col min="10753" max="10753" width="10.75" style="103" customWidth="1"/>
    <col min="10754" max="10754" width="59" style="103" customWidth="1"/>
    <col min="10755" max="10755" width="22.5" style="103" customWidth="1"/>
    <col min="10756" max="11008" width="12.125" style="103"/>
    <col min="11009" max="11009" width="10.75" style="103" customWidth="1"/>
    <col min="11010" max="11010" width="59" style="103" customWidth="1"/>
    <col min="11011" max="11011" width="22.5" style="103" customWidth="1"/>
    <col min="11012" max="11264" width="12.125" style="103"/>
    <col min="11265" max="11265" width="10.75" style="103" customWidth="1"/>
    <col min="11266" max="11266" width="59" style="103" customWidth="1"/>
    <col min="11267" max="11267" width="22.5" style="103" customWidth="1"/>
    <col min="11268" max="11520" width="12.125" style="103"/>
    <col min="11521" max="11521" width="10.75" style="103" customWidth="1"/>
    <col min="11522" max="11522" width="59" style="103" customWidth="1"/>
    <col min="11523" max="11523" width="22.5" style="103" customWidth="1"/>
    <col min="11524" max="11776" width="12.125" style="103"/>
    <col min="11777" max="11777" width="10.75" style="103" customWidth="1"/>
    <col min="11778" max="11778" width="59" style="103" customWidth="1"/>
    <col min="11779" max="11779" width="22.5" style="103" customWidth="1"/>
    <col min="11780" max="12032" width="12.125" style="103"/>
    <col min="12033" max="12033" width="10.75" style="103" customWidth="1"/>
    <col min="12034" max="12034" width="59" style="103" customWidth="1"/>
    <col min="12035" max="12035" width="22.5" style="103" customWidth="1"/>
    <col min="12036" max="12288" width="12.125" style="103"/>
    <col min="12289" max="12289" width="10.75" style="103" customWidth="1"/>
    <col min="12290" max="12290" width="59" style="103" customWidth="1"/>
    <col min="12291" max="12291" width="22.5" style="103" customWidth="1"/>
    <col min="12292" max="12544" width="12.125" style="103"/>
    <col min="12545" max="12545" width="10.75" style="103" customWidth="1"/>
    <col min="12546" max="12546" width="59" style="103" customWidth="1"/>
    <col min="12547" max="12547" width="22.5" style="103" customWidth="1"/>
    <col min="12548" max="12800" width="12.125" style="103"/>
    <col min="12801" max="12801" width="10.75" style="103" customWidth="1"/>
    <col min="12802" max="12802" width="59" style="103" customWidth="1"/>
    <col min="12803" max="12803" width="22.5" style="103" customWidth="1"/>
    <col min="12804" max="13056" width="12.125" style="103"/>
    <col min="13057" max="13057" width="10.75" style="103" customWidth="1"/>
    <col min="13058" max="13058" width="59" style="103" customWidth="1"/>
    <col min="13059" max="13059" width="22.5" style="103" customWidth="1"/>
    <col min="13060" max="13312" width="12.125" style="103"/>
    <col min="13313" max="13313" width="10.75" style="103" customWidth="1"/>
    <col min="13314" max="13314" width="59" style="103" customWidth="1"/>
    <col min="13315" max="13315" width="22.5" style="103" customWidth="1"/>
    <col min="13316" max="13568" width="12.125" style="103"/>
    <col min="13569" max="13569" width="10.75" style="103" customWidth="1"/>
    <col min="13570" max="13570" width="59" style="103" customWidth="1"/>
    <col min="13571" max="13571" width="22.5" style="103" customWidth="1"/>
    <col min="13572" max="13824" width="12.125" style="103"/>
    <col min="13825" max="13825" width="10.75" style="103" customWidth="1"/>
    <col min="13826" max="13826" width="59" style="103" customWidth="1"/>
    <col min="13827" max="13827" width="22.5" style="103" customWidth="1"/>
    <col min="13828" max="14080" width="12.125" style="103"/>
    <col min="14081" max="14081" width="10.75" style="103" customWidth="1"/>
    <col min="14082" max="14082" width="59" style="103" customWidth="1"/>
    <col min="14083" max="14083" width="22.5" style="103" customWidth="1"/>
    <col min="14084" max="14336" width="12.125" style="103"/>
    <col min="14337" max="14337" width="10.75" style="103" customWidth="1"/>
    <col min="14338" max="14338" width="59" style="103" customWidth="1"/>
    <col min="14339" max="14339" width="22.5" style="103" customWidth="1"/>
    <col min="14340" max="14592" width="12.125" style="103"/>
    <col min="14593" max="14593" width="10.75" style="103" customWidth="1"/>
    <col min="14594" max="14594" width="59" style="103" customWidth="1"/>
    <col min="14595" max="14595" width="22.5" style="103" customWidth="1"/>
    <col min="14596" max="14848" width="12.125" style="103"/>
    <col min="14849" max="14849" width="10.75" style="103" customWidth="1"/>
    <col min="14850" max="14850" width="59" style="103" customWidth="1"/>
    <col min="14851" max="14851" width="22.5" style="103" customWidth="1"/>
    <col min="14852" max="15104" width="12.125" style="103"/>
    <col min="15105" max="15105" width="10.75" style="103" customWidth="1"/>
    <col min="15106" max="15106" width="59" style="103" customWidth="1"/>
    <col min="15107" max="15107" width="22.5" style="103" customWidth="1"/>
    <col min="15108" max="15360" width="12.125" style="103"/>
    <col min="15361" max="15361" width="10.75" style="103" customWidth="1"/>
    <col min="15362" max="15362" width="59" style="103" customWidth="1"/>
    <col min="15363" max="15363" width="22.5" style="103" customWidth="1"/>
    <col min="15364" max="15616" width="12.125" style="103"/>
    <col min="15617" max="15617" width="10.75" style="103" customWidth="1"/>
    <col min="15618" max="15618" width="59" style="103" customWidth="1"/>
    <col min="15619" max="15619" width="22.5" style="103" customWidth="1"/>
    <col min="15620" max="15872" width="12.125" style="103"/>
    <col min="15873" max="15873" width="10.75" style="103" customWidth="1"/>
    <col min="15874" max="15874" width="59" style="103" customWidth="1"/>
    <col min="15875" max="15875" width="22.5" style="103" customWidth="1"/>
    <col min="15876" max="16128" width="12.125" style="103"/>
    <col min="16129" max="16129" width="10.75" style="103" customWidth="1"/>
    <col min="16130" max="16130" width="59" style="103" customWidth="1"/>
    <col min="16131" max="16131" width="22.5" style="103" customWidth="1"/>
    <col min="16132" max="16384" width="12.125" style="103"/>
  </cols>
  <sheetData>
    <row r="1" customHeight="1" spans="1:1">
      <c r="A1" s="103" t="s">
        <v>2136</v>
      </c>
    </row>
    <row r="2" ht="40.5" customHeight="1" spans="1:3">
      <c r="A2" s="104" t="s">
        <v>40</v>
      </c>
      <c r="B2" s="104"/>
      <c r="C2" s="104"/>
    </row>
    <row r="3" ht="17.1" customHeight="1" spans="1:3">
      <c r="A3" s="105"/>
      <c r="B3" s="105"/>
      <c r="C3" s="106" t="s">
        <v>329</v>
      </c>
    </row>
    <row r="4" ht="17.1" customHeight="1" spans="1:3">
      <c r="A4" s="107" t="s">
        <v>330</v>
      </c>
      <c r="B4" s="107" t="s">
        <v>216</v>
      </c>
      <c r="C4" s="107" t="s">
        <v>81</v>
      </c>
    </row>
    <row r="5" ht="17.25" customHeight="1" spans="1:3">
      <c r="A5" s="108"/>
      <c r="B5" s="107" t="s">
        <v>2137</v>
      </c>
      <c r="C5" s="109">
        <f>SUM(C6,C57)</f>
        <v>-536</v>
      </c>
    </row>
    <row r="6" ht="17.25" customHeight="1" spans="1:3">
      <c r="A6" s="110">
        <v>10301</v>
      </c>
      <c r="B6" s="111" t="s">
        <v>2138</v>
      </c>
      <c r="C6" s="109">
        <f>SUM(C7,C10:C18,C24:C25,C28:C31,C34:C36,C39:C43,C46:C47,C55:C56)</f>
        <v>-536</v>
      </c>
    </row>
    <row r="7" ht="17.25" customHeight="1" spans="1:3">
      <c r="A7" s="110">
        <v>1030102</v>
      </c>
      <c r="B7" s="111" t="s">
        <v>2139</v>
      </c>
      <c r="C7" s="109">
        <f>SUM(C8:C9)</f>
        <v>0</v>
      </c>
    </row>
    <row r="8" ht="17.25" customHeight="1" spans="1:3">
      <c r="A8" s="110">
        <v>103010201</v>
      </c>
      <c r="B8" s="112" t="s">
        <v>2140</v>
      </c>
      <c r="C8" s="109">
        <v>0</v>
      </c>
    </row>
    <row r="9" ht="17.25" customHeight="1" spans="1:3">
      <c r="A9" s="110">
        <v>103010202</v>
      </c>
      <c r="B9" s="112" t="s">
        <v>2141</v>
      </c>
      <c r="C9" s="109">
        <v>0</v>
      </c>
    </row>
    <row r="10" ht="17.25" customHeight="1" spans="1:3">
      <c r="A10" s="110">
        <v>1030106</v>
      </c>
      <c r="B10" s="111" t="s">
        <v>2142</v>
      </c>
      <c r="C10" s="109">
        <v>0</v>
      </c>
    </row>
    <row r="11" ht="17.25" customHeight="1" spans="1:3">
      <c r="A11" s="110">
        <v>1030110</v>
      </c>
      <c r="B11" s="111" t="s">
        <v>2143</v>
      </c>
      <c r="C11" s="109">
        <v>0</v>
      </c>
    </row>
    <row r="12" ht="17.25" customHeight="1" spans="1:3">
      <c r="A12" s="110">
        <v>1030112</v>
      </c>
      <c r="B12" s="111" t="s">
        <v>2144</v>
      </c>
      <c r="C12" s="109">
        <v>0</v>
      </c>
    </row>
    <row r="13" ht="17.25" customHeight="1" spans="1:3">
      <c r="A13" s="110">
        <v>1030115</v>
      </c>
      <c r="B13" s="111" t="s">
        <v>2145</v>
      </c>
      <c r="C13" s="109">
        <v>0</v>
      </c>
    </row>
    <row r="14" ht="17.25" customHeight="1" spans="1:3">
      <c r="A14" s="110">
        <v>1030121</v>
      </c>
      <c r="B14" s="111" t="s">
        <v>2146</v>
      </c>
      <c r="C14" s="109">
        <v>0</v>
      </c>
    </row>
    <row r="15" ht="17.25" customHeight="1" spans="1:3">
      <c r="A15" s="110">
        <v>1030129</v>
      </c>
      <c r="B15" s="111" t="s">
        <v>2147</v>
      </c>
      <c r="C15" s="109">
        <v>0</v>
      </c>
    </row>
    <row r="16" ht="17.25" customHeight="1" spans="1:3">
      <c r="A16" s="110">
        <v>1030146</v>
      </c>
      <c r="B16" s="111" t="s">
        <v>2148</v>
      </c>
      <c r="C16" s="109">
        <v>0</v>
      </c>
    </row>
    <row r="17" ht="17.25" customHeight="1" spans="1:3">
      <c r="A17" s="110">
        <v>1030147</v>
      </c>
      <c r="B17" s="111" t="s">
        <v>2149</v>
      </c>
      <c r="C17" s="109">
        <v>0</v>
      </c>
    </row>
    <row r="18" ht="17.25" customHeight="1" spans="1:3">
      <c r="A18" s="110">
        <v>1030148</v>
      </c>
      <c r="B18" s="111" t="s">
        <v>2150</v>
      </c>
      <c r="C18" s="109">
        <f>SUM(C19:C23)</f>
        <v>-536</v>
      </c>
    </row>
    <row r="19" ht="17.25" customHeight="1" spans="1:3">
      <c r="A19" s="110">
        <v>103014801</v>
      </c>
      <c r="B19" s="112" t="s">
        <v>2151</v>
      </c>
      <c r="C19" s="109">
        <v>0</v>
      </c>
    </row>
    <row r="20" ht="17.25" customHeight="1" spans="1:3">
      <c r="A20" s="110">
        <v>103014802</v>
      </c>
      <c r="B20" s="112" t="s">
        <v>2152</v>
      </c>
      <c r="C20" s="109">
        <v>0</v>
      </c>
    </row>
    <row r="21" ht="17.25" customHeight="1" spans="1:3">
      <c r="A21" s="110">
        <v>103014803</v>
      </c>
      <c r="B21" s="112" t="s">
        <v>2153</v>
      </c>
      <c r="C21" s="109">
        <v>0</v>
      </c>
    </row>
    <row r="22" ht="17.25" customHeight="1" spans="1:3">
      <c r="A22" s="110">
        <v>103014898</v>
      </c>
      <c r="B22" s="112" t="s">
        <v>2154</v>
      </c>
      <c r="C22" s="109">
        <v>-536</v>
      </c>
    </row>
    <row r="23" ht="17.25" customHeight="1" spans="1:3">
      <c r="A23" s="110">
        <v>103014899</v>
      </c>
      <c r="B23" s="112" t="s">
        <v>2155</v>
      </c>
      <c r="C23" s="109">
        <v>0</v>
      </c>
    </row>
    <row r="24" ht="17.25" customHeight="1" spans="1:3">
      <c r="A24" s="110">
        <v>1030149</v>
      </c>
      <c r="B24" s="111" t="s">
        <v>2156</v>
      </c>
      <c r="C24" s="109">
        <v>0</v>
      </c>
    </row>
    <row r="25" ht="17.25" customHeight="1" spans="1:3">
      <c r="A25" s="110">
        <v>1030150</v>
      </c>
      <c r="B25" s="111" t="s">
        <v>2157</v>
      </c>
      <c r="C25" s="109">
        <f>SUM(C26:C27)</f>
        <v>0</v>
      </c>
    </row>
    <row r="26" ht="17.25" customHeight="1" spans="1:3">
      <c r="A26" s="110">
        <v>103015001</v>
      </c>
      <c r="B26" s="112" t="s">
        <v>2158</v>
      </c>
      <c r="C26" s="109">
        <v>0</v>
      </c>
    </row>
    <row r="27" ht="17.25" customHeight="1" spans="1:3">
      <c r="A27" s="110">
        <v>103015002</v>
      </c>
      <c r="B27" s="112" t="s">
        <v>2159</v>
      </c>
      <c r="C27" s="109">
        <v>0</v>
      </c>
    </row>
    <row r="28" ht="17.25" customHeight="1" spans="1:3">
      <c r="A28" s="110">
        <v>1030152</v>
      </c>
      <c r="B28" s="111" t="s">
        <v>2160</v>
      </c>
      <c r="C28" s="109">
        <v>0</v>
      </c>
    </row>
    <row r="29" ht="17.25" customHeight="1" spans="1:3">
      <c r="A29" s="110">
        <v>1030153</v>
      </c>
      <c r="B29" s="111" t="s">
        <v>2161</v>
      </c>
      <c r="C29" s="109">
        <v>0</v>
      </c>
    </row>
    <row r="30" ht="17.25" customHeight="1" spans="1:3">
      <c r="A30" s="110">
        <v>1030154</v>
      </c>
      <c r="B30" s="111" t="s">
        <v>2162</v>
      </c>
      <c r="C30" s="109">
        <v>0</v>
      </c>
    </row>
    <row r="31" ht="17.25" customHeight="1" spans="1:3">
      <c r="A31" s="110">
        <v>1030155</v>
      </c>
      <c r="B31" s="111" t="s">
        <v>2163</v>
      </c>
      <c r="C31" s="109">
        <f>SUM(C32:C33)</f>
        <v>0</v>
      </c>
    </row>
    <row r="32" ht="17.25" customHeight="1" spans="1:3">
      <c r="A32" s="110">
        <v>103015501</v>
      </c>
      <c r="B32" s="112" t="s">
        <v>2164</v>
      </c>
      <c r="C32" s="109">
        <v>0</v>
      </c>
    </row>
    <row r="33" ht="17.25" customHeight="1" spans="1:3">
      <c r="A33" s="110">
        <v>103015502</v>
      </c>
      <c r="B33" s="112" t="s">
        <v>2165</v>
      </c>
      <c r="C33" s="109">
        <v>0</v>
      </c>
    </row>
    <row r="34" ht="17.25" customHeight="1" spans="1:3">
      <c r="A34" s="110">
        <v>1030156</v>
      </c>
      <c r="B34" s="111" t="s">
        <v>2166</v>
      </c>
      <c r="C34" s="109">
        <v>0</v>
      </c>
    </row>
    <row r="35" ht="17.25" customHeight="1" spans="1:3">
      <c r="A35" s="110">
        <v>1030157</v>
      </c>
      <c r="B35" s="111" t="s">
        <v>2167</v>
      </c>
      <c r="C35" s="109">
        <v>0</v>
      </c>
    </row>
    <row r="36" ht="17.25" customHeight="1" spans="1:3">
      <c r="A36" s="110">
        <v>1030158</v>
      </c>
      <c r="B36" s="111" t="s">
        <v>2168</v>
      </c>
      <c r="C36" s="109">
        <f>SUM(C37:C38)</f>
        <v>0</v>
      </c>
    </row>
    <row r="37" ht="17.25" customHeight="1" spans="1:3">
      <c r="A37" s="110">
        <v>103015801</v>
      </c>
      <c r="B37" s="112" t="s">
        <v>2169</v>
      </c>
      <c r="C37" s="109">
        <v>0</v>
      </c>
    </row>
    <row r="38" ht="17.25" customHeight="1" spans="1:3">
      <c r="A38" s="110">
        <v>103015803</v>
      </c>
      <c r="B38" s="112" t="s">
        <v>2170</v>
      </c>
      <c r="C38" s="109">
        <v>0</v>
      </c>
    </row>
    <row r="39" ht="17.25" customHeight="1" spans="1:3">
      <c r="A39" s="110">
        <v>1030159</v>
      </c>
      <c r="B39" s="111" t="s">
        <v>2171</v>
      </c>
      <c r="C39" s="109">
        <v>0</v>
      </c>
    </row>
    <row r="40" ht="17.25" customHeight="1" spans="1:3">
      <c r="A40" s="110">
        <v>1030166</v>
      </c>
      <c r="B40" s="111" t="s">
        <v>2172</v>
      </c>
      <c r="C40" s="109">
        <v>0</v>
      </c>
    </row>
    <row r="41" ht="17.25" customHeight="1" spans="1:3">
      <c r="A41" s="110">
        <v>1030168</v>
      </c>
      <c r="B41" s="111" t="s">
        <v>2173</v>
      </c>
      <c r="C41" s="109">
        <v>0</v>
      </c>
    </row>
    <row r="42" ht="17.25" customHeight="1" spans="1:3">
      <c r="A42" s="110">
        <v>1030171</v>
      </c>
      <c r="B42" s="111" t="s">
        <v>2174</v>
      </c>
      <c r="C42" s="109">
        <v>0</v>
      </c>
    </row>
    <row r="43" ht="17.25" customHeight="1" spans="1:3">
      <c r="A43" s="110">
        <v>1030175</v>
      </c>
      <c r="B43" s="111" t="s">
        <v>2175</v>
      </c>
      <c r="C43" s="109">
        <f>SUM(C44:C45)</f>
        <v>0</v>
      </c>
    </row>
    <row r="44" ht="17.25" customHeight="1" spans="1:3">
      <c r="A44" s="110">
        <v>103017501</v>
      </c>
      <c r="B44" s="112" t="s">
        <v>2176</v>
      </c>
      <c r="C44" s="109">
        <v>0</v>
      </c>
    </row>
    <row r="45" ht="17.25" customHeight="1" spans="1:3">
      <c r="A45" s="110">
        <v>103017502</v>
      </c>
      <c r="B45" s="112" t="s">
        <v>2177</v>
      </c>
      <c r="C45" s="109">
        <v>0</v>
      </c>
    </row>
    <row r="46" ht="17.25" customHeight="1" spans="1:3">
      <c r="A46" s="110">
        <v>1030178</v>
      </c>
      <c r="B46" s="111" t="s">
        <v>2178</v>
      </c>
      <c r="C46" s="109">
        <v>0</v>
      </c>
    </row>
    <row r="47" ht="17.25" customHeight="1" spans="1:3">
      <c r="A47" s="110">
        <v>1030180</v>
      </c>
      <c r="B47" s="111" t="s">
        <v>2179</v>
      </c>
      <c r="C47" s="109">
        <f>SUM(C48:C54)</f>
        <v>0</v>
      </c>
    </row>
    <row r="48" ht="17.25" customHeight="1" spans="1:3">
      <c r="A48" s="110">
        <v>103018001</v>
      </c>
      <c r="B48" s="112" t="s">
        <v>2180</v>
      </c>
      <c r="C48" s="109">
        <v>0</v>
      </c>
    </row>
    <row r="49" ht="17.25" customHeight="1" spans="1:3">
      <c r="A49" s="110">
        <v>103018002</v>
      </c>
      <c r="B49" s="112" t="s">
        <v>2181</v>
      </c>
      <c r="C49" s="109">
        <v>0</v>
      </c>
    </row>
    <row r="50" ht="17.25" customHeight="1" spans="1:3">
      <c r="A50" s="110">
        <v>103018003</v>
      </c>
      <c r="B50" s="112" t="s">
        <v>2182</v>
      </c>
      <c r="C50" s="109">
        <v>0</v>
      </c>
    </row>
    <row r="51" ht="17.25" customHeight="1" spans="1:3">
      <c r="A51" s="110">
        <v>103018004</v>
      </c>
      <c r="B51" s="112" t="s">
        <v>2183</v>
      </c>
      <c r="C51" s="109">
        <v>0</v>
      </c>
    </row>
    <row r="52" ht="17.25" customHeight="1" spans="1:3">
      <c r="A52" s="110">
        <v>103018005</v>
      </c>
      <c r="B52" s="112" t="s">
        <v>2184</v>
      </c>
      <c r="C52" s="109">
        <v>0</v>
      </c>
    </row>
    <row r="53" ht="17.25" customHeight="1" spans="1:3">
      <c r="A53" s="110">
        <v>103018006</v>
      </c>
      <c r="B53" s="112" t="s">
        <v>2185</v>
      </c>
      <c r="C53" s="109">
        <v>0</v>
      </c>
    </row>
    <row r="54" ht="17.25" customHeight="1" spans="1:3">
      <c r="A54" s="110">
        <v>103018007</v>
      </c>
      <c r="B54" s="112" t="s">
        <v>2186</v>
      </c>
      <c r="C54" s="113">
        <v>0</v>
      </c>
    </row>
    <row r="55" customHeight="1" spans="1:3">
      <c r="A55" s="110">
        <v>1030181</v>
      </c>
      <c r="B55" s="114" t="s">
        <v>2187</v>
      </c>
      <c r="C55" s="109">
        <v>0</v>
      </c>
    </row>
    <row r="56" ht="17.25" customHeight="1" spans="1:3">
      <c r="A56" s="110">
        <v>1030199</v>
      </c>
      <c r="B56" s="111" t="s">
        <v>2188</v>
      </c>
      <c r="C56" s="115">
        <v>0</v>
      </c>
    </row>
    <row r="57" ht="17.25" customHeight="1" spans="1:3">
      <c r="A57" s="110">
        <v>10310</v>
      </c>
      <c r="B57" s="111" t="s">
        <v>2189</v>
      </c>
      <c r="C57" s="109">
        <f>SUM(C58:C61,C65:C70,C73:C74)</f>
        <v>0</v>
      </c>
    </row>
    <row r="58" ht="17.25" customHeight="1" spans="1:3">
      <c r="A58" s="110">
        <v>1031003</v>
      </c>
      <c r="B58" s="111" t="s">
        <v>2190</v>
      </c>
      <c r="C58" s="109">
        <v>0</v>
      </c>
    </row>
    <row r="59" ht="17.25" customHeight="1" spans="1:3">
      <c r="A59" s="110">
        <v>1031004</v>
      </c>
      <c r="B59" s="111" t="s">
        <v>2191</v>
      </c>
      <c r="C59" s="109">
        <v>0</v>
      </c>
    </row>
    <row r="60" ht="17.25" customHeight="1" spans="1:3">
      <c r="A60" s="110">
        <v>1031005</v>
      </c>
      <c r="B60" s="111" t="s">
        <v>2192</v>
      </c>
      <c r="C60" s="109">
        <v>0</v>
      </c>
    </row>
    <row r="61" ht="17.25" customHeight="1" spans="1:3">
      <c r="A61" s="110">
        <v>1031006</v>
      </c>
      <c r="B61" s="111" t="s">
        <v>2193</v>
      </c>
      <c r="C61" s="109">
        <f>SUM(C62:C64)</f>
        <v>0</v>
      </c>
    </row>
    <row r="62" ht="17.25" customHeight="1" spans="1:3">
      <c r="A62" s="110">
        <v>103100601</v>
      </c>
      <c r="B62" s="112" t="s">
        <v>2194</v>
      </c>
      <c r="C62" s="109">
        <v>0</v>
      </c>
    </row>
    <row r="63" ht="17.25" customHeight="1" spans="1:3">
      <c r="A63" s="110">
        <v>103100602</v>
      </c>
      <c r="B63" s="112" t="s">
        <v>2195</v>
      </c>
      <c r="C63" s="109">
        <v>0</v>
      </c>
    </row>
    <row r="64" ht="17.25" customHeight="1" spans="1:3">
      <c r="A64" s="110">
        <v>103100699</v>
      </c>
      <c r="B64" s="112" t="s">
        <v>2196</v>
      </c>
      <c r="C64" s="109">
        <v>0</v>
      </c>
    </row>
    <row r="65" ht="17.25" customHeight="1" spans="1:3">
      <c r="A65" s="110">
        <v>1031008</v>
      </c>
      <c r="B65" s="111" t="s">
        <v>2197</v>
      </c>
      <c r="C65" s="109">
        <v>0</v>
      </c>
    </row>
    <row r="66" ht="17.25" customHeight="1" spans="1:3">
      <c r="A66" s="110">
        <v>1031009</v>
      </c>
      <c r="B66" s="111" t="s">
        <v>2198</v>
      </c>
      <c r="C66" s="109">
        <v>0</v>
      </c>
    </row>
    <row r="67" ht="17.25" customHeight="1" spans="1:3">
      <c r="A67" s="110">
        <v>1031010</v>
      </c>
      <c r="B67" s="111" t="s">
        <v>2199</v>
      </c>
      <c r="C67" s="109">
        <v>0</v>
      </c>
    </row>
    <row r="68" ht="17.25" customHeight="1" spans="1:3">
      <c r="A68" s="110">
        <v>1031011</v>
      </c>
      <c r="B68" s="111" t="s">
        <v>2200</v>
      </c>
      <c r="C68" s="109">
        <v>0</v>
      </c>
    </row>
    <row r="69" ht="17.25" customHeight="1" spans="1:3">
      <c r="A69" s="110">
        <v>1031012</v>
      </c>
      <c r="B69" s="111" t="s">
        <v>2201</v>
      </c>
      <c r="C69" s="109">
        <v>0</v>
      </c>
    </row>
    <row r="70" ht="17.25" customHeight="1" spans="1:3">
      <c r="A70" s="110">
        <v>1031013</v>
      </c>
      <c r="B70" s="111" t="s">
        <v>2202</v>
      </c>
      <c r="C70" s="109">
        <f>SUM(C71:C72)</f>
        <v>0</v>
      </c>
    </row>
    <row r="71" ht="17.25" customHeight="1" spans="1:3">
      <c r="A71" s="110">
        <v>103101301</v>
      </c>
      <c r="B71" s="112" t="s">
        <v>2203</v>
      </c>
      <c r="C71" s="109">
        <v>0</v>
      </c>
    </row>
    <row r="72" ht="17.25" customHeight="1" spans="1:3">
      <c r="A72" s="110">
        <v>103101399</v>
      </c>
      <c r="B72" s="112" t="s">
        <v>2204</v>
      </c>
      <c r="C72" s="109">
        <v>0</v>
      </c>
    </row>
    <row r="73" ht="17.25" customHeight="1" spans="1:3">
      <c r="A73" s="110">
        <v>1031014</v>
      </c>
      <c r="B73" s="111" t="s">
        <v>2205</v>
      </c>
      <c r="C73" s="109">
        <v>0</v>
      </c>
    </row>
    <row r="74" ht="17.25" customHeight="1" spans="1:3">
      <c r="A74" s="110">
        <v>1031099</v>
      </c>
      <c r="B74" s="111" t="s">
        <v>2206</v>
      </c>
      <c r="C74" s="109">
        <f>SUM(C75:C76)</f>
        <v>0</v>
      </c>
    </row>
    <row r="75" ht="17.25" customHeight="1" spans="1:3">
      <c r="A75" s="110">
        <v>103109998</v>
      </c>
      <c r="B75" s="112" t="s">
        <v>2207</v>
      </c>
      <c r="C75" s="109">
        <v>0</v>
      </c>
    </row>
    <row r="76" ht="17.25" customHeight="1" spans="1:3">
      <c r="A76" s="110">
        <v>103109999</v>
      </c>
      <c r="B76" s="112" t="s">
        <v>2208</v>
      </c>
      <c r="C76" s="109">
        <v>0</v>
      </c>
    </row>
  </sheetData>
  <mergeCells count="1">
    <mergeCell ref="A2:C2"/>
  </mergeCells>
  <printOptions gridLines="1"/>
  <pageMargins left="0.748031496062992" right="0.748031496062992" top="0.984251968503937" bottom="0.984251968503937" header="0" footer="0"/>
  <pageSetup paperSize="1" orientation="portrait"/>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76"/>
  <sheetViews>
    <sheetView showGridLines="0" showZeros="0" workbookViewId="0">
      <selection activeCell="A2" sqref="A2:C2"/>
    </sheetView>
  </sheetViews>
  <sheetFormatPr defaultColWidth="12.125" defaultRowHeight="15.6" customHeight="1" outlineLevelCol="2"/>
  <cols>
    <col min="1" max="1" width="9.5" style="103" customWidth="1"/>
    <col min="2" max="2" width="59" style="103" customWidth="1"/>
    <col min="3" max="3" width="22.5" style="103" customWidth="1"/>
    <col min="4" max="256" width="12.125" style="103"/>
    <col min="257" max="257" width="9.5" style="103" customWidth="1"/>
    <col min="258" max="258" width="59" style="103" customWidth="1"/>
    <col min="259" max="259" width="22.5" style="103" customWidth="1"/>
    <col min="260" max="512" width="12.125" style="103"/>
    <col min="513" max="513" width="9.5" style="103" customWidth="1"/>
    <col min="514" max="514" width="59" style="103" customWidth="1"/>
    <col min="515" max="515" width="22.5" style="103" customWidth="1"/>
    <col min="516" max="768" width="12.125" style="103"/>
    <col min="769" max="769" width="9.5" style="103" customWidth="1"/>
    <col min="770" max="770" width="59" style="103" customWidth="1"/>
    <col min="771" max="771" width="22.5" style="103" customWidth="1"/>
    <col min="772" max="1024" width="12.125" style="103"/>
    <col min="1025" max="1025" width="9.5" style="103" customWidth="1"/>
    <col min="1026" max="1026" width="59" style="103" customWidth="1"/>
    <col min="1027" max="1027" width="22.5" style="103" customWidth="1"/>
    <col min="1028" max="1280" width="12.125" style="103"/>
    <col min="1281" max="1281" width="9.5" style="103" customWidth="1"/>
    <col min="1282" max="1282" width="59" style="103" customWidth="1"/>
    <col min="1283" max="1283" width="22.5" style="103" customWidth="1"/>
    <col min="1284" max="1536" width="12.125" style="103"/>
    <col min="1537" max="1537" width="9.5" style="103" customWidth="1"/>
    <col min="1538" max="1538" width="59" style="103" customWidth="1"/>
    <col min="1539" max="1539" width="22.5" style="103" customWidth="1"/>
    <col min="1540" max="1792" width="12.125" style="103"/>
    <col min="1793" max="1793" width="9.5" style="103" customWidth="1"/>
    <col min="1794" max="1794" width="59" style="103" customWidth="1"/>
    <col min="1795" max="1795" width="22.5" style="103" customWidth="1"/>
    <col min="1796" max="2048" width="12.125" style="103"/>
    <col min="2049" max="2049" width="9.5" style="103" customWidth="1"/>
    <col min="2050" max="2050" width="59" style="103" customWidth="1"/>
    <col min="2051" max="2051" width="22.5" style="103" customWidth="1"/>
    <col min="2052" max="2304" width="12.125" style="103"/>
    <col min="2305" max="2305" width="9.5" style="103" customWidth="1"/>
    <col min="2306" max="2306" width="59" style="103" customWidth="1"/>
    <col min="2307" max="2307" width="22.5" style="103" customWidth="1"/>
    <col min="2308" max="2560" width="12.125" style="103"/>
    <col min="2561" max="2561" width="9.5" style="103" customWidth="1"/>
    <col min="2562" max="2562" width="59" style="103" customWidth="1"/>
    <col min="2563" max="2563" width="22.5" style="103" customWidth="1"/>
    <col min="2564" max="2816" width="12.125" style="103"/>
    <col min="2817" max="2817" width="9.5" style="103" customWidth="1"/>
    <col min="2818" max="2818" width="59" style="103" customWidth="1"/>
    <col min="2819" max="2819" width="22.5" style="103" customWidth="1"/>
    <col min="2820" max="3072" width="12.125" style="103"/>
    <col min="3073" max="3073" width="9.5" style="103" customWidth="1"/>
    <col min="3074" max="3074" width="59" style="103" customWidth="1"/>
    <col min="3075" max="3075" width="22.5" style="103" customWidth="1"/>
    <col min="3076" max="3328" width="12.125" style="103"/>
    <col min="3329" max="3329" width="9.5" style="103" customWidth="1"/>
    <col min="3330" max="3330" width="59" style="103" customWidth="1"/>
    <col min="3331" max="3331" width="22.5" style="103" customWidth="1"/>
    <col min="3332" max="3584" width="12.125" style="103"/>
    <col min="3585" max="3585" width="9.5" style="103" customWidth="1"/>
    <col min="3586" max="3586" width="59" style="103" customWidth="1"/>
    <col min="3587" max="3587" width="22.5" style="103" customWidth="1"/>
    <col min="3588" max="3840" width="12.125" style="103"/>
    <col min="3841" max="3841" width="9.5" style="103" customWidth="1"/>
    <col min="3842" max="3842" width="59" style="103" customWidth="1"/>
    <col min="3843" max="3843" width="22.5" style="103" customWidth="1"/>
    <col min="3844" max="4096" width="12.125" style="103"/>
    <col min="4097" max="4097" width="9.5" style="103" customWidth="1"/>
    <col min="4098" max="4098" width="59" style="103" customWidth="1"/>
    <col min="4099" max="4099" width="22.5" style="103" customWidth="1"/>
    <col min="4100" max="4352" width="12.125" style="103"/>
    <col min="4353" max="4353" width="9.5" style="103" customWidth="1"/>
    <col min="4354" max="4354" width="59" style="103" customWidth="1"/>
    <col min="4355" max="4355" width="22.5" style="103" customWidth="1"/>
    <col min="4356" max="4608" width="12.125" style="103"/>
    <col min="4609" max="4609" width="9.5" style="103" customWidth="1"/>
    <col min="4610" max="4610" width="59" style="103" customWidth="1"/>
    <col min="4611" max="4611" width="22.5" style="103" customWidth="1"/>
    <col min="4612" max="4864" width="12.125" style="103"/>
    <col min="4865" max="4865" width="9.5" style="103" customWidth="1"/>
    <col min="4866" max="4866" width="59" style="103" customWidth="1"/>
    <col min="4867" max="4867" width="22.5" style="103" customWidth="1"/>
    <col min="4868" max="5120" width="12.125" style="103"/>
    <col min="5121" max="5121" width="9.5" style="103" customWidth="1"/>
    <col min="5122" max="5122" width="59" style="103" customWidth="1"/>
    <col min="5123" max="5123" width="22.5" style="103" customWidth="1"/>
    <col min="5124" max="5376" width="12.125" style="103"/>
    <col min="5377" max="5377" width="9.5" style="103" customWidth="1"/>
    <col min="5378" max="5378" width="59" style="103" customWidth="1"/>
    <col min="5379" max="5379" width="22.5" style="103" customWidth="1"/>
    <col min="5380" max="5632" width="12.125" style="103"/>
    <col min="5633" max="5633" width="9.5" style="103" customWidth="1"/>
    <col min="5634" max="5634" width="59" style="103" customWidth="1"/>
    <col min="5635" max="5635" width="22.5" style="103" customWidth="1"/>
    <col min="5636" max="5888" width="12.125" style="103"/>
    <col min="5889" max="5889" width="9.5" style="103" customWidth="1"/>
    <col min="5890" max="5890" width="59" style="103" customWidth="1"/>
    <col min="5891" max="5891" width="22.5" style="103" customWidth="1"/>
    <col min="5892" max="6144" width="12.125" style="103"/>
    <col min="6145" max="6145" width="9.5" style="103" customWidth="1"/>
    <col min="6146" max="6146" width="59" style="103" customWidth="1"/>
    <col min="6147" max="6147" width="22.5" style="103" customWidth="1"/>
    <col min="6148" max="6400" width="12.125" style="103"/>
    <col min="6401" max="6401" width="9.5" style="103" customWidth="1"/>
    <col min="6402" max="6402" width="59" style="103" customWidth="1"/>
    <col min="6403" max="6403" width="22.5" style="103" customWidth="1"/>
    <col min="6404" max="6656" width="12.125" style="103"/>
    <col min="6657" max="6657" width="9.5" style="103" customWidth="1"/>
    <col min="6658" max="6658" width="59" style="103" customWidth="1"/>
    <col min="6659" max="6659" width="22.5" style="103" customWidth="1"/>
    <col min="6660" max="6912" width="12.125" style="103"/>
    <col min="6913" max="6913" width="9.5" style="103" customWidth="1"/>
    <col min="6914" max="6914" width="59" style="103" customWidth="1"/>
    <col min="6915" max="6915" width="22.5" style="103" customWidth="1"/>
    <col min="6916" max="7168" width="12.125" style="103"/>
    <col min="7169" max="7169" width="9.5" style="103" customWidth="1"/>
    <col min="7170" max="7170" width="59" style="103" customWidth="1"/>
    <col min="7171" max="7171" width="22.5" style="103" customWidth="1"/>
    <col min="7172" max="7424" width="12.125" style="103"/>
    <col min="7425" max="7425" width="9.5" style="103" customWidth="1"/>
    <col min="7426" max="7426" width="59" style="103" customWidth="1"/>
    <col min="7427" max="7427" width="22.5" style="103" customWidth="1"/>
    <col min="7428" max="7680" width="12.125" style="103"/>
    <col min="7681" max="7681" width="9.5" style="103" customWidth="1"/>
    <col min="7682" max="7682" width="59" style="103" customWidth="1"/>
    <col min="7683" max="7683" width="22.5" style="103" customWidth="1"/>
    <col min="7684" max="7936" width="12.125" style="103"/>
    <col min="7937" max="7937" width="9.5" style="103" customWidth="1"/>
    <col min="7938" max="7938" width="59" style="103" customWidth="1"/>
    <col min="7939" max="7939" width="22.5" style="103" customWidth="1"/>
    <col min="7940" max="8192" width="12.125" style="103"/>
    <col min="8193" max="8193" width="9.5" style="103" customWidth="1"/>
    <col min="8194" max="8194" width="59" style="103" customWidth="1"/>
    <col min="8195" max="8195" width="22.5" style="103" customWidth="1"/>
    <col min="8196" max="8448" width="12.125" style="103"/>
    <col min="8449" max="8449" width="9.5" style="103" customWidth="1"/>
    <col min="8450" max="8450" width="59" style="103" customWidth="1"/>
    <col min="8451" max="8451" width="22.5" style="103" customWidth="1"/>
    <col min="8452" max="8704" width="12.125" style="103"/>
    <col min="8705" max="8705" width="9.5" style="103" customWidth="1"/>
    <col min="8706" max="8706" width="59" style="103" customWidth="1"/>
    <col min="8707" max="8707" width="22.5" style="103" customWidth="1"/>
    <col min="8708" max="8960" width="12.125" style="103"/>
    <col min="8961" max="8961" width="9.5" style="103" customWidth="1"/>
    <col min="8962" max="8962" width="59" style="103" customWidth="1"/>
    <col min="8963" max="8963" width="22.5" style="103" customWidth="1"/>
    <col min="8964" max="9216" width="12.125" style="103"/>
    <col min="9217" max="9217" width="9.5" style="103" customWidth="1"/>
    <col min="9218" max="9218" width="59" style="103" customWidth="1"/>
    <col min="9219" max="9219" width="22.5" style="103" customWidth="1"/>
    <col min="9220" max="9472" width="12.125" style="103"/>
    <col min="9473" max="9473" width="9.5" style="103" customWidth="1"/>
    <col min="9474" max="9474" width="59" style="103" customWidth="1"/>
    <col min="9475" max="9475" width="22.5" style="103" customWidth="1"/>
    <col min="9476" max="9728" width="12.125" style="103"/>
    <col min="9729" max="9729" width="9.5" style="103" customWidth="1"/>
    <col min="9730" max="9730" width="59" style="103" customWidth="1"/>
    <col min="9731" max="9731" width="22.5" style="103" customWidth="1"/>
    <col min="9732" max="9984" width="12.125" style="103"/>
    <col min="9985" max="9985" width="9.5" style="103" customWidth="1"/>
    <col min="9986" max="9986" width="59" style="103" customWidth="1"/>
    <col min="9987" max="9987" width="22.5" style="103" customWidth="1"/>
    <col min="9988" max="10240" width="12.125" style="103"/>
    <col min="10241" max="10241" width="9.5" style="103" customWidth="1"/>
    <col min="10242" max="10242" width="59" style="103" customWidth="1"/>
    <col min="10243" max="10243" width="22.5" style="103" customWidth="1"/>
    <col min="10244" max="10496" width="12.125" style="103"/>
    <col min="10497" max="10497" width="9.5" style="103" customWidth="1"/>
    <col min="10498" max="10498" width="59" style="103" customWidth="1"/>
    <col min="10499" max="10499" width="22.5" style="103" customWidth="1"/>
    <col min="10500" max="10752" width="12.125" style="103"/>
    <col min="10753" max="10753" width="9.5" style="103" customWidth="1"/>
    <col min="10754" max="10754" width="59" style="103" customWidth="1"/>
    <col min="10755" max="10755" width="22.5" style="103" customWidth="1"/>
    <col min="10756" max="11008" width="12.125" style="103"/>
    <col min="11009" max="11009" width="9.5" style="103" customWidth="1"/>
    <col min="11010" max="11010" width="59" style="103" customWidth="1"/>
    <col min="11011" max="11011" width="22.5" style="103" customWidth="1"/>
    <col min="11012" max="11264" width="12.125" style="103"/>
    <col min="11265" max="11265" width="9.5" style="103" customWidth="1"/>
    <col min="11266" max="11266" width="59" style="103" customWidth="1"/>
    <col min="11267" max="11267" width="22.5" style="103" customWidth="1"/>
    <col min="11268" max="11520" width="12.125" style="103"/>
    <col min="11521" max="11521" width="9.5" style="103" customWidth="1"/>
    <col min="11522" max="11522" width="59" style="103" customWidth="1"/>
    <col min="11523" max="11523" width="22.5" style="103" customWidth="1"/>
    <col min="11524" max="11776" width="12.125" style="103"/>
    <col min="11777" max="11777" width="9.5" style="103" customWidth="1"/>
    <col min="11778" max="11778" width="59" style="103" customWidth="1"/>
    <col min="11779" max="11779" width="22.5" style="103" customWidth="1"/>
    <col min="11780" max="12032" width="12.125" style="103"/>
    <col min="12033" max="12033" width="9.5" style="103" customWidth="1"/>
    <col min="12034" max="12034" width="59" style="103" customWidth="1"/>
    <col min="12035" max="12035" width="22.5" style="103" customWidth="1"/>
    <col min="12036" max="12288" width="12.125" style="103"/>
    <col min="12289" max="12289" width="9.5" style="103" customWidth="1"/>
    <col min="12290" max="12290" width="59" style="103" customWidth="1"/>
    <col min="12291" max="12291" width="22.5" style="103" customWidth="1"/>
    <col min="12292" max="12544" width="12.125" style="103"/>
    <col min="12545" max="12545" width="9.5" style="103" customWidth="1"/>
    <col min="12546" max="12546" width="59" style="103" customWidth="1"/>
    <col min="12547" max="12547" width="22.5" style="103" customWidth="1"/>
    <col min="12548" max="12800" width="12.125" style="103"/>
    <col min="12801" max="12801" width="9.5" style="103" customWidth="1"/>
    <col min="12802" max="12802" width="59" style="103" customWidth="1"/>
    <col min="12803" max="12803" width="22.5" style="103" customWidth="1"/>
    <col min="12804" max="13056" width="12.125" style="103"/>
    <col min="13057" max="13057" width="9.5" style="103" customWidth="1"/>
    <col min="13058" max="13058" width="59" style="103" customWidth="1"/>
    <col min="13059" max="13059" width="22.5" style="103" customWidth="1"/>
    <col min="13060" max="13312" width="12.125" style="103"/>
    <col min="13313" max="13313" width="9.5" style="103" customWidth="1"/>
    <col min="13314" max="13314" width="59" style="103" customWidth="1"/>
    <col min="13315" max="13315" width="22.5" style="103" customWidth="1"/>
    <col min="13316" max="13568" width="12.125" style="103"/>
    <col min="13569" max="13569" width="9.5" style="103" customWidth="1"/>
    <col min="13570" max="13570" width="59" style="103" customWidth="1"/>
    <col min="13571" max="13571" width="22.5" style="103" customWidth="1"/>
    <col min="13572" max="13824" width="12.125" style="103"/>
    <col min="13825" max="13825" width="9.5" style="103" customWidth="1"/>
    <col min="13826" max="13826" width="59" style="103" customWidth="1"/>
    <col min="13827" max="13827" width="22.5" style="103" customWidth="1"/>
    <col min="13828" max="14080" width="12.125" style="103"/>
    <col min="14081" max="14081" width="9.5" style="103" customWidth="1"/>
    <col min="14082" max="14082" width="59" style="103" customWidth="1"/>
    <col min="14083" max="14083" width="22.5" style="103" customWidth="1"/>
    <col min="14084" max="14336" width="12.125" style="103"/>
    <col min="14337" max="14337" width="9.5" style="103" customWidth="1"/>
    <col min="14338" max="14338" width="59" style="103" customWidth="1"/>
    <col min="14339" max="14339" width="22.5" style="103" customWidth="1"/>
    <col min="14340" max="14592" width="12.125" style="103"/>
    <col min="14593" max="14593" width="9.5" style="103" customWidth="1"/>
    <col min="14594" max="14594" width="59" style="103" customWidth="1"/>
    <col min="14595" max="14595" width="22.5" style="103" customWidth="1"/>
    <col min="14596" max="14848" width="12.125" style="103"/>
    <col min="14849" max="14849" width="9.5" style="103" customWidth="1"/>
    <col min="14850" max="14850" width="59" style="103" customWidth="1"/>
    <col min="14851" max="14851" width="22.5" style="103" customWidth="1"/>
    <col min="14852" max="15104" width="12.125" style="103"/>
    <col min="15105" max="15105" width="9.5" style="103" customWidth="1"/>
    <col min="15106" max="15106" width="59" style="103" customWidth="1"/>
    <col min="15107" max="15107" width="22.5" style="103" customWidth="1"/>
    <col min="15108" max="15360" width="12.125" style="103"/>
    <col min="15361" max="15361" width="9.5" style="103" customWidth="1"/>
    <col min="15362" max="15362" width="59" style="103" customWidth="1"/>
    <col min="15363" max="15363" width="22.5" style="103" customWidth="1"/>
    <col min="15364" max="15616" width="12.125" style="103"/>
    <col min="15617" max="15617" width="9.5" style="103" customWidth="1"/>
    <col min="15618" max="15618" width="59" style="103" customWidth="1"/>
    <col min="15619" max="15619" width="22.5" style="103" customWidth="1"/>
    <col min="15620" max="15872" width="12.125" style="103"/>
    <col min="15873" max="15873" width="9.5" style="103" customWidth="1"/>
    <col min="15874" max="15874" width="59" style="103" customWidth="1"/>
    <col min="15875" max="15875" width="22.5" style="103" customWidth="1"/>
    <col min="15876" max="16128" width="12.125" style="103"/>
    <col min="16129" max="16129" width="9.5" style="103" customWidth="1"/>
    <col min="16130" max="16130" width="59" style="103" customWidth="1"/>
    <col min="16131" max="16131" width="22.5" style="103" customWidth="1"/>
    <col min="16132" max="16384" width="12.125" style="103"/>
  </cols>
  <sheetData>
    <row r="1" customHeight="1" spans="1:1">
      <c r="A1" s="103" t="s">
        <v>2209</v>
      </c>
    </row>
    <row r="2" ht="44.25" customHeight="1" spans="1:3">
      <c r="A2" s="104" t="s">
        <v>42</v>
      </c>
      <c r="B2" s="104"/>
      <c r="C2" s="104"/>
    </row>
    <row r="3" ht="17.1" customHeight="1" spans="1:3">
      <c r="A3" s="105"/>
      <c r="B3" s="105"/>
      <c r="C3" s="106" t="s">
        <v>329</v>
      </c>
    </row>
    <row r="4" ht="17.1" customHeight="1" spans="1:3">
      <c r="A4" s="107" t="s">
        <v>330</v>
      </c>
      <c r="B4" s="107" t="s">
        <v>216</v>
      </c>
      <c r="C4" s="107" t="s">
        <v>81</v>
      </c>
    </row>
    <row r="5" ht="17.1" customHeight="1" spans="1:3">
      <c r="A5" s="108"/>
      <c r="B5" s="107" t="s">
        <v>2210</v>
      </c>
      <c r="C5" s="109">
        <f>SUM(C6,C14,C30,C42,C53,C108,C132,C184,C189,C193,C220,C238,C256)</f>
        <v>137718</v>
      </c>
    </row>
    <row r="6" ht="17.1" customHeight="1" spans="1:3">
      <c r="A6" s="110">
        <v>206</v>
      </c>
      <c r="B6" s="111" t="s">
        <v>124</v>
      </c>
      <c r="C6" s="109">
        <f>C7</f>
        <v>0</v>
      </c>
    </row>
    <row r="7" ht="17.1" customHeight="1" spans="1:3">
      <c r="A7" s="110">
        <v>20610</v>
      </c>
      <c r="B7" s="111" t="s">
        <v>2211</v>
      </c>
      <c r="C7" s="109">
        <f>SUM(C8:C13)</f>
        <v>0</v>
      </c>
    </row>
    <row r="8" ht="17.1" customHeight="1" spans="1:3">
      <c r="A8" s="110">
        <v>2061001</v>
      </c>
      <c r="B8" s="112" t="s">
        <v>2212</v>
      </c>
      <c r="C8" s="109">
        <v>0</v>
      </c>
    </row>
    <row r="9" ht="17.1" customHeight="1" spans="1:3">
      <c r="A9" s="110">
        <v>2061002</v>
      </c>
      <c r="B9" s="112" t="s">
        <v>2213</v>
      </c>
      <c r="C9" s="109">
        <v>0</v>
      </c>
    </row>
    <row r="10" ht="17.1" customHeight="1" spans="1:3">
      <c r="A10" s="110">
        <v>2061003</v>
      </c>
      <c r="B10" s="112" t="s">
        <v>2214</v>
      </c>
      <c r="C10" s="109">
        <v>0</v>
      </c>
    </row>
    <row r="11" ht="17.1" customHeight="1" spans="1:3">
      <c r="A11" s="110">
        <v>2061004</v>
      </c>
      <c r="B11" s="112" t="s">
        <v>2215</v>
      </c>
      <c r="C11" s="109">
        <v>0</v>
      </c>
    </row>
    <row r="12" ht="17.25" customHeight="1" spans="1:3">
      <c r="A12" s="110">
        <v>2061005</v>
      </c>
      <c r="B12" s="112" t="s">
        <v>2216</v>
      </c>
      <c r="C12" s="109">
        <v>0</v>
      </c>
    </row>
    <row r="13" ht="17.25" customHeight="1" spans="1:3">
      <c r="A13" s="110">
        <v>2061099</v>
      </c>
      <c r="B13" s="112" t="s">
        <v>2217</v>
      </c>
      <c r="C13" s="109">
        <v>0</v>
      </c>
    </row>
    <row r="14" ht="17.25" customHeight="1" spans="1:3">
      <c r="A14" s="110">
        <v>207</v>
      </c>
      <c r="B14" s="111" t="s">
        <v>125</v>
      </c>
      <c r="C14" s="109">
        <f>SUM(C15,C21,C27)</f>
        <v>164</v>
      </c>
    </row>
    <row r="15" ht="17.25" customHeight="1" spans="1:3">
      <c r="A15" s="110">
        <v>20707</v>
      </c>
      <c r="B15" s="111" t="s">
        <v>2218</v>
      </c>
      <c r="C15" s="109">
        <f>SUM(C16:C20)</f>
        <v>164</v>
      </c>
    </row>
    <row r="16" ht="17.25" customHeight="1" spans="1:3">
      <c r="A16" s="110">
        <v>2070701</v>
      </c>
      <c r="B16" s="112" t="s">
        <v>2219</v>
      </c>
      <c r="C16" s="109">
        <v>5</v>
      </c>
    </row>
    <row r="17" ht="17.25" customHeight="1" spans="1:3">
      <c r="A17" s="110">
        <v>2070702</v>
      </c>
      <c r="B17" s="112" t="s">
        <v>2220</v>
      </c>
      <c r="C17" s="109">
        <v>0</v>
      </c>
    </row>
    <row r="18" ht="17.25" customHeight="1" spans="1:3">
      <c r="A18" s="110">
        <v>2070703</v>
      </c>
      <c r="B18" s="112" t="s">
        <v>2221</v>
      </c>
      <c r="C18" s="109">
        <v>0</v>
      </c>
    </row>
    <row r="19" customHeight="1" spans="1:3">
      <c r="A19" s="110">
        <v>2070704</v>
      </c>
      <c r="B19" s="112" t="s">
        <v>2222</v>
      </c>
      <c r="C19" s="109">
        <v>0</v>
      </c>
    </row>
    <row r="20" ht="17.25" customHeight="1" spans="1:3">
      <c r="A20" s="110">
        <v>2070799</v>
      </c>
      <c r="B20" s="112" t="s">
        <v>2223</v>
      </c>
      <c r="C20" s="109">
        <v>159</v>
      </c>
    </row>
    <row r="21" ht="17.25" customHeight="1" spans="1:3">
      <c r="A21" s="110">
        <v>20709</v>
      </c>
      <c r="B21" s="111" t="s">
        <v>2224</v>
      </c>
      <c r="C21" s="109">
        <f>SUM(C22:C26)</f>
        <v>0</v>
      </c>
    </row>
    <row r="22" ht="17.25" customHeight="1" spans="1:3">
      <c r="A22" s="110">
        <v>2070901</v>
      </c>
      <c r="B22" s="112" t="s">
        <v>2225</v>
      </c>
      <c r="C22" s="109">
        <v>0</v>
      </c>
    </row>
    <row r="23" ht="17.25" customHeight="1" spans="1:3">
      <c r="A23" s="110">
        <v>2070902</v>
      </c>
      <c r="B23" s="112" t="s">
        <v>2226</v>
      </c>
      <c r="C23" s="109">
        <v>0</v>
      </c>
    </row>
    <row r="24" ht="17.25" customHeight="1" spans="1:3">
      <c r="A24" s="110">
        <v>2070903</v>
      </c>
      <c r="B24" s="112" t="s">
        <v>2227</v>
      </c>
      <c r="C24" s="109">
        <v>0</v>
      </c>
    </row>
    <row r="25" ht="17.25" customHeight="1" spans="1:3">
      <c r="A25" s="110">
        <v>2070904</v>
      </c>
      <c r="B25" s="112" t="s">
        <v>2228</v>
      </c>
      <c r="C25" s="109">
        <v>0</v>
      </c>
    </row>
    <row r="26" ht="17.25" customHeight="1" spans="1:3">
      <c r="A26" s="110">
        <v>2070999</v>
      </c>
      <c r="B26" s="112" t="s">
        <v>2229</v>
      </c>
      <c r="C26" s="109">
        <v>0</v>
      </c>
    </row>
    <row r="27" ht="17.25" customHeight="1" spans="1:3">
      <c r="A27" s="110">
        <v>20710</v>
      </c>
      <c r="B27" s="111" t="s">
        <v>2230</v>
      </c>
      <c r="C27" s="109">
        <f>SUM(C28:C29)</f>
        <v>0</v>
      </c>
    </row>
    <row r="28" ht="17.25" customHeight="1" spans="1:3">
      <c r="A28" s="110">
        <v>2071001</v>
      </c>
      <c r="B28" s="112" t="s">
        <v>2231</v>
      </c>
      <c r="C28" s="109">
        <v>0</v>
      </c>
    </row>
    <row r="29" ht="17.25" customHeight="1" spans="1:3">
      <c r="A29" s="110">
        <v>2071099</v>
      </c>
      <c r="B29" s="112" t="s">
        <v>2232</v>
      </c>
      <c r="C29" s="109">
        <v>0</v>
      </c>
    </row>
    <row r="30" ht="17.25" customHeight="1" spans="1:3">
      <c r="A30" s="110">
        <v>208</v>
      </c>
      <c r="B30" s="111" t="s">
        <v>126</v>
      </c>
      <c r="C30" s="109">
        <f>SUM(C31,C35,C39)</f>
        <v>8</v>
      </c>
    </row>
    <row r="31" ht="17.25" customHeight="1" spans="1:3">
      <c r="A31" s="110">
        <v>20822</v>
      </c>
      <c r="B31" s="111" t="s">
        <v>2233</v>
      </c>
      <c r="C31" s="109">
        <f>SUM(C32:C34)</f>
        <v>8</v>
      </c>
    </row>
    <row r="32" ht="17.25" customHeight="1" spans="1:3">
      <c r="A32" s="110">
        <v>2082201</v>
      </c>
      <c r="B32" s="112" t="s">
        <v>2234</v>
      </c>
      <c r="C32" s="109">
        <v>2</v>
      </c>
    </row>
    <row r="33" ht="17.25" customHeight="1" spans="1:3">
      <c r="A33" s="110">
        <v>2082202</v>
      </c>
      <c r="B33" s="112" t="s">
        <v>2235</v>
      </c>
      <c r="C33" s="109">
        <v>6</v>
      </c>
    </row>
    <row r="34" ht="17.25" customHeight="1" spans="1:3">
      <c r="A34" s="110">
        <v>2082299</v>
      </c>
      <c r="B34" s="112" t="s">
        <v>2236</v>
      </c>
      <c r="C34" s="109">
        <v>0</v>
      </c>
    </row>
    <row r="35" ht="17.25" customHeight="1" spans="1:3">
      <c r="A35" s="110">
        <v>20823</v>
      </c>
      <c r="B35" s="111" t="s">
        <v>2237</v>
      </c>
      <c r="C35" s="109">
        <f>SUM(C36:C38)</f>
        <v>0</v>
      </c>
    </row>
    <row r="36" ht="17.25" customHeight="1" spans="1:3">
      <c r="A36" s="110">
        <v>2082301</v>
      </c>
      <c r="B36" s="112" t="s">
        <v>2234</v>
      </c>
      <c r="C36" s="109">
        <v>0</v>
      </c>
    </row>
    <row r="37" ht="17.25" customHeight="1" spans="1:3">
      <c r="A37" s="110">
        <v>2082302</v>
      </c>
      <c r="B37" s="112" t="s">
        <v>2235</v>
      </c>
      <c r="C37" s="109">
        <v>0</v>
      </c>
    </row>
    <row r="38" ht="17.25" customHeight="1" spans="1:3">
      <c r="A38" s="110">
        <v>2082399</v>
      </c>
      <c r="B38" s="112" t="s">
        <v>2238</v>
      </c>
      <c r="C38" s="109">
        <v>0</v>
      </c>
    </row>
    <row r="39" ht="17.25" customHeight="1" spans="1:3">
      <c r="A39" s="110">
        <v>20829</v>
      </c>
      <c r="B39" s="111" t="s">
        <v>2239</v>
      </c>
      <c r="C39" s="109">
        <f>SUM(C40:C41)</f>
        <v>0</v>
      </c>
    </row>
    <row r="40" ht="17.25" customHeight="1" spans="1:3">
      <c r="A40" s="110">
        <v>2082901</v>
      </c>
      <c r="B40" s="112" t="s">
        <v>2235</v>
      </c>
      <c r="C40" s="109">
        <v>0</v>
      </c>
    </row>
    <row r="41" ht="17.25" customHeight="1" spans="1:3">
      <c r="A41" s="110">
        <v>2082999</v>
      </c>
      <c r="B41" s="112" t="s">
        <v>2240</v>
      </c>
      <c r="C41" s="109">
        <v>0</v>
      </c>
    </row>
    <row r="42" ht="17.25" customHeight="1" spans="1:3">
      <c r="A42" s="110">
        <v>211</v>
      </c>
      <c r="B42" s="111" t="s">
        <v>128</v>
      </c>
      <c r="C42" s="109">
        <f>SUM(C43,C48)</f>
        <v>0</v>
      </c>
    </row>
    <row r="43" ht="17.25" customHeight="1" spans="1:3">
      <c r="A43" s="110">
        <v>21160</v>
      </c>
      <c r="B43" s="111" t="s">
        <v>2241</v>
      </c>
      <c r="C43" s="109">
        <f>SUM(C44:C47)</f>
        <v>0</v>
      </c>
    </row>
    <row r="44" ht="17.25" customHeight="1" spans="1:3">
      <c r="A44" s="110">
        <v>2116001</v>
      </c>
      <c r="B44" s="112" t="s">
        <v>2242</v>
      </c>
      <c r="C44" s="109">
        <v>0</v>
      </c>
    </row>
    <row r="45" ht="17.25" customHeight="1" spans="1:3">
      <c r="A45" s="110">
        <v>2116002</v>
      </c>
      <c r="B45" s="112" t="s">
        <v>2243</v>
      </c>
      <c r="C45" s="109">
        <v>0</v>
      </c>
    </row>
    <row r="46" ht="17.25" customHeight="1" spans="1:3">
      <c r="A46" s="110">
        <v>2116003</v>
      </c>
      <c r="B46" s="112" t="s">
        <v>2244</v>
      </c>
      <c r="C46" s="109">
        <v>0</v>
      </c>
    </row>
    <row r="47" ht="17.25" customHeight="1" spans="1:3">
      <c r="A47" s="110">
        <v>2116099</v>
      </c>
      <c r="B47" s="112" t="s">
        <v>2245</v>
      </c>
      <c r="C47" s="109">
        <v>0</v>
      </c>
    </row>
    <row r="48" ht="17.25" customHeight="1" spans="1:3">
      <c r="A48" s="110">
        <v>21161</v>
      </c>
      <c r="B48" s="111" t="s">
        <v>2246</v>
      </c>
      <c r="C48" s="109">
        <f>SUM(C49:C52)</f>
        <v>0</v>
      </c>
    </row>
    <row r="49" ht="17.25" customHeight="1" spans="1:3">
      <c r="A49" s="110">
        <v>2116101</v>
      </c>
      <c r="B49" s="112" t="s">
        <v>2247</v>
      </c>
      <c r="C49" s="109">
        <v>0</v>
      </c>
    </row>
    <row r="50" ht="17.25" customHeight="1" spans="1:3">
      <c r="A50" s="110">
        <v>2116102</v>
      </c>
      <c r="B50" s="112" t="s">
        <v>2248</v>
      </c>
      <c r="C50" s="109">
        <v>0</v>
      </c>
    </row>
    <row r="51" ht="17.25" customHeight="1" spans="1:3">
      <c r="A51" s="110">
        <v>2116103</v>
      </c>
      <c r="B51" s="112" t="s">
        <v>2249</v>
      </c>
      <c r="C51" s="109">
        <v>0</v>
      </c>
    </row>
    <row r="52" ht="17.25" customHeight="1" spans="1:3">
      <c r="A52" s="110">
        <v>2116104</v>
      </c>
      <c r="B52" s="112" t="s">
        <v>2250</v>
      </c>
      <c r="C52" s="109">
        <v>0</v>
      </c>
    </row>
    <row r="53" ht="17.25" customHeight="1" spans="1:3">
      <c r="A53" s="110">
        <v>212</v>
      </c>
      <c r="B53" s="111" t="s">
        <v>129</v>
      </c>
      <c r="C53" s="109">
        <f>SUM(C54,C67,C71:C72,C78,C82,C86,C90,C96,C99)</f>
        <v>56747</v>
      </c>
    </row>
    <row r="54" ht="17.25" customHeight="1" spans="1:3">
      <c r="A54" s="110">
        <v>21208</v>
      </c>
      <c r="B54" s="111" t="s">
        <v>2251</v>
      </c>
      <c r="C54" s="109">
        <f>SUM(C55:C66)</f>
        <v>56747</v>
      </c>
    </row>
    <row r="55" ht="17.25" customHeight="1" spans="1:3">
      <c r="A55" s="110">
        <v>2120801</v>
      </c>
      <c r="B55" s="112" t="s">
        <v>2252</v>
      </c>
      <c r="C55" s="109">
        <v>0</v>
      </c>
    </row>
    <row r="56" ht="17.25" customHeight="1" spans="1:3">
      <c r="A56" s="110">
        <v>2120802</v>
      </c>
      <c r="B56" s="112" t="s">
        <v>2253</v>
      </c>
      <c r="C56" s="109">
        <v>0</v>
      </c>
    </row>
    <row r="57" ht="17.25" customHeight="1" spans="1:3">
      <c r="A57" s="110">
        <v>2120803</v>
      </c>
      <c r="B57" s="112" t="s">
        <v>2254</v>
      </c>
      <c r="C57" s="109">
        <v>0</v>
      </c>
    </row>
    <row r="58" ht="17.25" customHeight="1" spans="1:3">
      <c r="A58" s="110">
        <v>2120804</v>
      </c>
      <c r="B58" s="112" t="s">
        <v>2255</v>
      </c>
      <c r="C58" s="109">
        <v>0</v>
      </c>
    </row>
    <row r="59" ht="17.25" customHeight="1" spans="1:3">
      <c r="A59" s="110">
        <v>2120805</v>
      </c>
      <c r="B59" s="112" t="s">
        <v>2256</v>
      </c>
      <c r="C59" s="109">
        <v>0</v>
      </c>
    </row>
    <row r="60" ht="17.25" customHeight="1" spans="1:3">
      <c r="A60" s="110">
        <v>2120806</v>
      </c>
      <c r="B60" s="112" t="s">
        <v>2257</v>
      </c>
      <c r="C60" s="109">
        <v>0</v>
      </c>
    </row>
    <row r="61" ht="17.25" customHeight="1" spans="1:3">
      <c r="A61" s="110">
        <v>2120807</v>
      </c>
      <c r="B61" s="112" t="s">
        <v>2258</v>
      </c>
      <c r="C61" s="109">
        <v>0</v>
      </c>
    </row>
    <row r="62" ht="17.25" customHeight="1" spans="1:3">
      <c r="A62" s="110">
        <v>2120809</v>
      </c>
      <c r="B62" s="112" t="s">
        <v>2259</v>
      </c>
      <c r="C62" s="109">
        <v>0</v>
      </c>
    </row>
    <row r="63" ht="17.25" customHeight="1" spans="1:3">
      <c r="A63" s="110">
        <v>2120810</v>
      </c>
      <c r="B63" s="112" t="s">
        <v>2260</v>
      </c>
      <c r="C63" s="109">
        <v>0</v>
      </c>
    </row>
    <row r="64" ht="17.25" customHeight="1" spans="1:3">
      <c r="A64" s="110">
        <v>2120811</v>
      </c>
      <c r="B64" s="112" t="s">
        <v>2261</v>
      </c>
      <c r="C64" s="109">
        <v>0</v>
      </c>
    </row>
    <row r="65" ht="17.25" customHeight="1" spans="1:3">
      <c r="A65" s="110">
        <v>2120813</v>
      </c>
      <c r="B65" s="112" t="s">
        <v>1890</v>
      </c>
      <c r="C65" s="109">
        <v>0</v>
      </c>
    </row>
    <row r="66" ht="17.25" customHeight="1" spans="1:3">
      <c r="A66" s="110">
        <v>2120899</v>
      </c>
      <c r="B66" s="112" t="s">
        <v>2262</v>
      </c>
      <c r="C66" s="109">
        <v>56747</v>
      </c>
    </row>
    <row r="67" ht="17.25" customHeight="1" spans="1:3">
      <c r="A67" s="110">
        <v>21210</v>
      </c>
      <c r="B67" s="111" t="s">
        <v>2263</v>
      </c>
      <c r="C67" s="109">
        <f>SUM(C68:C70)</f>
        <v>0</v>
      </c>
    </row>
    <row r="68" ht="17.25" customHeight="1" spans="1:3">
      <c r="A68" s="110">
        <v>2121001</v>
      </c>
      <c r="B68" s="112" t="s">
        <v>2252</v>
      </c>
      <c r="C68" s="109">
        <v>0</v>
      </c>
    </row>
    <row r="69" ht="17.25" customHeight="1" spans="1:3">
      <c r="A69" s="110">
        <v>2121002</v>
      </c>
      <c r="B69" s="112" t="s">
        <v>2253</v>
      </c>
      <c r="C69" s="109">
        <v>0</v>
      </c>
    </row>
    <row r="70" ht="17.25" customHeight="1" spans="1:3">
      <c r="A70" s="110">
        <v>2121099</v>
      </c>
      <c r="B70" s="112" t="s">
        <v>2264</v>
      </c>
      <c r="C70" s="109">
        <v>0</v>
      </c>
    </row>
    <row r="71" ht="17.25" customHeight="1" spans="1:3">
      <c r="A71" s="110">
        <v>21211</v>
      </c>
      <c r="B71" s="111" t="s">
        <v>2265</v>
      </c>
      <c r="C71" s="109">
        <v>0</v>
      </c>
    </row>
    <row r="72" ht="17.25" customHeight="1" spans="1:3">
      <c r="A72" s="110">
        <v>21213</v>
      </c>
      <c r="B72" s="111" t="s">
        <v>2266</v>
      </c>
      <c r="C72" s="109">
        <f>SUM(C73:C77)</f>
        <v>0</v>
      </c>
    </row>
    <row r="73" ht="17.25" customHeight="1" spans="1:3">
      <c r="A73" s="110">
        <v>2121301</v>
      </c>
      <c r="B73" s="112" t="s">
        <v>2267</v>
      </c>
      <c r="C73" s="109">
        <v>0</v>
      </c>
    </row>
    <row r="74" ht="17.25" customHeight="1" spans="1:3">
      <c r="A74" s="110">
        <v>2121302</v>
      </c>
      <c r="B74" s="112" t="s">
        <v>2268</v>
      </c>
      <c r="C74" s="109">
        <v>0</v>
      </c>
    </row>
    <row r="75" ht="17.25" customHeight="1" spans="1:3">
      <c r="A75" s="110">
        <v>2121303</v>
      </c>
      <c r="B75" s="112" t="s">
        <v>2269</v>
      </c>
      <c r="C75" s="109">
        <v>0</v>
      </c>
    </row>
    <row r="76" ht="17.25" customHeight="1" spans="1:3">
      <c r="A76" s="110">
        <v>2121304</v>
      </c>
      <c r="B76" s="112" t="s">
        <v>2270</v>
      </c>
      <c r="C76" s="109">
        <v>0</v>
      </c>
    </row>
    <row r="77" ht="17.25" customHeight="1" spans="1:3">
      <c r="A77" s="110">
        <v>2121399</v>
      </c>
      <c r="B77" s="112" t="s">
        <v>2271</v>
      </c>
      <c r="C77" s="109">
        <v>0</v>
      </c>
    </row>
    <row r="78" ht="17.25" customHeight="1" spans="1:3">
      <c r="A78" s="110">
        <v>21214</v>
      </c>
      <c r="B78" s="111" t="s">
        <v>2272</v>
      </c>
      <c r="C78" s="109">
        <f>SUM(C79:C81)</f>
        <v>0</v>
      </c>
    </row>
    <row r="79" ht="17.25" customHeight="1" spans="1:3">
      <c r="A79" s="110">
        <v>2121401</v>
      </c>
      <c r="B79" s="112" t="s">
        <v>2273</v>
      </c>
      <c r="C79" s="109">
        <v>0</v>
      </c>
    </row>
    <row r="80" ht="17.25" customHeight="1" spans="1:3">
      <c r="A80" s="110">
        <v>2121402</v>
      </c>
      <c r="B80" s="112" t="s">
        <v>2274</v>
      </c>
      <c r="C80" s="109">
        <v>0</v>
      </c>
    </row>
    <row r="81" ht="17.25" customHeight="1" spans="1:3">
      <c r="A81" s="110">
        <v>2121499</v>
      </c>
      <c r="B81" s="112" t="s">
        <v>2275</v>
      </c>
      <c r="C81" s="109">
        <v>0</v>
      </c>
    </row>
    <row r="82" ht="17.25" customHeight="1" spans="1:3">
      <c r="A82" s="110">
        <v>21215</v>
      </c>
      <c r="B82" s="111" t="s">
        <v>2276</v>
      </c>
      <c r="C82" s="109">
        <f>SUM(C83:C85)</f>
        <v>0</v>
      </c>
    </row>
    <row r="83" ht="17.25" customHeight="1" spans="1:3">
      <c r="A83" s="110">
        <v>2121501</v>
      </c>
      <c r="B83" s="112" t="s">
        <v>2277</v>
      </c>
      <c r="C83" s="109">
        <v>0</v>
      </c>
    </row>
    <row r="84" ht="17.25" customHeight="1" spans="1:3">
      <c r="A84" s="110">
        <v>2121502</v>
      </c>
      <c r="B84" s="112" t="s">
        <v>2278</v>
      </c>
      <c r="C84" s="109">
        <v>0</v>
      </c>
    </row>
    <row r="85" ht="17.25" customHeight="1" spans="1:3">
      <c r="A85" s="110">
        <v>2121599</v>
      </c>
      <c r="B85" s="112" t="s">
        <v>2279</v>
      </c>
      <c r="C85" s="109">
        <v>0</v>
      </c>
    </row>
    <row r="86" ht="17.25" customHeight="1" spans="1:3">
      <c r="A86" s="110">
        <v>21216</v>
      </c>
      <c r="B86" s="111" t="s">
        <v>2280</v>
      </c>
      <c r="C86" s="109">
        <f>SUM(C87:C89)</f>
        <v>0</v>
      </c>
    </row>
    <row r="87" ht="17.25" customHeight="1" spans="1:3">
      <c r="A87" s="110">
        <v>2121601</v>
      </c>
      <c r="B87" s="112" t="s">
        <v>2277</v>
      </c>
      <c r="C87" s="109">
        <v>0</v>
      </c>
    </row>
    <row r="88" ht="17.25" customHeight="1" spans="1:3">
      <c r="A88" s="110">
        <v>2121602</v>
      </c>
      <c r="B88" s="112" t="s">
        <v>2278</v>
      </c>
      <c r="C88" s="109">
        <v>0</v>
      </c>
    </row>
    <row r="89" ht="17.25" customHeight="1" spans="1:3">
      <c r="A89" s="110">
        <v>2121699</v>
      </c>
      <c r="B89" s="112" t="s">
        <v>2281</v>
      </c>
      <c r="C89" s="109">
        <v>0</v>
      </c>
    </row>
    <row r="90" ht="17.25" customHeight="1" spans="1:3">
      <c r="A90" s="110">
        <v>21217</v>
      </c>
      <c r="B90" s="111" t="s">
        <v>2282</v>
      </c>
      <c r="C90" s="109">
        <f>SUM(C91:C95)</f>
        <v>0</v>
      </c>
    </row>
    <row r="91" ht="17.25" customHeight="1" spans="1:3">
      <c r="A91" s="110">
        <v>2121701</v>
      </c>
      <c r="B91" s="112" t="s">
        <v>2283</v>
      </c>
      <c r="C91" s="109">
        <v>0</v>
      </c>
    </row>
    <row r="92" ht="17.25" customHeight="1" spans="1:3">
      <c r="A92" s="110">
        <v>2121702</v>
      </c>
      <c r="B92" s="112" t="s">
        <v>2284</v>
      </c>
      <c r="C92" s="109">
        <v>0</v>
      </c>
    </row>
    <row r="93" ht="17.25" customHeight="1" spans="1:3">
      <c r="A93" s="110">
        <v>2121703</v>
      </c>
      <c r="B93" s="112" t="s">
        <v>2285</v>
      </c>
      <c r="C93" s="109">
        <v>0</v>
      </c>
    </row>
    <row r="94" ht="17.25" customHeight="1" spans="1:3">
      <c r="A94" s="110">
        <v>2121704</v>
      </c>
      <c r="B94" s="112" t="s">
        <v>2286</v>
      </c>
      <c r="C94" s="109">
        <v>0</v>
      </c>
    </row>
    <row r="95" ht="17.25" customHeight="1" spans="1:3">
      <c r="A95" s="110">
        <v>2121799</v>
      </c>
      <c r="B95" s="112" t="s">
        <v>2287</v>
      </c>
      <c r="C95" s="109">
        <v>0</v>
      </c>
    </row>
    <row r="96" ht="17.25" customHeight="1" spans="1:3">
      <c r="A96" s="110">
        <v>21218</v>
      </c>
      <c r="B96" s="111" t="s">
        <v>2288</v>
      </c>
      <c r="C96" s="109">
        <f>SUM(C97:C98)</f>
        <v>0</v>
      </c>
    </row>
    <row r="97" ht="17.25" customHeight="1" spans="1:3">
      <c r="A97" s="110">
        <v>2121801</v>
      </c>
      <c r="B97" s="112" t="s">
        <v>2289</v>
      </c>
      <c r="C97" s="109">
        <v>0</v>
      </c>
    </row>
    <row r="98" ht="17.25" customHeight="1" spans="1:3">
      <c r="A98" s="110">
        <v>2121899</v>
      </c>
      <c r="B98" s="112" t="s">
        <v>2290</v>
      </c>
      <c r="C98" s="109">
        <v>0</v>
      </c>
    </row>
    <row r="99" ht="17.25" customHeight="1" spans="1:3">
      <c r="A99" s="110">
        <v>21219</v>
      </c>
      <c r="B99" s="111" t="s">
        <v>2291</v>
      </c>
      <c r="C99" s="109">
        <f>SUM(C100:C107)</f>
        <v>0</v>
      </c>
    </row>
    <row r="100" ht="17.25" customHeight="1" spans="1:3">
      <c r="A100" s="110">
        <v>2121901</v>
      </c>
      <c r="B100" s="112" t="s">
        <v>2277</v>
      </c>
      <c r="C100" s="109">
        <v>0</v>
      </c>
    </row>
    <row r="101" ht="17.25" customHeight="1" spans="1:3">
      <c r="A101" s="110">
        <v>2121902</v>
      </c>
      <c r="B101" s="112" t="s">
        <v>2278</v>
      </c>
      <c r="C101" s="109">
        <v>0</v>
      </c>
    </row>
    <row r="102" ht="17.25" customHeight="1" spans="1:3">
      <c r="A102" s="110">
        <v>2121903</v>
      </c>
      <c r="B102" s="112" t="s">
        <v>2292</v>
      </c>
      <c r="C102" s="109">
        <v>0</v>
      </c>
    </row>
    <row r="103" ht="17.25" customHeight="1" spans="1:3">
      <c r="A103" s="110">
        <v>2121904</v>
      </c>
      <c r="B103" s="112" t="s">
        <v>2293</v>
      </c>
      <c r="C103" s="109">
        <v>0</v>
      </c>
    </row>
    <row r="104" ht="17.25" customHeight="1" spans="1:3">
      <c r="A104" s="110">
        <v>2121905</v>
      </c>
      <c r="B104" s="112" t="s">
        <v>2294</v>
      </c>
      <c r="C104" s="109">
        <v>0</v>
      </c>
    </row>
    <row r="105" ht="17.25" customHeight="1" spans="1:3">
      <c r="A105" s="110">
        <v>2121906</v>
      </c>
      <c r="B105" s="112" t="s">
        <v>2295</v>
      </c>
      <c r="C105" s="109">
        <v>0</v>
      </c>
    </row>
    <row r="106" ht="17.25" customHeight="1" spans="1:3">
      <c r="A106" s="110">
        <v>2121907</v>
      </c>
      <c r="B106" s="112" t="s">
        <v>2296</v>
      </c>
      <c r="C106" s="109">
        <v>0</v>
      </c>
    </row>
    <row r="107" ht="17.25" customHeight="1" spans="1:3">
      <c r="A107" s="110">
        <v>2121999</v>
      </c>
      <c r="B107" s="112" t="s">
        <v>2297</v>
      </c>
      <c r="C107" s="109">
        <v>0</v>
      </c>
    </row>
    <row r="108" ht="17.25" customHeight="1" spans="1:3">
      <c r="A108" s="110">
        <v>213</v>
      </c>
      <c r="B108" s="111" t="s">
        <v>130</v>
      </c>
      <c r="C108" s="109">
        <f>SUM(C109,C114,C119,C124,C127)</f>
        <v>0</v>
      </c>
    </row>
    <row r="109" ht="17.25" customHeight="1" spans="1:3">
      <c r="A109" s="110">
        <v>21366</v>
      </c>
      <c r="B109" s="111" t="s">
        <v>2298</v>
      </c>
      <c r="C109" s="109">
        <f>SUM(C110:C113)</f>
        <v>0</v>
      </c>
    </row>
    <row r="110" ht="17.25" customHeight="1" spans="1:3">
      <c r="A110" s="110">
        <v>2136601</v>
      </c>
      <c r="B110" s="112" t="s">
        <v>2235</v>
      </c>
      <c r="C110" s="109">
        <v>0</v>
      </c>
    </row>
    <row r="111" ht="17.25" customHeight="1" spans="1:3">
      <c r="A111" s="110">
        <v>2136602</v>
      </c>
      <c r="B111" s="112" t="s">
        <v>2299</v>
      </c>
      <c r="C111" s="109">
        <v>0</v>
      </c>
    </row>
    <row r="112" ht="17.25" customHeight="1" spans="1:3">
      <c r="A112" s="110">
        <v>2136603</v>
      </c>
      <c r="B112" s="112" t="s">
        <v>2300</v>
      </c>
      <c r="C112" s="109">
        <v>0</v>
      </c>
    </row>
    <row r="113" ht="17.25" customHeight="1" spans="1:3">
      <c r="A113" s="110">
        <v>2136699</v>
      </c>
      <c r="B113" s="112" t="s">
        <v>2301</v>
      </c>
      <c r="C113" s="109">
        <v>0</v>
      </c>
    </row>
    <row r="114" ht="17.25" customHeight="1" spans="1:3">
      <c r="A114" s="110">
        <v>21367</v>
      </c>
      <c r="B114" s="111" t="s">
        <v>2302</v>
      </c>
      <c r="C114" s="109">
        <f>SUM(C115:C118)</f>
        <v>0</v>
      </c>
    </row>
    <row r="115" ht="17.25" customHeight="1" spans="1:3">
      <c r="A115" s="110">
        <v>2136701</v>
      </c>
      <c r="B115" s="112" t="s">
        <v>2235</v>
      </c>
      <c r="C115" s="109">
        <v>0</v>
      </c>
    </row>
    <row r="116" ht="17.25" customHeight="1" spans="1:3">
      <c r="A116" s="110">
        <v>2136702</v>
      </c>
      <c r="B116" s="112" t="s">
        <v>2299</v>
      </c>
      <c r="C116" s="109">
        <v>0</v>
      </c>
    </row>
    <row r="117" ht="17.25" customHeight="1" spans="1:3">
      <c r="A117" s="110">
        <v>2136703</v>
      </c>
      <c r="B117" s="112" t="s">
        <v>2303</v>
      </c>
      <c r="C117" s="109">
        <v>0</v>
      </c>
    </row>
    <row r="118" ht="17.25" customHeight="1" spans="1:3">
      <c r="A118" s="110">
        <v>2136799</v>
      </c>
      <c r="B118" s="112" t="s">
        <v>2304</v>
      </c>
      <c r="C118" s="109">
        <v>0</v>
      </c>
    </row>
    <row r="119" ht="17.25" customHeight="1" spans="1:3">
      <c r="A119" s="110">
        <v>21369</v>
      </c>
      <c r="B119" s="111" t="s">
        <v>2305</v>
      </c>
      <c r="C119" s="109">
        <f>SUM(C120:C123)</f>
        <v>0</v>
      </c>
    </row>
    <row r="120" ht="17.25" customHeight="1" spans="1:3">
      <c r="A120" s="110">
        <v>2136901</v>
      </c>
      <c r="B120" s="112" t="s">
        <v>1674</v>
      </c>
      <c r="C120" s="109">
        <v>0</v>
      </c>
    </row>
    <row r="121" ht="17.25" customHeight="1" spans="1:3">
      <c r="A121" s="110">
        <v>2136902</v>
      </c>
      <c r="B121" s="112" t="s">
        <v>2306</v>
      </c>
      <c r="C121" s="109">
        <v>0</v>
      </c>
    </row>
    <row r="122" ht="17.25" customHeight="1" spans="1:3">
      <c r="A122" s="110">
        <v>2136903</v>
      </c>
      <c r="B122" s="112" t="s">
        <v>2307</v>
      </c>
      <c r="C122" s="109">
        <v>0</v>
      </c>
    </row>
    <row r="123" ht="17.25" customHeight="1" spans="1:3">
      <c r="A123" s="110">
        <v>2136999</v>
      </c>
      <c r="B123" s="112" t="s">
        <v>2308</v>
      </c>
      <c r="C123" s="109">
        <v>0</v>
      </c>
    </row>
    <row r="124" ht="17.25" customHeight="1" spans="1:3">
      <c r="A124" s="110">
        <v>21370</v>
      </c>
      <c r="B124" s="111" t="s">
        <v>2309</v>
      </c>
      <c r="C124" s="109">
        <f>SUM(C125:C126)</f>
        <v>0</v>
      </c>
    </row>
    <row r="125" ht="17.25" customHeight="1" spans="1:3">
      <c r="A125" s="110">
        <v>2137001</v>
      </c>
      <c r="B125" s="112" t="s">
        <v>2310</v>
      </c>
      <c r="C125" s="109">
        <v>0</v>
      </c>
    </row>
    <row r="126" ht="17.25" customHeight="1" spans="1:3">
      <c r="A126" s="110">
        <v>2137099</v>
      </c>
      <c r="B126" s="112" t="s">
        <v>2311</v>
      </c>
      <c r="C126" s="109">
        <v>0</v>
      </c>
    </row>
    <row r="127" ht="17.25" customHeight="1" spans="1:3">
      <c r="A127" s="110">
        <v>21371</v>
      </c>
      <c r="B127" s="111" t="s">
        <v>2312</v>
      </c>
      <c r="C127" s="109">
        <f>SUM(C128:C131)</f>
        <v>0</v>
      </c>
    </row>
    <row r="128" ht="17.25" customHeight="1" spans="1:3">
      <c r="A128" s="110">
        <v>2137101</v>
      </c>
      <c r="B128" s="112" t="s">
        <v>2313</v>
      </c>
      <c r="C128" s="109">
        <v>0</v>
      </c>
    </row>
    <row r="129" ht="17.25" customHeight="1" spans="1:3">
      <c r="A129" s="110">
        <v>2137102</v>
      </c>
      <c r="B129" s="112" t="s">
        <v>2314</v>
      </c>
      <c r="C129" s="109">
        <v>0</v>
      </c>
    </row>
    <row r="130" ht="17.25" customHeight="1" spans="1:3">
      <c r="A130" s="110">
        <v>2137103</v>
      </c>
      <c r="B130" s="112" t="s">
        <v>2315</v>
      </c>
      <c r="C130" s="109">
        <v>0</v>
      </c>
    </row>
    <row r="131" ht="17.25" customHeight="1" spans="1:3">
      <c r="A131" s="110">
        <v>2137199</v>
      </c>
      <c r="B131" s="112" t="s">
        <v>2316</v>
      </c>
      <c r="C131" s="109">
        <v>0</v>
      </c>
    </row>
    <row r="132" ht="17.25" customHeight="1" spans="1:3">
      <c r="A132" s="110">
        <v>214</v>
      </c>
      <c r="B132" s="111" t="s">
        <v>131</v>
      </c>
      <c r="C132" s="109">
        <f>SUM(C133,C138,C143,C148,C157,C164,C173,C176,C179,C180)</f>
        <v>0</v>
      </c>
    </row>
    <row r="133" ht="17.25" customHeight="1" spans="1:3">
      <c r="A133" s="110">
        <v>21460</v>
      </c>
      <c r="B133" s="111" t="s">
        <v>2317</v>
      </c>
      <c r="C133" s="109">
        <f>SUM(C134:C137)</f>
        <v>0</v>
      </c>
    </row>
    <row r="134" ht="17.25" customHeight="1" spans="1:3">
      <c r="A134" s="110">
        <v>2146001</v>
      </c>
      <c r="B134" s="112" t="s">
        <v>1706</v>
      </c>
      <c r="C134" s="109">
        <v>0</v>
      </c>
    </row>
    <row r="135" ht="17.25" customHeight="1" spans="1:3">
      <c r="A135" s="110">
        <v>2146002</v>
      </c>
      <c r="B135" s="112" t="s">
        <v>1707</v>
      </c>
      <c r="C135" s="109">
        <v>0</v>
      </c>
    </row>
    <row r="136" ht="17.25" customHeight="1" spans="1:3">
      <c r="A136" s="110">
        <v>2146003</v>
      </c>
      <c r="B136" s="112" t="s">
        <v>2318</v>
      </c>
      <c r="C136" s="109">
        <v>0</v>
      </c>
    </row>
    <row r="137" ht="17.25" customHeight="1" spans="1:3">
      <c r="A137" s="110">
        <v>2146099</v>
      </c>
      <c r="B137" s="112" t="s">
        <v>2319</v>
      </c>
      <c r="C137" s="109">
        <v>0</v>
      </c>
    </row>
    <row r="138" ht="17.25" customHeight="1" spans="1:3">
      <c r="A138" s="110">
        <v>21462</v>
      </c>
      <c r="B138" s="111" t="s">
        <v>2320</v>
      </c>
      <c r="C138" s="109">
        <f>SUM(C139:C142)</f>
        <v>0</v>
      </c>
    </row>
    <row r="139" ht="17.25" customHeight="1" spans="1:3">
      <c r="A139" s="110">
        <v>2146201</v>
      </c>
      <c r="B139" s="112" t="s">
        <v>2318</v>
      </c>
      <c r="C139" s="109">
        <v>0</v>
      </c>
    </row>
    <row r="140" ht="17.25" customHeight="1" spans="1:3">
      <c r="A140" s="110">
        <v>2146202</v>
      </c>
      <c r="B140" s="112" t="s">
        <v>2321</v>
      </c>
      <c r="C140" s="109">
        <v>0</v>
      </c>
    </row>
    <row r="141" ht="17.25" customHeight="1" spans="1:3">
      <c r="A141" s="110">
        <v>2146203</v>
      </c>
      <c r="B141" s="112" t="s">
        <v>2322</v>
      </c>
      <c r="C141" s="109">
        <v>0</v>
      </c>
    </row>
    <row r="142" ht="17.25" customHeight="1" spans="1:3">
      <c r="A142" s="110">
        <v>2146299</v>
      </c>
      <c r="B142" s="112" t="s">
        <v>2323</v>
      </c>
      <c r="C142" s="109">
        <v>0</v>
      </c>
    </row>
    <row r="143" ht="17.25" customHeight="1" spans="1:3">
      <c r="A143" s="110">
        <v>21463</v>
      </c>
      <c r="B143" s="111" t="s">
        <v>2324</v>
      </c>
      <c r="C143" s="109">
        <f>SUM(C144:C147)</f>
        <v>0</v>
      </c>
    </row>
    <row r="144" ht="17.25" customHeight="1" spans="1:3">
      <c r="A144" s="110">
        <v>2146301</v>
      </c>
      <c r="B144" s="112" t="s">
        <v>1713</v>
      </c>
      <c r="C144" s="109">
        <v>0</v>
      </c>
    </row>
    <row r="145" ht="17.25" customHeight="1" spans="1:3">
      <c r="A145" s="110">
        <v>2146302</v>
      </c>
      <c r="B145" s="112" t="s">
        <v>2325</v>
      </c>
      <c r="C145" s="109">
        <v>0</v>
      </c>
    </row>
    <row r="146" ht="17.25" customHeight="1" spans="1:3">
      <c r="A146" s="110">
        <v>2146303</v>
      </c>
      <c r="B146" s="112" t="s">
        <v>2326</v>
      </c>
      <c r="C146" s="109">
        <v>0</v>
      </c>
    </row>
    <row r="147" ht="17.25" customHeight="1" spans="1:3">
      <c r="A147" s="110">
        <v>2146399</v>
      </c>
      <c r="B147" s="112" t="s">
        <v>2327</v>
      </c>
      <c r="C147" s="109">
        <v>0</v>
      </c>
    </row>
    <row r="148" ht="17.25" customHeight="1" spans="1:3">
      <c r="A148" s="110">
        <v>21464</v>
      </c>
      <c r="B148" s="111" t="s">
        <v>2328</v>
      </c>
      <c r="C148" s="109">
        <f>SUM(C149:C156)</f>
        <v>0</v>
      </c>
    </row>
    <row r="149" ht="17.25" customHeight="1" spans="1:3">
      <c r="A149" s="110">
        <v>2146401</v>
      </c>
      <c r="B149" s="112" t="s">
        <v>2329</v>
      </c>
      <c r="C149" s="109">
        <v>0</v>
      </c>
    </row>
    <row r="150" ht="17.25" customHeight="1" spans="1:3">
      <c r="A150" s="110">
        <v>2146402</v>
      </c>
      <c r="B150" s="112" t="s">
        <v>2330</v>
      </c>
      <c r="C150" s="109">
        <v>0</v>
      </c>
    </row>
    <row r="151" ht="17.25" customHeight="1" spans="1:3">
      <c r="A151" s="110">
        <v>2146403</v>
      </c>
      <c r="B151" s="112" t="s">
        <v>2331</v>
      </c>
      <c r="C151" s="109">
        <v>0</v>
      </c>
    </row>
    <row r="152" ht="17.25" customHeight="1" spans="1:3">
      <c r="A152" s="110">
        <v>2146404</v>
      </c>
      <c r="B152" s="112" t="s">
        <v>2332</v>
      </c>
      <c r="C152" s="109">
        <v>0</v>
      </c>
    </row>
    <row r="153" ht="17.25" customHeight="1" spans="1:3">
      <c r="A153" s="110">
        <v>2146405</v>
      </c>
      <c r="B153" s="112" t="s">
        <v>2333</v>
      </c>
      <c r="C153" s="109">
        <v>0</v>
      </c>
    </row>
    <row r="154" ht="17.25" customHeight="1" spans="1:3">
      <c r="A154" s="110">
        <v>2146406</v>
      </c>
      <c r="B154" s="112" t="s">
        <v>2334</v>
      </c>
      <c r="C154" s="109">
        <v>0</v>
      </c>
    </row>
    <row r="155" ht="17.25" customHeight="1" spans="1:3">
      <c r="A155" s="110">
        <v>2146407</v>
      </c>
      <c r="B155" s="112" t="s">
        <v>2335</v>
      </c>
      <c r="C155" s="109">
        <v>0</v>
      </c>
    </row>
    <row r="156" ht="17.25" customHeight="1" spans="1:3">
      <c r="A156" s="110">
        <v>2146499</v>
      </c>
      <c r="B156" s="112" t="s">
        <v>2336</v>
      </c>
      <c r="C156" s="109">
        <v>0</v>
      </c>
    </row>
    <row r="157" ht="17.25" customHeight="1" spans="1:3">
      <c r="A157" s="110">
        <v>21468</v>
      </c>
      <c r="B157" s="111" t="s">
        <v>2337</v>
      </c>
      <c r="C157" s="109">
        <f>SUM(C158:C163)</f>
        <v>0</v>
      </c>
    </row>
    <row r="158" ht="17.25" customHeight="1" spans="1:3">
      <c r="A158" s="110">
        <v>2146801</v>
      </c>
      <c r="B158" s="112" t="s">
        <v>2338</v>
      </c>
      <c r="C158" s="109">
        <v>0</v>
      </c>
    </row>
    <row r="159" ht="17.25" customHeight="1" spans="1:3">
      <c r="A159" s="110">
        <v>2146802</v>
      </c>
      <c r="B159" s="112" t="s">
        <v>2339</v>
      </c>
      <c r="C159" s="109">
        <v>0</v>
      </c>
    </row>
    <row r="160" ht="17.25" customHeight="1" spans="1:3">
      <c r="A160" s="110">
        <v>2146803</v>
      </c>
      <c r="B160" s="112" t="s">
        <v>2340</v>
      </c>
      <c r="C160" s="109">
        <v>0</v>
      </c>
    </row>
    <row r="161" ht="17.25" customHeight="1" spans="1:3">
      <c r="A161" s="110">
        <v>2146804</v>
      </c>
      <c r="B161" s="112" t="s">
        <v>2341</v>
      </c>
      <c r="C161" s="109">
        <v>0</v>
      </c>
    </row>
    <row r="162" ht="17.25" customHeight="1" spans="1:3">
      <c r="A162" s="110">
        <v>2146805</v>
      </c>
      <c r="B162" s="112" t="s">
        <v>2342</v>
      </c>
      <c r="C162" s="109">
        <v>0</v>
      </c>
    </row>
    <row r="163" ht="17.25" customHeight="1" spans="1:3">
      <c r="A163" s="110">
        <v>2146899</v>
      </c>
      <c r="B163" s="112" t="s">
        <v>2343</v>
      </c>
      <c r="C163" s="109">
        <v>0</v>
      </c>
    </row>
    <row r="164" ht="17.25" customHeight="1" spans="1:3">
      <c r="A164" s="110">
        <v>21469</v>
      </c>
      <c r="B164" s="111" t="s">
        <v>2344</v>
      </c>
      <c r="C164" s="109">
        <f>SUM(C165:C172)</f>
        <v>0</v>
      </c>
    </row>
    <row r="165" ht="17.25" customHeight="1" spans="1:3">
      <c r="A165" s="110">
        <v>2146901</v>
      </c>
      <c r="B165" s="112" t="s">
        <v>2345</v>
      </c>
      <c r="C165" s="109">
        <v>0</v>
      </c>
    </row>
    <row r="166" ht="17.25" customHeight="1" spans="1:3">
      <c r="A166" s="110">
        <v>2146902</v>
      </c>
      <c r="B166" s="112" t="s">
        <v>1734</v>
      </c>
      <c r="C166" s="109">
        <v>0</v>
      </c>
    </row>
    <row r="167" ht="17.25" customHeight="1" spans="1:3">
      <c r="A167" s="110">
        <v>2146903</v>
      </c>
      <c r="B167" s="112" t="s">
        <v>2346</v>
      </c>
      <c r="C167" s="109">
        <v>0</v>
      </c>
    </row>
    <row r="168" ht="17.25" customHeight="1" spans="1:3">
      <c r="A168" s="110">
        <v>2146904</v>
      </c>
      <c r="B168" s="112" t="s">
        <v>2347</v>
      </c>
      <c r="C168" s="109">
        <v>0</v>
      </c>
    </row>
    <row r="169" ht="17.25" customHeight="1" spans="1:3">
      <c r="A169" s="110">
        <v>2146906</v>
      </c>
      <c r="B169" s="112" t="s">
        <v>2348</v>
      </c>
      <c r="C169" s="109">
        <v>0</v>
      </c>
    </row>
    <row r="170" ht="17.25" customHeight="1" spans="1:3">
      <c r="A170" s="110">
        <v>2146907</v>
      </c>
      <c r="B170" s="112" t="s">
        <v>2349</v>
      </c>
      <c r="C170" s="109">
        <v>0</v>
      </c>
    </row>
    <row r="171" ht="17.25" customHeight="1" spans="1:3">
      <c r="A171" s="110">
        <v>2146908</v>
      </c>
      <c r="B171" s="112" t="s">
        <v>2350</v>
      </c>
      <c r="C171" s="109">
        <v>0</v>
      </c>
    </row>
    <row r="172" ht="17.25" customHeight="1" spans="1:3">
      <c r="A172" s="110">
        <v>2146999</v>
      </c>
      <c r="B172" s="112" t="s">
        <v>2351</v>
      </c>
      <c r="C172" s="109">
        <v>0</v>
      </c>
    </row>
    <row r="173" ht="17.25" customHeight="1" spans="1:3">
      <c r="A173" s="110">
        <v>21470</v>
      </c>
      <c r="B173" s="111" t="s">
        <v>2352</v>
      </c>
      <c r="C173" s="109">
        <f>SUM(C174:C175)</f>
        <v>0</v>
      </c>
    </row>
    <row r="174" ht="17.25" customHeight="1" spans="1:3">
      <c r="A174" s="110">
        <v>2147001</v>
      </c>
      <c r="B174" s="112" t="s">
        <v>2353</v>
      </c>
      <c r="C174" s="109">
        <v>0</v>
      </c>
    </row>
    <row r="175" ht="17.25" customHeight="1" spans="1:3">
      <c r="A175" s="110">
        <v>2147099</v>
      </c>
      <c r="B175" s="112" t="s">
        <v>2354</v>
      </c>
      <c r="C175" s="109">
        <v>0</v>
      </c>
    </row>
    <row r="176" ht="17.25" customHeight="1" spans="1:3">
      <c r="A176" s="110">
        <v>21471</v>
      </c>
      <c r="B176" s="111" t="s">
        <v>2355</v>
      </c>
      <c r="C176" s="109">
        <f>SUM(C177:C178)</f>
        <v>0</v>
      </c>
    </row>
    <row r="177" ht="17.25" customHeight="1" spans="1:3">
      <c r="A177" s="110">
        <v>2147101</v>
      </c>
      <c r="B177" s="112" t="s">
        <v>2353</v>
      </c>
      <c r="C177" s="109">
        <v>0</v>
      </c>
    </row>
    <row r="178" ht="17.25" customHeight="1" spans="1:3">
      <c r="A178" s="110">
        <v>2147199</v>
      </c>
      <c r="B178" s="112" t="s">
        <v>2356</v>
      </c>
      <c r="C178" s="109">
        <v>0</v>
      </c>
    </row>
    <row r="179" ht="17.25" customHeight="1" spans="1:3">
      <c r="A179" s="110">
        <v>21472</v>
      </c>
      <c r="B179" s="111" t="s">
        <v>2357</v>
      </c>
      <c r="C179" s="109">
        <v>0</v>
      </c>
    </row>
    <row r="180" ht="17.25" customHeight="1" spans="1:3">
      <c r="A180" s="110">
        <v>21473</v>
      </c>
      <c r="B180" s="111" t="s">
        <v>2358</v>
      </c>
      <c r="C180" s="109">
        <f>SUM(C181:C183)</f>
        <v>0</v>
      </c>
    </row>
    <row r="181" ht="17.25" customHeight="1" spans="1:3">
      <c r="A181" s="110">
        <v>2147301</v>
      </c>
      <c r="B181" s="112" t="s">
        <v>2359</v>
      </c>
      <c r="C181" s="109">
        <v>0</v>
      </c>
    </row>
    <row r="182" ht="17.25" customHeight="1" spans="1:3">
      <c r="A182" s="110">
        <v>2147303</v>
      </c>
      <c r="B182" s="112" t="s">
        <v>2360</v>
      </c>
      <c r="C182" s="109">
        <v>0</v>
      </c>
    </row>
    <row r="183" ht="17.25" customHeight="1" spans="1:3">
      <c r="A183" s="110">
        <v>2147399</v>
      </c>
      <c r="B183" s="112" t="s">
        <v>2361</v>
      </c>
      <c r="C183" s="109">
        <v>0</v>
      </c>
    </row>
    <row r="184" ht="17.25" customHeight="1" spans="1:3">
      <c r="A184" s="110">
        <v>215</v>
      </c>
      <c r="B184" s="111" t="s">
        <v>132</v>
      </c>
      <c r="C184" s="109">
        <f>C185</f>
        <v>0</v>
      </c>
    </row>
    <row r="185" ht="17.25" customHeight="1" spans="1:3">
      <c r="A185" s="110">
        <v>21562</v>
      </c>
      <c r="B185" s="111" t="s">
        <v>2362</v>
      </c>
      <c r="C185" s="109">
        <f>SUM(C186:C188)</f>
        <v>0</v>
      </c>
    </row>
    <row r="186" ht="17.25" customHeight="1" spans="1:3">
      <c r="A186" s="110">
        <v>2156201</v>
      </c>
      <c r="B186" s="112" t="s">
        <v>2363</v>
      </c>
      <c r="C186" s="109">
        <v>0</v>
      </c>
    </row>
    <row r="187" ht="17.25" customHeight="1" spans="1:3">
      <c r="A187" s="110">
        <v>2156202</v>
      </c>
      <c r="B187" s="112" t="s">
        <v>2364</v>
      </c>
      <c r="C187" s="109">
        <v>0</v>
      </c>
    </row>
    <row r="188" ht="17.25" customHeight="1" spans="1:3">
      <c r="A188" s="110">
        <v>2156299</v>
      </c>
      <c r="B188" s="112" t="s">
        <v>2365</v>
      </c>
      <c r="C188" s="109">
        <v>0</v>
      </c>
    </row>
    <row r="189" ht="17.25" customHeight="1" spans="1:3">
      <c r="A189" s="110">
        <v>217</v>
      </c>
      <c r="B189" s="111" t="s">
        <v>135</v>
      </c>
      <c r="C189" s="109">
        <f>C190</f>
        <v>0</v>
      </c>
    </row>
    <row r="190" ht="17.25" customHeight="1" spans="1:3">
      <c r="A190" s="110">
        <v>21704</v>
      </c>
      <c r="B190" s="111" t="s">
        <v>1830</v>
      </c>
      <c r="C190" s="109">
        <f>SUM(C191:C192)</f>
        <v>0</v>
      </c>
    </row>
    <row r="191" ht="17.25" customHeight="1" spans="1:3">
      <c r="A191" s="110">
        <v>2170402</v>
      </c>
      <c r="B191" s="112" t="s">
        <v>2366</v>
      </c>
      <c r="C191" s="109">
        <v>0</v>
      </c>
    </row>
    <row r="192" ht="17.25" customHeight="1" spans="1:3">
      <c r="A192" s="110">
        <v>2170403</v>
      </c>
      <c r="B192" s="112" t="s">
        <v>2367</v>
      </c>
      <c r="C192" s="109">
        <v>0</v>
      </c>
    </row>
    <row r="193" ht="17.25" customHeight="1" spans="1:3">
      <c r="A193" s="110">
        <v>229</v>
      </c>
      <c r="B193" s="111" t="s">
        <v>139</v>
      </c>
      <c r="C193" s="109">
        <f>SUM(C194,C198,C207:C208)</f>
        <v>75532</v>
      </c>
    </row>
    <row r="194" ht="17.25" customHeight="1" spans="1:3">
      <c r="A194" s="110">
        <v>22904</v>
      </c>
      <c r="B194" s="111" t="s">
        <v>2368</v>
      </c>
      <c r="C194" s="109">
        <f>SUM(C195:C197)</f>
        <v>75000</v>
      </c>
    </row>
    <row r="195" ht="17.25" customHeight="1" spans="1:3">
      <c r="A195" s="110">
        <v>2290401</v>
      </c>
      <c r="B195" s="112" t="s">
        <v>2369</v>
      </c>
      <c r="C195" s="109">
        <v>0</v>
      </c>
    </row>
    <row r="196" ht="17.25" customHeight="1" spans="1:3">
      <c r="A196" s="110">
        <v>2290402</v>
      </c>
      <c r="B196" s="112" t="s">
        <v>2370</v>
      </c>
      <c r="C196" s="109">
        <v>75000</v>
      </c>
    </row>
    <row r="197" ht="17.25" customHeight="1" spans="1:3">
      <c r="A197" s="110">
        <v>2290403</v>
      </c>
      <c r="B197" s="112" t="s">
        <v>2371</v>
      </c>
      <c r="C197" s="109">
        <v>0</v>
      </c>
    </row>
    <row r="198" ht="17.25" customHeight="1" spans="1:3">
      <c r="A198" s="110">
        <v>22908</v>
      </c>
      <c r="B198" s="111" t="s">
        <v>2372</v>
      </c>
      <c r="C198" s="109">
        <f>SUM(C199:C206)</f>
        <v>0</v>
      </c>
    </row>
    <row r="199" ht="17.25" customHeight="1" spans="1:3">
      <c r="A199" s="110">
        <v>2290802</v>
      </c>
      <c r="B199" s="112" t="s">
        <v>2373</v>
      </c>
      <c r="C199" s="109">
        <v>0</v>
      </c>
    </row>
    <row r="200" ht="17.25" customHeight="1" spans="1:3">
      <c r="A200" s="110">
        <v>2290803</v>
      </c>
      <c r="B200" s="112" t="s">
        <v>2374</v>
      </c>
      <c r="C200" s="109">
        <v>0</v>
      </c>
    </row>
    <row r="201" ht="17.25" customHeight="1" spans="1:3">
      <c r="A201" s="110">
        <v>2290804</v>
      </c>
      <c r="B201" s="112" t="s">
        <v>2375</v>
      </c>
      <c r="C201" s="109">
        <v>0</v>
      </c>
    </row>
    <row r="202" ht="17.25" customHeight="1" spans="1:3">
      <c r="A202" s="110">
        <v>2290805</v>
      </c>
      <c r="B202" s="112" t="s">
        <v>2376</v>
      </c>
      <c r="C202" s="109">
        <v>0</v>
      </c>
    </row>
    <row r="203" ht="17.25" customHeight="1" spans="1:3">
      <c r="A203" s="110">
        <v>2290806</v>
      </c>
      <c r="B203" s="112" t="s">
        <v>2377</v>
      </c>
      <c r="C203" s="109">
        <v>0</v>
      </c>
    </row>
    <row r="204" ht="17.25" customHeight="1" spans="1:3">
      <c r="A204" s="110">
        <v>2290807</v>
      </c>
      <c r="B204" s="112" t="s">
        <v>2378</v>
      </c>
      <c r="C204" s="109">
        <v>0</v>
      </c>
    </row>
    <row r="205" ht="17.25" customHeight="1" spans="1:3">
      <c r="A205" s="110">
        <v>2290808</v>
      </c>
      <c r="B205" s="112" t="s">
        <v>2379</v>
      </c>
      <c r="C205" s="109">
        <v>0</v>
      </c>
    </row>
    <row r="206" ht="17.25" customHeight="1" spans="1:3">
      <c r="A206" s="110">
        <v>2290899</v>
      </c>
      <c r="B206" s="112" t="s">
        <v>2380</v>
      </c>
      <c r="C206" s="109">
        <v>0</v>
      </c>
    </row>
    <row r="207" customHeight="1" spans="1:3">
      <c r="A207" s="110">
        <v>22909</v>
      </c>
      <c r="B207" s="111" t="s">
        <v>2381</v>
      </c>
      <c r="C207" s="109">
        <v>0</v>
      </c>
    </row>
    <row r="208" ht="17.25" customHeight="1" spans="1:3">
      <c r="A208" s="110">
        <v>22960</v>
      </c>
      <c r="B208" s="111" t="s">
        <v>2382</v>
      </c>
      <c r="C208" s="109">
        <f>SUM(C209:C219)</f>
        <v>532</v>
      </c>
    </row>
    <row r="209" ht="17.25" customHeight="1" spans="1:3">
      <c r="A209" s="110">
        <v>2296001</v>
      </c>
      <c r="B209" s="112" t="s">
        <v>2383</v>
      </c>
      <c r="C209" s="109">
        <v>0</v>
      </c>
    </row>
    <row r="210" ht="17.25" customHeight="1" spans="1:3">
      <c r="A210" s="110">
        <v>2296002</v>
      </c>
      <c r="B210" s="112" t="s">
        <v>2384</v>
      </c>
      <c r="C210" s="109">
        <v>307</v>
      </c>
    </row>
    <row r="211" ht="17.25" customHeight="1" spans="1:3">
      <c r="A211" s="110">
        <v>2296003</v>
      </c>
      <c r="B211" s="112" t="s">
        <v>2385</v>
      </c>
      <c r="C211" s="109">
        <v>43</v>
      </c>
    </row>
    <row r="212" ht="17.25" customHeight="1" spans="1:3">
      <c r="A212" s="110">
        <v>2296004</v>
      </c>
      <c r="B212" s="112" t="s">
        <v>2386</v>
      </c>
      <c r="C212" s="109">
        <v>0</v>
      </c>
    </row>
    <row r="213" ht="17.25" customHeight="1" spans="1:3">
      <c r="A213" s="110">
        <v>2296005</v>
      </c>
      <c r="B213" s="112" t="s">
        <v>2387</v>
      </c>
      <c r="C213" s="109">
        <v>0</v>
      </c>
    </row>
    <row r="214" ht="17.25" customHeight="1" spans="1:3">
      <c r="A214" s="110">
        <v>2296006</v>
      </c>
      <c r="B214" s="112" t="s">
        <v>2388</v>
      </c>
      <c r="C214" s="109">
        <v>182</v>
      </c>
    </row>
    <row r="215" ht="17.25" customHeight="1" spans="1:3">
      <c r="A215" s="110">
        <v>2296010</v>
      </c>
      <c r="B215" s="112" t="s">
        <v>2389</v>
      </c>
      <c r="C215" s="109">
        <v>0</v>
      </c>
    </row>
    <row r="216" ht="17.25" customHeight="1" spans="1:3">
      <c r="A216" s="110">
        <v>2296011</v>
      </c>
      <c r="B216" s="112" t="s">
        <v>2390</v>
      </c>
      <c r="C216" s="109">
        <v>0</v>
      </c>
    </row>
    <row r="217" ht="17.25" customHeight="1" spans="1:3">
      <c r="A217" s="110">
        <v>2296012</v>
      </c>
      <c r="B217" s="112" t="s">
        <v>2391</v>
      </c>
      <c r="C217" s="109">
        <v>0</v>
      </c>
    </row>
    <row r="218" ht="17.25" customHeight="1" spans="1:3">
      <c r="A218" s="110">
        <v>2296013</v>
      </c>
      <c r="B218" s="112" t="s">
        <v>2392</v>
      </c>
      <c r="C218" s="109">
        <v>0</v>
      </c>
    </row>
    <row r="219" ht="17.25" customHeight="1" spans="1:3">
      <c r="A219" s="110">
        <v>2296099</v>
      </c>
      <c r="B219" s="112" t="s">
        <v>2393</v>
      </c>
      <c r="C219" s="109">
        <v>0</v>
      </c>
    </row>
    <row r="220" ht="17.25" customHeight="1" spans="1:3">
      <c r="A220" s="110">
        <v>232</v>
      </c>
      <c r="B220" s="111" t="s">
        <v>140</v>
      </c>
      <c r="C220" s="109">
        <f>C221</f>
        <v>5267</v>
      </c>
    </row>
    <row r="221" ht="17.25" customHeight="1" spans="1:3">
      <c r="A221" s="110">
        <v>23204</v>
      </c>
      <c r="B221" s="111" t="s">
        <v>2394</v>
      </c>
      <c r="C221" s="109">
        <f>SUM(C222:C237)</f>
        <v>5267</v>
      </c>
    </row>
    <row r="222" ht="17.25" customHeight="1" spans="1:3">
      <c r="A222" s="110">
        <v>2320401</v>
      </c>
      <c r="B222" s="112" t="s">
        <v>2395</v>
      </c>
      <c r="C222" s="109">
        <v>0</v>
      </c>
    </row>
    <row r="223" ht="17.25" customHeight="1" spans="1:3">
      <c r="A223" s="110">
        <v>2320402</v>
      </c>
      <c r="B223" s="112" t="s">
        <v>2396</v>
      </c>
      <c r="C223" s="109">
        <v>0</v>
      </c>
    </row>
    <row r="224" ht="17.25" customHeight="1" spans="1:3">
      <c r="A224" s="110">
        <v>2320405</v>
      </c>
      <c r="B224" s="112" t="s">
        <v>2397</v>
      </c>
      <c r="C224" s="109">
        <v>0</v>
      </c>
    </row>
    <row r="225" ht="17.25" customHeight="1" spans="1:3">
      <c r="A225" s="110">
        <v>2320411</v>
      </c>
      <c r="B225" s="112" t="s">
        <v>2398</v>
      </c>
      <c r="C225" s="109">
        <v>861</v>
      </c>
    </row>
    <row r="226" ht="17.25" customHeight="1" spans="1:3">
      <c r="A226" s="110">
        <v>2320413</v>
      </c>
      <c r="B226" s="112" t="s">
        <v>2399</v>
      </c>
      <c r="C226" s="109">
        <v>0</v>
      </c>
    </row>
    <row r="227" ht="17.25" customHeight="1" spans="1:3">
      <c r="A227" s="110">
        <v>2320414</v>
      </c>
      <c r="B227" s="112" t="s">
        <v>2400</v>
      </c>
      <c r="C227" s="109">
        <v>0</v>
      </c>
    </row>
    <row r="228" ht="17.25" customHeight="1" spans="1:3">
      <c r="A228" s="110">
        <v>2320416</v>
      </c>
      <c r="B228" s="112" t="s">
        <v>2401</v>
      </c>
      <c r="C228" s="109">
        <v>0</v>
      </c>
    </row>
    <row r="229" ht="17.25" customHeight="1" spans="1:3">
      <c r="A229" s="110">
        <v>2320417</v>
      </c>
      <c r="B229" s="112" t="s">
        <v>2402</v>
      </c>
      <c r="C229" s="109">
        <v>0</v>
      </c>
    </row>
    <row r="230" ht="17.25" customHeight="1" spans="1:3">
      <c r="A230" s="110">
        <v>2320418</v>
      </c>
      <c r="B230" s="112" t="s">
        <v>2403</v>
      </c>
      <c r="C230" s="109">
        <v>0</v>
      </c>
    </row>
    <row r="231" ht="17.25" customHeight="1" spans="1:3">
      <c r="A231" s="110">
        <v>2320419</v>
      </c>
      <c r="B231" s="112" t="s">
        <v>2404</v>
      </c>
      <c r="C231" s="109">
        <v>0</v>
      </c>
    </row>
    <row r="232" ht="17.25" customHeight="1" spans="1:3">
      <c r="A232" s="110">
        <v>2320420</v>
      </c>
      <c r="B232" s="112" t="s">
        <v>2405</v>
      </c>
      <c r="C232" s="109">
        <v>0</v>
      </c>
    </row>
    <row r="233" ht="17.25" customHeight="1" spans="1:3">
      <c r="A233" s="110">
        <v>2320431</v>
      </c>
      <c r="B233" s="112" t="s">
        <v>2406</v>
      </c>
      <c r="C233" s="109">
        <v>0</v>
      </c>
    </row>
    <row r="234" ht="17.25" customHeight="1" spans="1:3">
      <c r="A234" s="110">
        <v>2320432</v>
      </c>
      <c r="B234" s="112" t="s">
        <v>2407</v>
      </c>
      <c r="C234" s="109">
        <v>0</v>
      </c>
    </row>
    <row r="235" ht="17.25" customHeight="1" spans="1:3">
      <c r="A235" s="110">
        <v>2320433</v>
      </c>
      <c r="B235" s="112" t="s">
        <v>2408</v>
      </c>
      <c r="C235" s="109">
        <v>244</v>
      </c>
    </row>
    <row r="236" ht="17.25" customHeight="1" spans="1:3">
      <c r="A236" s="110">
        <v>2320498</v>
      </c>
      <c r="B236" s="112" t="s">
        <v>2409</v>
      </c>
      <c r="C236" s="109">
        <v>4162</v>
      </c>
    </row>
    <row r="237" ht="17.25" customHeight="1" spans="1:3">
      <c r="A237" s="110">
        <v>2320499</v>
      </c>
      <c r="B237" s="112" t="s">
        <v>2410</v>
      </c>
      <c r="C237" s="109">
        <v>0</v>
      </c>
    </row>
    <row r="238" ht="17.25" customHeight="1" spans="1:3">
      <c r="A238" s="110">
        <v>233</v>
      </c>
      <c r="B238" s="111" t="s">
        <v>1989</v>
      </c>
      <c r="C238" s="109">
        <f>C239</f>
        <v>0</v>
      </c>
    </row>
    <row r="239" ht="17.25" customHeight="1" spans="1:3">
      <c r="A239" s="110">
        <v>23304</v>
      </c>
      <c r="B239" s="111" t="s">
        <v>2411</v>
      </c>
      <c r="C239" s="109">
        <f>SUM(C240:C255)</f>
        <v>0</v>
      </c>
    </row>
    <row r="240" ht="17.25" customHeight="1" spans="1:3">
      <c r="A240" s="110">
        <v>2330401</v>
      </c>
      <c r="B240" s="112" t="s">
        <v>2412</v>
      </c>
      <c r="C240" s="109">
        <v>0</v>
      </c>
    </row>
    <row r="241" ht="17.25" customHeight="1" spans="1:3">
      <c r="A241" s="110">
        <v>2330402</v>
      </c>
      <c r="B241" s="112" t="s">
        <v>2413</v>
      </c>
      <c r="C241" s="109">
        <v>0</v>
      </c>
    </row>
    <row r="242" ht="17.25" customHeight="1" spans="1:3">
      <c r="A242" s="110">
        <v>2330405</v>
      </c>
      <c r="B242" s="112" t="s">
        <v>2414</v>
      </c>
      <c r="C242" s="109">
        <v>0</v>
      </c>
    </row>
    <row r="243" ht="17.25" customHeight="1" spans="1:3">
      <c r="A243" s="110">
        <v>2330411</v>
      </c>
      <c r="B243" s="112" t="s">
        <v>2415</v>
      </c>
      <c r="C243" s="109">
        <v>0</v>
      </c>
    </row>
    <row r="244" ht="17.25" customHeight="1" spans="1:3">
      <c r="A244" s="110">
        <v>2330413</v>
      </c>
      <c r="B244" s="112" t="s">
        <v>2416</v>
      </c>
      <c r="C244" s="109">
        <v>0</v>
      </c>
    </row>
    <row r="245" ht="17.25" customHeight="1" spans="1:3">
      <c r="A245" s="110">
        <v>2330414</v>
      </c>
      <c r="B245" s="112" t="s">
        <v>2417</v>
      </c>
      <c r="C245" s="109">
        <v>0</v>
      </c>
    </row>
    <row r="246" ht="17.25" customHeight="1" spans="1:3">
      <c r="A246" s="110">
        <v>2330416</v>
      </c>
      <c r="B246" s="112" t="s">
        <v>2418</v>
      </c>
      <c r="C246" s="109">
        <v>0</v>
      </c>
    </row>
    <row r="247" ht="17.25" customHeight="1" spans="1:3">
      <c r="A247" s="110">
        <v>2330417</v>
      </c>
      <c r="B247" s="112" t="s">
        <v>2419</v>
      </c>
      <c r="C247" s="109">
        <v>0</v>
      </c>
    </row>
    <row r="248" ht="17.25" customHeight="1" spans="1:3">
      <c r="A248" s="110">
        <v>2330418</v>
      </c>
      <c r="B248" s="112" t="s">
        <v>2420</v>
      </c>
      <c r="C248" s="109">
        <v>0</v>
      </c>
    </row>
    <row r="249" ht="17.25" customHeight="1" spans="1:3">
      <c r="A249" s="110">
        <v>2330419</v>
      </c>
      <c r="B249" s="112" t="s">
        <v>2421</v>
      </c>
      <c r="C249" s="109">
        <v>0</v>
      </c>
    </row>
    <row r="250" ht="17.25" customHeight="1" spans="1:3">
      <c r="A250" s="110">
        <v>2330420</v>
      </c>
      <c r="B250" s="112" t="s">
        <v>2422</v>
      </c>
      <c r="C250" s="109">
        <v>0</v>
      </c>
    </row>
    <row r="251" ht="17.25" customHeight="1" spans="1:3">
      <c r="A251" s="110">
        <v>2330431</v>
      </c>
      <c r="B251" s="112" t="s">
        <v>2423</v>
      </c>
      <c r="C251" s="109">
        <v>0</v>
      </c>
    </row>
    <row r="252" ht="17.25" customHeight="1" spans="1:3">
      <c r="A252" s="110">
        <v>2330432</v>
      </c>
      <c r="B252" s="112" t="s">
        <v>2424</v>
      </c>
      <c r="C252" s="109">
        <v>0</v>
      </c>
    </row>
    <row r="253" ht="17.25" customHeight="1" spans="1:3">
      <c r="A253" s="110">
        <v>2330433</v>
      </c>
      <c r="B253" s="112" t="s">
        <v>2425</v>
      </c>
      <c r="C253" s="109">
        <v>0</v>
      </c>
    </row>
    <row r="254" ht="17.25" customHeight="1" spans="1:3">
      <c r="A254" s="110">
        <v>2330498</v>
      </c>
      <c r="B254" s="112" t="s">
        <v>2426</v>
      </c>
      <c r="C254" s="109">
        <v>0</v>
      </c>
    </row>
    <row r="255" ht="17.25" customHeight="1" spans="1:3">
      <c r="A255" s="110">
        <v>2330499</v>
      </c>
      <c r="B255" s="112" t="s">
        <v>2427</v>
      </c>
      <c r="C255" s="109">
        <v>0</v>
      </c>
    </row>
    <row r="256" ht="17.25" customHeight="1" spans="1:3">
      <c r="A256" s="110">
        <v>234</v>
      </c>
      <c r="B256" s="108" t="s">
        <v>2428</v>
      </c>
      <c r="C256" s="109">
        <f>SUM(C257,C270)</f>
        <v>0</v>
      </c>
    </row>
    <row r="257" ht="17.25" customHeight="1" spans="1:3">
      <c r="A257" s="110">
        <v>23401</v>
      </c>
      <c r="B257" s="108" t="s">
        <v>2429</v>
      </c>
      <c r="C257" s="109">
        <f>SUM(C258:C269)</f>
        <v>0</v>
      </c>
    </row>
    <row r="258" ht="17.25" customHeight="1" spans="1:3">
      <c r="A258" s="110">
        <v>2340101</v>
      </c>
      <c r="B258" s="110" t="s">
        <v>2430</v>
      </c>
      <c r="C258" s="109">
        <v>0</v>
      </c>
    </row>
    <row r="259" ht="17.25" customHeight="1" spans="1:3">
      <c r="A259" s="110">
        <v>2340102</v>
      </c>
      <c r="B259" s="110" t="s">
        <v>2431</v>
      </c>
      <c r="C259" s="109">
        <v>0</v>
      </c>
    </row>
    <row r="260" ht="17.25" customHeight="1" spans="1:3">
      <c r="A260" s="110">
        <v>2340103</v>
      </c>
      <c r="B260" s="110" t="s">
        <v>2432</v>
      </c>
      <c r="C260" s="109">
        <v>0</v>
      </c>
    </row>
    <row r="261" ht="17.25" customHeight="1" spans="1:3">
      <c r="A261" s="110">
        <v>2340104</v>
      </c>
      <c r="B261" s="110" t="s">
        <v>2433</v>
      </c>
      <c r="C261" s="109">
        <v>0</v>
      </c>
    </row>
    <row r="262" ht="17.25" customHeight="1" spans="1:3">
      <c r="A262" s="110">
        <v>2340105</v>
      </c>
      <c r="B262" s="110" t="s">
        <v>2434</v>
      </c>
      <c r="C262" s="109">
        <v>0</v>
      </c>
    </row>
    <row r="263" ht="17.25" customHeight="1" spans="1:3">
      <c r="A263" s="110">
        <v>2340106</v>
      </c>
      <c r="B263" s="110" t="s">
        <v>2435</v>
      </c>
      <c r="C263" s="109">
        <v>0</v>
      </c>
    </row>
    <row r="264" ht="17.25" customHeight="1" spans="1:3">
      <c r="A264" s="110">
        <v>2340107</v>
      </c>
      <c r="B264" s="110" t="s">
        <v>2436</v>
      </c>
      <c r="C264" s="109">
        <v>0</v>
      </c>
    </row>
    <row r="265" ht="17.25" customHeight="1" spans="1:3">
      <c r="A265" s="110">
        <v>2340108</v>
      </c>
      <c r="B265" s="110" t="s">
        <v>2437</v>
      </c>
      <c r="C265" s="109">
        <v>0</v>
      </c>
    </row>
    <row r="266" ht="17.25" customHeight="1" spans="1:3">
      <c r="A266" s="110">
        <v>2340109</v>
      </c>
      <c r="B266" s="110" t="s">
        <v>2438</v>
      </c>
      <c r="C266" s="109">
        <v>0</v>
      </c>
    </row>
    <row r="267" ht="17.25" customHeight="1" spans="1:3">
      <c r="A267" s="110">
        <v>2340110</v>
      </c>
      <c r="B267" s="110" t="s">
        <v>2439</v>
      </c>
      <c r="C267" s="109">
        <v>0</v>
      </c>
    </row>
    <row r="268" ht="17.25" customHeight="1" spans="1:3">
      <c r="A268" s="110">
        <v>2340111</v>
      </c>
      <c r="B268" s="110" t="s">
        <v>2440</v>
      </c>
      <c r="C268" s="109">
        <v>0</v>
      </c>
    </row>
    <row r="269" ht="17.25" customHeight="1" spans="1:3">
      <c r="A269" s="110">
        <v>2340199</v>
      </c>
      <c r="B269" s="110" t="s">
        <v>2441</v>
      </c>
      <c r="C269" s="109">
        <v>0</v>
      </c>
    </row>
    <row r="270" ht="17.25" customHeight="1" spans="1:3">
      <c r="A270" s="110">
        <v>23402</v>
      </c>
      <c r="B270" s="108" t="s">
        <v>2442</v>
      </c>
      <c r="C270" s="109">
        <f>SUM(C271:C276)</f>
        <v>0</v>
      </c>
    </row>
    <row r="271" ht="17.25" customHeight="1" spans="1:3">
      <c r="A271" s="110">
        <v>2340201</v>
      </c>
      <c r="B271" s="110" t="s">
        <v>1791</v>
      </c>
      <c r="C271" s="109">
        <v>0</v>
      </c>
    </row>
    <row r="272" ht="17.25" customHeight="1" spans="1:3">
      <c r="A272" s="110">
        <v>2340202</v>
      </c>
      <c r="B272" s="110" t="s">
        <v>1834</v>
      </c>
      <c r="C272" s="109">
        <v>0</v>
      </c>
    </row>
    <row r="273" ht="17.25" customHeight="1" spans="1:3">
      <c r="A273" s="110">
        <v>2340203</v>
      </c>
      <c r="B273" s="110" t="s">
        <v>1696</v>
      </c>
      <c r="C273" s="109">
        <v>0</v>
      </c>
    </row>
    <row r="274" ht="17.25" customHeight="1" spans="1:3">
      <c r="A274" s="110">
        <v>2340204</v>
      </c>
      <c r="B274" s="110" t="s">
        <v>2443</v>
      </c>
      <c r="C274" s="109">
        <v>0</v>
      </c>
    </row>
    <row r="275" ht="17.25" customHeight="1" spans="1:3">
      <c r="A275" s="110">
        <v>2340205</v>
      </c>
      <c r="B275" s="110" t="s">
        <v>2444</v>
      </c>
      <c r="C275" s="109">
        <v>0</v>
      </c>
    </row>
    <row r="276" ht="17.25" customHeight="1" spans="1:3">
      <c r="A276" s="110">
        <v>2340299</v>
      </c>
      <c r="B276" s="110" t="s">
        <v>2445</v>
      </c>
      <c r="C276" s="109">
        <v>0</v>
      </c>
    </row>
  </sheetData>
  <mergeCells count="1">
    <mergeCell ref="A2:C2"/>
  </mergeCells>
  <printOptions gridLines="1"/>
  <pageMargins left="0.748031496062992" right="0.748031496062992" top="0.984251968503937" bottom="0.984251968503937" header="0" footer="0"/>
  <pageSetup paperSize="1" orientation="portrait"/>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76"/>
  <sheetViews>
    <sheetView showGridLines="0" showZeros="0" workbookViewId="0">
      <selection activeCell="E8" sqref="E8"/>
    </sheetView>
  </sheetViews>
  <sheetFormatPr defaultColWidth="12.125" defaultRowHeight="15.6" customHeight="1" outlineLevelCol="2"/>
  <cols>
    <col min="1" max="1" width="9.5" style="103" customWidth="1"/>
    <col min="2" max="2" width="59" style="103" customWidth="1"/>
    <col min="3" max="3" width="22.5" style="103" customWidth="1"/>
    <col min="4" max="256" width="12.125" style="103"/>
    <col min="257" max="257" width="9.5" style="103" customWidth="1"/>
    <col min="258" max="258" width="59" style="103" customWidth="1"/>
    <col min="259" max="259" width="22.5" style="103" customWidth="1"/>
    <col min="260" max="512" width="12.125" style="103"/>
    <col min="513" max="513" width="9.5" style="103" customWidth="1"/>
    <col min="514" max="514" width="59" style="103" customWidth="1"/>
    <col min="515" max="515" width="22.5" style="103" customWidth="1"/>
    <col min="516" max="768" width="12.125" style="103"/>
    <col min="769" max="769" width="9.5" style="103" customWidth="1"/>
    <col min="770" max="770" width="59" style="103" customWidth="1"/>
    <col min="771" max="771" width="22.5" style="103" customWidth="1"/>
    <col min="772" max="1024" width="12.125" style="103"/>
    <col min="1025" max="1025" width="9.5" style="103" customWidth="1"/>
    <col min="1026" max="1026" width="59" style="103" customWidth="1"/>
    <col min="1027" max="1027" width="22.5" style="103" customWidth="1"/>
    <col min="1028" max="1280" width="12.125" style="103"/>
    <col min="1281" max="1281" width="9.5" style="103" customWidth="1"/>
    <col min="1282" max="1282" width="59" style="103" customWidth="1"/>
    <col min="1283" max="1283" width="22.5" style="103" customWidth="1"/>
    <col min="1284" max="1536" width="12.125" style="103"/>
    <col min="1537" max="1537" width="9.5" style="103" customWidth="1"/>
    <col min="1538" max="1538" width="59" style="103" customWidth="1"/>
    <col min="1539" max="1539" width="22.5" style="103" customWidth="1"/>
    <col min="1540" max="1792" width="12.125" style="103"/>
    <col min="1793" max="1793" width="9.5" style="103" customWidth="1"/>
    <col min="1794" max="1794" width="59" style="103" customWidth="1"/>
    <col min="1795" max="1795" width="22.5" style="103" customWidth="1"/>
    <col min="1796" max="2048" width="12.125" style="103"/>
    <col min="2049" max="2049" width="9.5" style="103" customWidth="1"/>
    <col min="2050" max="2050" width="59" style="103" customWidth="1"/>
    <col min="2051" max="2051" width="22.5" style="103" customWidth="1"/>
    <col min="2052" max="2304" width="12.125" style="103"/>
    <col min="2305" max="2305" width="9.5" style="103" customWidth="1"/>
    <col min="2306" max="2306" width="59" style="103" customWidth="1"/>
    <col min="2307" max="2307" width="22.5" style="103" customWidth="1"/>
    <col min="2308" max="2560" width="12.125" style="103"/>
    <col min="2561" max="2561" width="9.5" style="103" customWidth="1"/>
    <col min="2562" max="2562" width="59" style="103" customWidth="1"/>
    <col min="2563" max="2563" width="22.5" style="103" customWidth="1"/>
    <col min="2564" max="2816" width="12.125" style="103"/>
    <col min="2817" max="2817" width="9.5" style="103" customWidth="1"/>
    <col min="2818" max="2818" width="59" style="103" customWidth="1"/>
    <col min="2819" max="2819" width="22.5" style="103" customWidth="1"/>
    <col min="2820" max="3072" width="12.125" style="103"/>
    <col min="3073" max="3073" width="9.5" style="103" customWidth="1"/>
    <col min="3074" max="3074" width="59" style="103" customWidth="1"/>
    <col min="3075" max="3075" width="22.5" style="103" customWidth="1"/>
    <col min="3076" max="3328" width="12.125" style="103"/>
    <col min="3329" max="3329" width="9.5" style="103" customWidth="1"/>
    <col min="3330" max="3330" width="59" style="103" customWidth="1"/>
    <col min="3331" max="3331" width="22.5" style="103" customWidth="1"/>
    <col min="3332" max="3584" width="12.125" style="103"/>
    <col min="3585" max="3585" width="9.5" style="103" customWidth="1"/>
    <col min="3586" max="3586" width="59" style="103" customWidth="1"/>
    <col min="3587" max="3587" width="22.5" style="103" customWidth="1"/>
    <col min="3588" max="3840" width="12.125" style="103"/>
    <col min="3841" max="3841" width="9.5" style="103" customWidth="1"/>
    <col min="3842" max="3842" width="59" style="103" customWidth="1"/>
    <col min="3843" max="3843" width="22.5" style="103" customWidth="1"/>
    <col min="3844" max="4096" width="12.125" style="103"/>
    <col min="4097" max="4097" width="9.5" style="103" customWidth="1"/>
    <col min="4098" max="4098" width="59" style="103" customWidth="1"/>
    <col min="4099" max="4099" width="22.5" style="103" customWidth="1"/>
    <col min="4100" max="4352" width="12.125" style="103"/>
    <col min="4353" max="4353" width="9.5" style="103" customWidth="1"/>
    <col min="4354" max="4354" width="59" style="103" customWidth="1"/>
    <col min="4355" max="4355" width="22.5" style="103" customWidth="1"/>
    <col min="4356" max="4608" width="12.125" style="103"/>
    <col min="4609" max="4609" width="9.5" style="103" customWidth="1"/>
    <col min="4610" max="4610" width="59" style="103" customWidth="1"/>
    <col min="4611" max="4611" width="22.5" style="103" customWidth="1"/>
    <col min="4612" max="4864" width="12.125" style="103"/>
    <col min="4865" max="4865" width="9.5" style="103" customWidth="1"/>
    <col min="4866" max="4866" width="59" style="103" customWidth="1"/>
    <col min="4867" max="4867" width="22.5" style="103" customWidth="1"/>
    <col min="4868" max="5120" width="12.125" style="103"/>
    <col min="5121" max="5121" width="9.5" style="103" customWidth="1"/>
    <col min="5122" max="5122" width="59" style="103" customWidth="1"/>
    <col min="5123" max="5123" width="22.5" style="103" customWidth="1"/>
    <col min="5124" max="5376" width="12.125" style="103"/>
    <col min="5377" max="5377" width="9.5" style="103" customWidth="1"/>
    <col min="5378" max="5378" width="59" style="103" customWidth="1"/>
    <col min="5379" max="5379" width="22.5" style="103" customWidth="1"/>
    <col min="5380" max="5632" width="12.125" style="103"/>
    <col min="5633" max="5633" width="9.5" style="103" customWidth="1"/>
    <col min="5634" max="5634" width="59" style="103" customWidth="1"/>
    <col min="5635" max="5635" width="22.5" style="103" customWidth="1"/>
    <col min="5636" max="5888" width="12.125" style="103"/>
    <col min="5889" max="5889" width="9.5" style="103" customWidth="1"/>
    <col min="5890" max="5890" width="59" style="103" customWidth="1"/>
    <col min="5891" max="5891" width="22.5" style="103" customWidth="1"/>
    <col min="5892" max="6144" width="12.125" style="103"/>
    <col min="6145" max="6145" width="9.5" style="103" customWidth="1"/>
    <col min="6146" max="6146" width="59" style="103" customWidth="1"/>
    <col min="6147" max="6147" width="22.5" style="103" customWidth="1"/>
    <col min="6148" max="6400" width="12.125" style="103"/>
    <col min="6401" max="6401" width="9.5" style="103" customWidth="1"/>
    <col min="6402" max="6402" width="59" style="103" customWidth="1"/>
    <col min="6403" max="6403" width="22.5" style="103" customWidth="1"/>
    <col min="6404" max="6656" width="12.125" style="103"/>
    <col min="6657" max="6657" width="9.5" style="103" customWidth="1"/>
    <col min="6658" max="6658" width="59" style="103" customWidth="1"/>
    <col min="6659" max="6659" width="22.5" style="103" customWidth="1"/>
    <col min="6660" max="6912" width="12.125" style="103"/>
    <col min="6913" max="6913" width="9.5" style="103" customWidth="1"/>
    <col min="6914" max="6914" width="59" style="103" customWidth="1"/>
    <col min="6915" max="6915" width="22.5" style="103" customWidth="1"/>
    <col min="6916" max="7168" width="12.125" style="103"/>
    <col min="7169" max="7169" width="9.5" style="103" customWidth="1"/>
    <col min="7170" max="7170" width="59" style="103" customWidth="1"/>
    <col min="7171" max="7171" width="22.5" style="103" customWidth="1"/>
    <col min="7172" max="7424" width="12.125" style="103"/>
    <col min="7425" max="7425" width="9.5" style="103" customWidth="1"/>
    <col min="7426" max="7426" width="59" style="103" customWidth="1"/>
    <col min="7427" max="7427" width="22.5" style="103" customWidth="1"/>
    <col min="7428" max="7680" width="12.125" style="103"/>
    <col min="7681" max="7681" width="9.5" style="103" customWidth="1"/>
    <col min="7682" max="7682" width="59" style="103" customWidth="1"/>
    <col min="7683" max="7683" width="22.5" style="103" customWidth="1"/>
    <col min="7684" max="7936" width="12.125" style="103"/>
    <col min="7937" max="7937" width="9.5" style="103" customWidth="1"/>
    <col min="7938" max="7938" width="59" style="103" customWidth="1"/>
    <col min="7939" max="7939" width="22.5" style="103" customWidth="1"/>
    <col min="7940" max="8192" width="12.125" style="103"/>
    <col min="8193" max="8193" width="9.5" style="103" customWidth="1"/>
    <col min="8194" max="8194" width="59" style="103" customWidth="1"/>
    <col min="8195" max="8195" width="22.5" style="103" customWidth="1"/>
    <col min="8196" max="8448" width="12.125" style="103"/>
    <col min="8449" max="8449" width="9.5" style="103" customWidth="1"/>
    <col min="8450" max="8450" width="59" style="103" customWidth="1"/>
    <col min="8451" max="8451" width="22.5" style="103" customWidth="1"/>
    <col min="8452" max="8704" width="12.125" style="103"/>
    <col min="8705" max="8705" width="9.5" style="103" customWidth="1"/>
    <col min="8706" max="8706" width="59" style="103" customWidth="1"/>
    <col min="8707" max="8707" width="22.5" style="103" customWidth="1"/>
    <col min="8708" max="8960" width="12.125" style="103"/>
    <col min="8961" max="8961" width="9.5" style="103" customWidth="1"/>
    <col min="8962" max="8962" width="59" style="103" customWidth="1"/>
    <col min="8963" max="8963" width="22.5" style="103" customWidth="1"/>
    <col min="8964" max="9216" width="12.125" style="103"/>
    <col min="9217" max="9217" width="9.5" style="103" customWidth="1"/>
    <col min="9218" max="9218" width="59" style="103" customWidth="1"/>
    <col min="9219" max="9219" width="22.5" style="103" customWidth="1"/>
    <col min="9220" max="9472" width="12.125" style="103"/>
    <col min="9473" max="9473" width="9.5" style="103" customWidth="1"/>
    <col min="9474" max="9474" width="59" style="103" customWidth="1"/>
    <col min="9475" max="9475" width="22.5" style="103" customWidth="1"/>
    <col min="9476" max="9728" width="12.125" style="103"/>
    <col min="9729" max="9729" width="9.5" style="103" customWidth="1"/>
    <col min="9730" max="9730" width="59" style="103" customWidth="1"/>
    <col min="9731" max="9731" width="22.5" style="103" customWidth="1"/>
    <col min="9732" max="9984" width="12.125" style="103"/>
    <col min="9985" max="9985" width="9.5" style="103" customWidth="1"/>
    <col min="9986" max="9986" width="59" style="103" customWidth="1"/>
    <col min="9987" max="9987" width="22.5" style="103" customWidth="1"/>
    <col min="9988" max="10240" width="12.125" style="103"/>
    <col min="10241" max="10241" width="9.5" style="103" customWidth="1"/>
    <col min="10242" max="10242" width="59" style="103" customWidth="1"/>
    <col min="10243" max="10243" width="22.5" style="103" customWidth="1"/>
    <col min="10244" max="10496" width="12.125" style="103"/>
    <col min="10497" max="10497" width="9.5" style="103" customWidth="1"/>
    <col min="10498" max="10498" width="59" style="103" customWidth="1"/>
    <col min="10499" max="10499" width="22.5" style="103" customWidth="1"/>
    <col min="10500" max="10752" width="12.125" style="103"/>
    <col min="10753" max="10753" width="9.5" style="103" customWidth="1"/>
    <col min="10754" max="10754" width="59" style="103" customWidth="1"/>
    <col min="10755" max="10755" width="22.5" style="103" customWidth="1"/>
    <col min="10756" max="11008" width="12.125" style="103"/>
    <col min="11009" max="11009" width="9.5" style="103" customWidth="1"/>
    <col min="11010" max="11010" width="59" style="103" customWidth="1"/>
    <col min="11011" max="11011" width="22.5" style="103" customWidth="1"/>
    <col min="11012" max="11264" width="12.125" style="103"/>
    <col min="11265" max="11265" width="9.5" style="103" customWidth="1"/>
    <col min="11266" max="11266" width="59" style="103" customWidth="1"/>
    <col min="11267" max="11267" width="22.5" style="103" customWidth="1"/>
    <col min="11268" max="11520" width="12.125" style="103"/>
    <col min="11521" max="11521" width="9.5" style="103" customWidth="1"/>
    <col min="11522" max="11522" width="59" style="103" customWidth="1"/>
    <col min="11523" max="11523" width="22.5" style="103" customWidth="1"/>
    <col min="11524" max="11776" width="12.125" style="103"/>
    <col min="11777" max="11777" width="9.5" style="103" customWidth="1"/>
    <col min="11778" max="11778" width="59" style="103" customWidth="1"/>
    <col min="11779" max="11779" width="22.5" style="103" customWidth="1"/>
    <col min="11780" max="12032" width="12.125" style="103"/>
    <col min="12033" max="12033" width="9.5" style="103" customWidth="1"/>
    <col min="12034" max="12034" width="59" style="103" customWidth="1"/>
    <col min="12035" max="12035" width="22.5" style="103" customWidth="1"/>
    <col min="12036" max="12288" width="12.125" style="103"/>
    <col min="12289" max="12289" width="9.5" style="103" customWidth="1"/>
    <col min="12290" max="12290" width="59" style="103" customWidth="1"/>
    <col min="12291" max="12291" width="22.5" style="103" customWidth="1"/>
    <col min="12292" max="12544" width="12.125" style="103"/>
    <col min="12545" max="12545" width="9.5" style="103" customWidth="1"/>
    <col min="12546" max="12546" width="59" style="103" customWidth="1"/>
    <col min="12547" max="12547" width="22.5" style="103" customWidth="1"/>
    <col min="12548" max="12800" width="12.125" style="103"/>
    <col min="12801" max="12801" width="9.5" style="103" customWidth="1"/>
    <col min="12802" max="12802" width="59" style="103" customWidth="1"/>
    <col min="12803" max="12803" width="22.5" style="103" customWidth="1"/>
    <col min="12804" max="13056" width="12.125" style="103"/>
    <col min="13057" max="13057" width="9.5" style="103" customWidth="1"/>
    <col min="13058" max="13058" width="59" style="103" customWidth="1"/>
    <col min="13059" max="13059" width="22.5" style="103" customWidth="1"/>
    <col min="13060" max="13312" width="12.125" style="103"/>
    <col min="13313" max="13313" width="9.5" style="103" customWidth="1"/>
    <col min="13314" max="13314" width="59" style="103" customWidth="1"/>
    <col min="13315" max="13315" width="22.5" style="103" customWidth="1"/>
    <col min="13316" max="13568" width="12.125" style="103"/>
    <col min="13569" max="13569" width="9.5" style="103" customWidth="1"/>
    <col min="13570" max="13570" width="59" style="103" customWidth="1"/>
    <col min="13571" max="13571" width="22.5" style="103" customWidth="1"/>
    <col min="13572" max="13824" width="12.125" style="103"/>
    <col min="13825" max="13825" width="9.5" style="103" customWidth="1"/>
    <col min="13826" max="13826" width="59" style="103" customWidth="1"/>
    <col min="13827" max="13827" width="22.5" style="103" customWidth="1"/>
    <col min="13828" max="14080" width="12.125" style="103"/>
    <col min="14081" max="14081" width="9.5" style="103" customWidth="1"/>
    <col min="14082" max="14082" width="59" style="103" customWidth="1"/>
    <col min="14083" max="14083" width="22.5" style="103" customWidth="1"/>
    <col min="14084" max="14336" width="12.125" style="103"/>
    <col min="14337" max="14337" width="9.5" style="103" customWidth="1"/>
    <col min="14338" max="14338" width="59" style="103" customWidth="1"/>
    <col min="14339" max="14339" width="22.5" style="103" customWidth="1"/>
    <col min="14340" max="14592" width="12.125" style="103"/>
    <col min="14593" max="14593" width="9.5" style="103" customWidth="1"/>
    <col min="14594" max="14594" width="59" style="103" customWidth="1"/>
    <col min="14595" max="14595" width="22.5" style="103" customWidth="1"/>
    <col min="14596" max="14848" width="12.125" style="103"/>
    <col min="14849" max="14849" width="9.5" style="103" customWidth="1"/>
    <col min="14850" max="14850" width="59" style="103" customWidth="1"/>
    <col min="14851" max="14851" width="22.5" style="103" customWidth="1"/>
    <col min="14852" max="15104" width="12.125" style="103"/>
    <col min="15105" max="15105" width="9.5" style="103" customWidth="1"/>
    <col min="15106" max="15106" width="59" style="103" customWidth="1"/>
    <col min="15107" max="15107" width="22.5" style="103" customWidth="1"/>
    <col min="15108" max="15360" width="12.125" style="103"/>
    <col min="15361" max="15361" width="9.5" style="103" customWidth="1"/>
    <col min="15362" max="15362" width="59" style="103" customWidth="1"/>
    <col min="15363" max="15363" width="22.5" style="103" customWidth="1"/>
    <col min="15364" max="15616" width="12.125" style="103"/>
    <col min="15617" max="15617" width="9.5" style="103" customWidth="1"/>
    <col min="15618" max="15618" width="59" style="103" customWidth="1"/>
    <col min="15619" max="15619" width="22.5" style="103" customWidth="1"/>
    <col min="15620" max="15872" width="12.125" style="103"/>
    <col min="15873" max="15873" width="9.5" style="103" customWidth="1"/>
    <col min="15874" max="15874" width="59" style="103" customWidth="1"/>
    <col min="15875" max="15875" width="22.5" style="103" customWidth="1"/>
    <col min="15876" max="16128" width="12.125" style="103"/>
    <col min="16129" max="16129" width="9.5" style="103" customWidth="1"/>
    <col min="16130" max="16130" width="59" style="103" customWidth="1"/>
    <col min="16131" max="16131" width="22.5" style="103" customWidth="1"/>
    <col min="16132" max="16384" width="12.125" style="103"/>
  </cols>
  <sheetData>
    <row r="1" customHeight="1" spans="1:1">
      <c r="A1" s="103" t="s">
        <v>2446</v>
      </c>
    </row>
    <row r="2" ht="44.25" customHeight="1" spans="1:3">
      <c r="A2" s="104" t="s">
        <v>44</v>
      </c>
      <c r="B2" s="104"/>
      <c r="C2" s="104"/>
    </row>
    <row r="3" ht="17.1" customHeight="1" spans="1:3">
      <c r="A3" s="105"/>
      <c r="B3" s="105"/>
      <c r="C3" s="106" t="s">
        <v>329</v>
      </c>
    </row>
    <row r="4" ht="17.1" customHeight="1" spans="1:3">
      <c r="A4" s="107" t="s">
        <v>330</v>
      </c>
      <c r="B4" s="107" t="s">
        <v>216</v>
      </c>
      <c r="C4" s="107" t="s">
        <v>81</v>
      </c>
    </row>
    <row r="5" ht="17.1" customHeight="1" spans="1:3">
      <c r="A5" s="108"/>
      <c r="B5" s="107" t="s">
        <v>2210</v>
      </c>
      <c r="C5" s="109">
        <f>SUM(C6,C14,C30,C42,C53,C108,C132,C184,C189,C193,C220,C238,C256)</f>
        <v>80267</v>
      </c>
    </row>
    <row r="6" ht="17.1" customHeight="1" spans="1:3">
      <c r="A6" s="110">
        <v>206</v>
      </c>
      <c r="B6" s="111" t="s">
        <v>124</v>
      </c>
      <c r="C6" s="109">
        <f>C7</f>
        <v>0</v>
      </c>
    </row>
    <row r="7" ht="17.1" customHeight="1" spans="1:3">
      <c r="A7" s="110">
        <v>20610</v>
      </c>
      <c r="B7" s="111" t="s">
        <v>2211</v>
      </c>
      <c r="C7" s="109">
        <f>SUM(C8:C13)</f>
        <v>0</v>
      </c>
    </row>
    <row r="8" ht="17.1" customHeight="1" spans="1:3">
      <c r="A8" s="110">
        <v>2061001</v>
      </c>
      <c r="B8" s="112" t="s">
        <v>2212</v>
      </c>
      <c r="C8" s="109">
        <v>0</v>
      </c>
    </row>
    <row r="9" ht="17.1" customHeight="1" spans="1:3">
      <c r="A9" s="110">
        <v>2061002</v>
      </c>
      <c r="B9" s="112" t="s">
        <v>2213</v>
      </c>
      <c r="C9" s="109">
        <v>0</v>
      </c>
    </row>
    <row r="10" ht="17.1" customHeight="1" spans="1:3">
      <c r="A10" s="110">
        <v>2061003</v>
      </c>
      <c r="B10" s="112" t="s">
        <v>2214</v>
      </c>
      <c r="C10" s="109">
        <v>0</v>
      </c>
    </row>
    <row r="11" ht="17.1" customHeight="1" spans="1:3">
      <c r="A11" s="110">
        <v>2061004</v>
      </c>
      <c r="B11" s="112" t="s">
        <v>2215</v>
      </c>
      <c r="C11" s="109">
        <v>0</v>
      </c>
    </row>
    <row r="12" ht="17.25" customHeight="1" spans="1:3">
      <c r="A12" s="110">
        <v>2061005</v>
      </c>
      <c r="B12" s="112" t="s">
        <v>2216</v>
      </c>
      <c r="C12" s="109">
        <v>0</v>
      </c>
    </row>
    <row r="13" ht="17.25" customHeight="1" spans="1:3">
      <c r="A13" s="110">
        <v>2061099</v>
      </c>
      <c r="B13" s="112" t="s">
        <v>2217</v>
      </c>
      <c r="C13" s="109">
        <v>0</v>
      </c>
    </row>
    <row r="14" ht="17.25" customHeight="1" spans="1:3">
      <c r="A14" s="110">
        <v>207</v>
      </c>
      <c r="B14" s="111" t="s">
        <v>125</v>
      </c>
      <c r="C14" s="109">
        <f>SUM(C15,C21,C27)</f>
        <v>0</v>
      </c>
    </row>
    <row r="15" ht="17.25" customHeight="1" spans="1:3">
      <c r="A15" s="110">
        <v>20707</v>
      </c>
      <c r="B15" s="111" t="s">
        <v>2218</v>
      </c>
      <c r="C15" s="109">
        <f>SUM(C16:C20)</f>
        <v>0</v>
      </c>
    </row>
    <row r="16" ht="17.25" customHeight="1" spans="1:3">
      <c r="A16" s="110">
        <v>2070701</v>
      </c>
      <c r="B16" s="112" t="s">
        <v>2219</v>
      </c>
      <c r="C16" s="109"/>
    </row>
    <row r="17" ht="17.25" customHeight="1" spans="1:3">
      <c r="A17" s="110">
        <v>2070702</v>
      </c>
      <c r="B17" s="112" t="s">
        <v>2220</v>
      </c>
      <c r="C17" s="109"/>
    </row>
    <row r="18" ht="17.25" customHeight="1" spans="1:3">
      <c r="A18" s="110">
        <v>2070703</v>
      </c>
      <c r="B18" s="112" t="s">
        <v>2221</v>
      </c>
      <c r="C18" s="109"/>
    </row>
    <row r="19" customHeight="1" spans="1:3">
      <c r="A19" s="110">
        <v>2070704</v>
      </c>
      <c r="B19" s="112" t="s">
        <v>2222</v>
      </c>
      <c r="C19" s="109"/>
    </row>
    <row r="20" ht="17.25" customHeight="1" spans="1:3">
      <c r="A20" s="110">
        <v>2070799</v>
      </c>
      <c r="B20" s="112" t="s">
        <v>2223</v>
      </c>
      <c r="C20" s="109"/>
    </row>
    <row r="21" ht="17.25" customHeight="1" spans="1:3">
      <c r="A21" s="110">
        <v>20709</v>
      </c>
      <c r="B21" s="111" t="s">
        <v>2224</v>
      </c>
      <c r="C21" s="109">
        <f>SUM(C22:C26)</f>
        <v>0</v>
      </c>
    </row>
    <row r="22" ht="17.25" customHeight="1" spans="1:3">
      <c r="A22" s="110">
        <v>2070901</v>
      </c>
      <c r="B22" s="112" t="s">
        <v>2225</v>
      </c>
      <c r="C22" s="109">
        <v>0</v>
      </c>
    </row>
    <row r="23" ht="17.25" customHeight="1" spans="1:3">
      <c r="A23" s="110">
        <v>2070902</v>
      </c>
      <c r="B23" s="112" t="s">
        <v>2226</v>
      </c>
      <c r="C23" s="109">
        <v>0</v>
      </c>
    </row>
    <row r="24" ht="17.25" customHeight="1" spans="1:3">
      <c r="A24" s="110">
        <v>2070903</v>
      </c>
      <c r="B24" s="112" t="s">
        <v>2227</v>
      </c>
      <c r="C24" s="109">
        <v>0</v>
      </c>
    </row>
    <row r="25" ht="17.25" customHeight="1" spans="1:3">
      <c r="A25" s="110">
        <v>2070904</v>
      </c>
      <c r="B25" s="112" t="s">
        <v>2228</v>
      </c>
      <c r="C25" s="109">
        <v>0</v>
      </c>
    </row>
    <row r="26" ht="17.25" customHeight="1" spans="1:3">
      <c r="A26" s="110">
        <v>2070999</v>
      </c>
      <c r="B26" s="112" t="s">
        <v>2229</v>
      </c>
      <c r="C26" s="109">
        <v>0</v>
      </c>
    </row>
    <row r="27" ht="17.25" customHeight="1" spans="1:3">
      <c r="A27" s="110">
        <v>20710</v>
      </c>
      <c r="B27" s="111" t="s">
        <v>2230</v>
      </c>
      <c r="C27" s="109">
        <f>SUM(C28:C29)</f>
        <v>0</v>
      </c>
    </row>
    <row r="28" ht="17.25" customHeight="1" spans="1:3">
      <c r="A28" s="110">
        <v>2071001</v>
      </c>
      <c r="B28" s="112" t="s">
        <v>2231</v>
      </c>
      <c r="C28" s="109">
        <v>0</v>
      </c>
    </row>
    <row r="29" ht="17.25" customHeight="1" spans="1:3">
      <c r="A29" s="110">
        <v>2071099</v>
      </c>
      <c r="B29" s="112" t="s">
        <v>2232</v>
      </c>
      <c r="C29" s="109">
        <v>0</v>
      </c>
    </row>
    <row r="30" ht="17.25" customHeight="1" spans="1:3">
      <c r="A30" s="110">
        <v>208</v>
      </c>
      <c r="B30" s="111" t="s">
        <v>126</v>
      </c>
      <c r="C30" s="109">
        <f>SUM(C31,C35,C39)</f>
        <v>0</v>
      </c>
    </row>
    <row r="31" ht="17.25" customHeight="1" spans="1:3">
      <c r="A31" s="110">
        <v>20822</v>
      </c>
      <c r="B31" s="111" t="s">
        <v>2233</v>
      </c>
      <c r="C31" s="109">
        <f>SUM(C32:C34)</f>
        <v>0</v>
      </c>
    </row>
    <row r="32" ht="17.25" customHeight="1" spans="1:3">
      <c r="A32" s="110">
        <v>2082201</v>
      </c>
      <c r="B32" s="112" t="s">
        <v>2234</v>
      </c>
      <c r="C32" s="109"/>
    </row>
    <row r="33" ht="17.25" customHeight="1" spans="1:3">
      <c r="A33" s="110">
        <v>2082202</v>
      </c>
      <c r="B33" s="112" t="s">
        <v>2235</v>
      </c>
      <c r="C33" s="109"/>
    </row>
    <row r="34" ht="17.25" customHeight="1" spans="1:3">
      <c r="A34" s="110">
        <v>2082299</v>
      </c>
      <c r="B34" s="112" t="s">
        <v>2236</v>
      </c>
      <c r="C34" s="109">
        <v>0</v>
      </c>
    </row>
    <row r="35" ht="17.25" customHeight="1" spans="1:3">
      <c r="A35" s="110">
        <v>20823</v>
      </c>
      <c r="B35" s="111" t="s">
        <v>2237</v>
      </c>
      <c r="C35" s="109">
        <f>SUM(C36:C38)</f>
        <v>0</v>
      </c>
    </row>
    <row r="36" ht="17.25" customHeight="1" spans="1:3">
      <c r="A36" s="110">
        <v>2082301</v>
      </c>
      <c r="B36" s="112" t="s">
        <v>2234</v>
      </c>
      <c r="C36" s="109">
        <v>0</v>
      </c>
    </row>
    <row r="37" ht="17.25" customHeight="1" spans="1:3">
      <c r="A37" s="110">
        <v>2082302</v>
      </c>
      <c r="B37" s="112" t="s">
        <v>2235</v>
      </c>
      <c r="C37" s="109">
        <v>0</v>
      </c>
    </row>
    <row r="38" ht="17.25" customHeight="1" spans="1:3">
      <c r="A38" s="110">
        <v>2082399</v>
      </c>
      <c r="B38" s="112" t="s">
        <v>2238</v>
      </c>
      <c r="C38" s="109">
        <v>0</v>
      </c>
    </row>
    <row r="39" ht="17.25" customHeight="1" spans="1:3">
      <c r="A39" s="110">
        <v>20829</v>
      </c>
      <c r="B39" s="111" t="s">
        <v>2239</v>
      </c>
      <c r="C39" s="109">
        <f>SUM(C40:C41)</f>
        <v>0</v>
      </c>
    </row>
    <row r="40" ht="17.25" customHeight="1" spans="1:3">
      <c r="A40" s="110">
        <v>2082901</v>
      </c>
      <c r="B40" s="112" t="s">
        <v>2235</v>
      </c>
      <c r="C40" s="109">
        <v>0</v>
      </c>
    </row>
    <row r="41" ht="17.25" customHeight="1" spans="1:3">
      <c r="A41" s="110">
        <v>2082999</v>
      </c>
      <c r="B41" s="112" t="s">
        <v>2240</v>
      </c>
      <c r="C41" s="109">
        <v>0</v>
      </c>
    </row>
    <row r="42" ht="17.25" customHeight="1" spans="1:3">
      <c r="A42" s="110">
        <v>211</v>
      </c>
      <c r="B42" s="111" t="s">
        <v>128</v>
      </c>
      <c r="C42" s="109">
        <f>SUM(C43,C48)</f>
        <v>0</v>
      </c>
    </row>
    <row r="43" ht="17.25" customHeight="1" spans="1:3">
      <c r="A43" s="110">
        <v>21160</v>
      </c>
      <c r="B43" s="111" t="s">
        <v>2241</v>
      </c>
      <c r="C43" s="109">
        <f>SUM(C44:C47)</f>
        <v>0</v>
      </c>
    </row>
    <row r="44" ht="17.25" customHeight="1" spans="1:3">
      <c r="A44" s="110">
        <v>2116001</v>
      </c>
      <c r="B44" s="112" t="s">
        <v>2242</v>
      </c>
      <c r="C44" s="109">
        <v>0</v>
      </c>
    </row>
    <row r="45" ht="17.25" customHeight="1" spans="1:3">
      <c r="A45" s="110">
        <v>2116002</v>
      </c>
      <c r="B45" s="112" t="s">
        <v>2243</v>
      </c>
      <c r="C45" s="109">
        <v>0</v>
      </c>
    </row>
    <row r="46" ht="17.25" customHeight="1" spans="1:3">
      <c r="A46" s="110">
        <v>2116003</v>
      </c>
      <c r="B46" s="112" t="s">
        <v>2244</v>
      </c>
      <c r="C46" s="109">
        <v>0</v>
      </c>
    </row>
    <row r="47" ht="17.25" customHeight="1" spans="1:3">
      <c r="A47" s="110">
        <v>2116099</v>
      </c>
      <c r="B47" s="112" t="s">
        <v>2245</v>
      </c>
      <c r="C47" s="109">
        <v>0</v>
      </c>
    </row>
    <row r="48" ht="17.25" customHeight="1" spans="1:3">
      <c r="A48" s="110">
        <v>21161</v>
      </c>
      <c r="B48" s="111" t="s">
        <v>2246</v>
      </c>
      <c r="C48" s="109">
        <f>SUM(C49:C52)</f>
        <v>0</v>
      </c>
    </row>
    <row r="49" ht="17.25" customHeight="1" spans="1:3">
      <c r="A49" s="110">
        <v>2116101</v>
      </c>
      <c r="B49" s="112" t="s">
        <v>2247</v>
      </c>
      <c r="C49" s="109">
        <v>0</v>
      </c>
    </row>
    <row r="50" ht="17.25" customHeight="1" spans="1:3">
      <c r="A50" s="110">
        <v>2116102</v>
      </c>
      <c r="B50" s="112" t="s">
        <v>2248</v>
      </c>
      <c r="C50" s="109">
        <v>0</v>
      </c>
    </row>
    <row r="51" ht="17.25" customHeight="1" spans="1:3">
      <c r="A51" s="110">
        <v>2116103</v>
      </c>
      <c r="B51" s="112" t="s">
        <v>2249</v>
      </c>
      <c r="C51" s="109">
        <v>0</v>
      </c>
    </row>
    <row r="52" ht="17.25" customHeight="1" spans="1:3">
      <c r="A52" s="110">
        <v>2116104</v>
      </c>
      <c r="B52" s="112" t="s">
        <v>2250</v>
      </c>
      <c r="C52" s="109">
        <v>0</v>
      </c>
    </row>
    <row r="53" ht="17.25" customHeight="1" spans="1:3">
      <c r="A53" s="110">
        <v>212</v>
      </c>
      <c r="B53" s="111" t="s">
        <v>129</v>
      </c>
      <c r="C53" s="109">
        <f>SUM(C54,C67,C71:C72,C78,C82,C86,C90,C96,C99)</f>
        <v>0</v>
      </c>
    </row>
    <row r="54" ht="17.25" customHeight="1" spans="1:3">
      <c r="A54" s="110">
        <v>21208</v>
      </c>
      <c r="B54" s="111" t="s">
        <v>2251</v>
      </c>
      <c r="C54" s="109">
        <f>SUM(C55:C66)</f>
        <v>0</v>
      </c>
    </row>
    <row r="55" ht="17.25" customHeight="1" spans="1:3">
      <c r="A55" s="110">
        <v>2120801</v>
      </c>
      <c r="B55" s="112" t="s">
        <v>2252</v>
      </c>
      <c r="C55" s="109">
        <v>0</v>
      </c>
    </row>
    <row r="56" ht="17.25" customHeight="1" spans="1:3">
      <c r="A56" s="110">
        <v>2120802</v>
      </c>
      <c r="B56" s="112" t="s">
        <v>2253</v>
      </c>
      <c r="C56" s="109">
        <v>0</v>
      </c>
    </row>
    <row r="57" ht="17.25" customHeight="1" spans="1:3">
      <c r="A57" s="110">
        <v>2120803</v>
      </c>
      <c r="B57" s="112" t="s">
        <v>2254</v>
      </c>
      <c r="C57" s="109">
        <v>0</v>
      </c>
    </row>
    <row r="58" ht="17.25" customHeight="1" spans="1:3">
      <c r="A58" s="110">
        <v>2120804</v>
      </c>
      <c r="B58" s="112" t="s">
        <v>2255</v>
      </c>
      <c r="C58" s="109">
        <v>0</v>
      </c>
    </row>
    <row r="59" ht="17.25" customHeight="1" spans="1:3">
      <c r="A59" s="110">
        <v>2120805</v>
      </c>
      <c r="B59" s="112" t="s">
        <v>2256</v>
      </c>
      <c r="C59" s="109">
        <v>0</v>
      </c>
    </row>
    <row r="60" ht="17.25" customHeight="1" spans="1:3">
      <c r="A60" s="110">
        <v>2120806</v>
      </c>
      <c r="B60" s="112" t="s">
        <v>2257</v>
      </c>
      <c r="C60" s="109">
        <v>0</v>
      </c>
    </row>
    <row r="61" ht="17.25" customHeight="1" spans="1:3">
      <c r="A61" s="110">
        <v>2120807</v>
      </c>
      <c r="B61" s="112" t="s">
        <v>2258</v>
      </c>
      <c r="C61" s="109">
        <v>0</v>
      </c>
    </row>
    <row r="62" ht="17.25" customHeight="1" spans="1:3">
      <c r="A62" s="110">
        <v>2120809</v>
      </c>
      <c r="B62" s="112" t="s">
        <v>2259</v>
      </c>
      <c r="C62" s="109">
        <v>0</v>
      </c>
    </row>
    <row r="63" ht="17.25" customHeight="1" spans="1:3">
      <c r="A63" s="110">
        <v>2120810</v>
      </c>
      <c r="B63" s="112" t="s">
        <v>2260</v>
      </c>
      <c r="C63" s="109">
        <v>0</v>
      </c>
    </row>
    <row r="64" ht="17.25" customHeight="1" spans="1:3">
      <c r="A64" s="110">
        <v>2120811</v>
      </c>
      <c r="B64" s="112" t="s">
        <v>2261</v>
      </c>
      <c r="C64" s="109">
        <v>0</v>
      </c>
    </row>
    <row r="65" ht="17.25" customHeight="1" spans="1:3">
      <c r="A65" s="110">
        <v>2120813</v>
      </c>
      <c r="B65" s="112" t="s">
        <v>1890</v>
      </c>
      <c r="C65" s="109">
        <v>0</v>
      </c>
    </row>
    <row r="66" ht="17.25" customHeight="1" spans="1:3">
      <c r="A66" s="110">
        <v>2120899</v>
      </c>
      <c r="B66" s="112" t="s">
        <v>2262</v>
      </c>
      <c r="C66" s="109"/>
    </row>
    <row r="67" ht="17.25" customHeight="1" spans="1:3">
      <c r="A67" s="110">
        <v>21210</v>
      </c>
      <c r="B67" s="111" t="s">
        <v>2263</v>
      </c>
      <c r="C67" s="109">
        <f>SUM(C68:C70)</f>
        <v>0</v>
      </c>
    </row>
    <row r="68" ht="17.25" customHeight="1" spans="1:3">
      <c r="A68" s="110">
        <v>2121001</v>
      </c>
      <c r="B68" s="112" t="s">
        <v>2252</v>
      </c>
      <c r="C68" s="109">
        <v>0</v>
      </c>
    </row>
    <row r="69" ht="17.25" customHeight="1" spans="1:3">
      <c r="A69" s="110">
        <v>2121002</v>
      </c>
      <c r="B69" s="112" t="s">
        <v>2253</v>
      </c>
      <c r="C69" s="109">
        <v>0</v>
      </c>
    </row>
    <row r="70" ht="17.25" customHeight="1" spans="1:3">
      <c r="A70" s="110">
        <v>2121099</v>
      </c>
      <c r="B70" s="112" t="s">
        <v>2264</v>
      </c>
      <c r="C70" s="109">
        <v>0</v>
      </c>
    </row>
    <row r="71" ht="17.25" customHeight="1" spans="1:3">
      <c r="A71" s="110">
        <v>21211</v>
      </c>
      <c r="B71" s="111" t="s">
        <v>2265</v>
      </c>
      <c r="C71" s="109">
        <v>0</v>
      </c>
    </row>
    <row r="72" ht="17.25" customHeight="1" spans="1:3">
      <c r="A72" s="110">
        <v>21213</v>
      </c>
      <c r="B72" s="111" t="s">
        <v>2266</v>
      </c>
      <c r="C72" s="109">
        <f>SUM(C73:C77)</f>
        <v>0</v>
      </c>
    </row>
    <row r="73" ht="17.25" customHeight="1" spans="1:3">
      <c r="A73" s="110">
        <v>2121301</v>
      </c>
      <c r="B73" s="112" t="s">
        <v>2267</v>
      </c>
      <c r="C73" s="109">
        <v>0</v>
      </c>
    </row>
    <row r="74" ht="17.25" customHeight="1" spans="1:3">
      <c r="A74" s="110">
        <v>2121302</v>
      </c>
      <c r="B74" s="112" t="s">
        <v>2268</v>
      </c>
      <c r="C74" s="109">
        <v>0</v>
      </c>
    </row>
    <row r="75" ht="17.25" customHeight="1" spans="1:3">
      <c r="A75" s="110">
        <v>2121303</v>
      </c>
      <c r="B75" s="112" t="s">
        <v>2269</v>
      </c>
      <c r="C75" s="109">
        <v>0</v>
      </c>
    </row>
    <row r="76" ht="17.25" customHeight="1" spans="1:3">
      <c r="A76" s="110">
        <v>2121304</v>
      </c>
      <c r="B76" s="112" t="s">
        <v>2270</v>
      </c>
      <c r="C76" s="109">
        <v>0</v>
      </c>
    </row>
    <row r="77" ht="17.25" customHeight="1" spans="1:3">
      <c r="A77" s="110">
        <v>2121399</v>
      </c>
      <c r="B77" s="112" t="s">
        <v>2271</v>
      </c>
      <c r="C77" s="109">
        <v>0</v>
      </c>
    </row>
    <row r="78" ht="17.25" customHeight="1" spans="1:3">
      <c r="A78" s="110">
        <v>21214</v>
      </c>
      <c r="B78" s="111" t="s">
        <v>2272</v>
      </c>
      <c r="C78" s="109">
        <f>SUM(C79:C81)</f>
        <v>0</v>
      </c>
    </row>
    <row r="79" ht="17.25" customHeight="1" spans="1:3">
      <c r="A79" s="110">
        <v>2121401</v>
      </c>
      <c r="B79" s="112" t="s">
        <v>2273</v>
      </c>
      <c r="C79" s="109">
        <v>0</v>
      </c>
    </row>
    <row r="80" ht="17.25" customHeight="1" spans="1:3">
      <c r="A80" s="110">
        <v>2121402</v>
      </c>
      <c r="B80" s="112" t="s">
        <v>2274</v>
      </c>
      <c r="C80" s="109">
        <v>0</v>
      </c>
    </row>
    <row r="81" ht="17.25" customHeight="1" spans="1:3">
      <c r="A81" s="110">
        <v>2121499</v>
      </c>
      <c r="B81" s="112" t="s">
        <v>2275</v>
      </c>
      <c r="C81" s="109">
        <v>0</v>
      </c>
    </row>
    <row r="82" ht="17.25" customHeight="1" spans="1:3">
      <c r="A82" s="110">
        <v>21215</v>
      </c>
      <c r="B82" s="111" t="s">
        <v>2276</v>
      </c>
      <c r="C82" s="109">
        <f>SUM(C83:C85)</f>
        <v>0</v>
      </c>
    </row>
    <row r="83" ht="17.25" customHeight="1" spans="1:3">
      <c r="A83" s="110">
        <v>2121501</v>
      </c>
      <c r="B83" s="112" t="s">
        <v>2277</v>
      </c>
      <c r="C83" s="109">
        <v>0</v>
      </c>
    </row>
    <row r="84" ht="17.25" customHeight="1" spans="1:3">
      <c r="A84" s="110">
        <v>2121502</v>
      </c>
      <c r="B84" s="112" t="s">
        <v>2278</v>
      </c>
      <c r="C84" s="109">
        <v>0</v>
      </c>
    </row>
    <row r="85" ht="17.25" customHeight="1" spans="1:3">
      <c r="A85" s="110">
        <v>2121599</v>
      </c>
      <c r="B85" s="112" t="s">
        <v>2279</v>
      </c>
      <c r="C85" s="109">
        <v>0</v>
      </c>
    </row>
    <row r="86" ht="17.25" customHeight="1" spans="1:3">
      <c r="A86" s="110">
        <v>21216</v>
      </c>
      <c r="B86" s="111" t="s">
        <v>2280</v>
      </c>
      <c r="C86" s="109">
        <f>SUM(C87:C89)</f>
        <v>0</v>
      </c>
    </row>
    <row r="87" ht="17.25" customHeight="1" spans="1:3">
      <c r="A87" s="110">
        <v>2121601</v>
      </c>
      <c r="B87" s="112" t="s">
        <v>2277</v>
      </c>
      <c r="C87" s="109">
        <v>0</v>
      </c>
    </row>
    <row r="88" ht="17.25" customHeight="1" spans="1:3">
      <c r="A88" s="110">
        <v>2121602</v>
      </c>
      <c r="B88" s="112" t="s">
        <v>2278</v>
      </c>
      <c r="C88" s="109">
        <v>0</v>
      </c>
    </row>
    <row r="89" ht="17.25" customHeight="1" spans="1:3">
      <c r="A89" s="110">
        <v>2121699</v>
      </c>
      <c r="B89" s="112" t="s">
        <v>2281</v>
      </c>
      <c r="C89" s="109">
        <v>0</v>
      </c>
    </row>
    <row r="90" ht="17.25" customHeight="1" spans="1:3">
      <c r="A90" s="110">
        <v>21217</v>
      </c>
      <c r="B90" s="111" t="s">
        <v>2282</v>
      </c>
      <c r="C90" s="109">
        <f>SUM(C91:C95)</f>
        <v>0</v>
      </c>
    </row>
    <row r="91" ht="17.25" customHeight="1" spans="1:3">
      <c r="A91" s="110">
        <v>2121701</v>
      </c>
      <c r="B91" s="112" t="s">
        <v>2283</v>
      </c>
      <c r="C91" s="109">
        <v>0</v>
      </c>
    </row>
    <row r="92" ht="17.25" customHeight="1" spans="1:3">
      <c r="A92" s="110">
        <v>2121702</v>
      </c>
      <c r="B92" s="112" t="s">
        <v>2284</v>
      </c>
      <c r="C92" s="109">
        <v>0</v>
      </c>
    </row>
    <row r="93" ht="17.25" customHeight="1" spans="1:3">
      <c r="A93" s="110">
        <v>2121703</v>
      </c>
      <c r="B93" s="112" t="s">
        <v>2285</v>
      </c>
      <c r="C93" s="109">
        <v>0</v>
      </c>
    </row>
    <row r="94" ht="17.25" customHeight="1" spans="1:3">
      <c r="A94" s="110">
        <v>2121704</v>
      </c>
      <c r="B94" s="112" t="s">
        <v>2286</v>
      </c>
      <c r="C94" s="109">
        <v>0</v>
      </c>
    </row>
    <row r="95" ht="17.25" customHeight="1" spans="1:3">
      <c r="A95" s="110">
        <v>2121799</v>
      </c>
      <c r="B95" s="112" t="s">
        <v>2287</v>
      </c>
      <c r="C95" s="109">
        <v>0</v>
      </c>
    </row>
    <row r="96" ht="17.25" customHeight="1" spans="1:3">
      <c r="A96" s="110">
        <v>21218</v>
      </c>
      <c r="B96" s="111" t="s">
        <v>2288</v>
      </c>
      <c r="C96" s="109">
        <f>SUM(C97:C98)</f>
        <v>0</v>
      </c>
    </row>
    <row r="97" ht="17.25" customHeight="1" spans="1:3">
      <c r="A97" s="110">
        <v>2121801</v>
      </c>
      <c r="B97" s="112" t="s">
        <v>2289</v>
      </c>
      <c r="C97" s="109">
        <v>0</v>
      </c>
    </row>
    <row r="98" ht="17.25" customHeight="1" spans="1:3">
      <c r="A98" s="110">
        <v>2121899</v>
      </c>
      <c r="B98" s="112" t="s">
        <v>2290</v>
      </c>
      <c r="C98" s="109">
        <v>0</v>
      </c>
    </row>
    <row r="99" ht="17.25" customHeight="1" spans="1:3">
      <c r="A99" s="110">
        <v>21219</v>
      </c>
      <c r="B99" s="111" t="s">
        <v>2291</v>
      </c>
      <c r="C99" s="109">
        <f>SUM(C100:C107)</f>
        <v>0</v>
      </c>
    </row>
    <row r="100" ht="17.25" customHeight="1" spans="1:3">
      <c r="A100" s="110">
        <v>2121901</v>
      </c>
      <c r="B100" s="112" t="s">
        <v>2277</v>
      </c>
      <c r="C100" s="109">
        <v>0</v>
      </c>
    </row>
    <row r="101" ht="17.25" customHeight="1" spans="1:3">
      <c r="A101" s="110">
        <v>2121902</v>
      </c>
      <c r="B101" s="112" t="s">
        <v>2278</v>
      </c>
      <c r="C101" s="109">
        <v>0</v>
      </c>
    </row>
    <row r="102" ht="17.25" customHeight="1" spans="1:3">
      <c r="A102" s="110">
        <v>2121903</v>
      </c>
      <c r="B102" s="112" t="s">
        <v>2292</v>
      </c>
      <c r="C102" s="109">
        <v>0</v>
      </c>
    </row>
    <row r="103" ht="17.25" customHeight="1" spans="1:3">
      <c r="A103" s="110">
        <v>2121904</v>
      </c>
      <c r="B103" s="112" t="s">
        <v>2293</v>
      </c>
      <c r="C103" s="109">
        <v>0</v>
      </c>
    </row>
    <row r="104" ht="17.25" customHeight="1" spans="1:3">
      <c r="A104" s="110">
        <v>2121905</v>
      </c>
      <c r="B104" s="112" t="s">
        <v>2294</v>
      </c>
      <c r="C104" s="109">
        <v>0</v>
      </c>
    </row>
    <row r="105" ht="17.25" customHeight="1" spans="1:3">
      <c r="A105" s="110">
        <v>2121906</v>
      </c>
      <c r="B105" s="112" t="s">
        <v>2295</v>
      </c>
      <c r="C105" s="109">
        <v>0</v>
      </c>
    </row>
    <row r="106" ht="17.25" customHeight="1" spans="1:3">
      <c r="A106" s="110">
        <v>2121907</v>
      </c>
      <c r="B106" s="112" t="s">
        <v>2296</v>
      </c>
      <c r="C106" s="109">
        <v>0</v>
      </c>
    </row>
    <row r="107" ht="17.25" customHeight="1" spans="1:3">
      <c r="A107" s="110">
        <v>2121999</v>
      </c>
      <c r="B107" s="112" t="s">
        <v>2297</v>
      </c>
      <c r="C107" s="109">
        <v>0</v>
      </c>
    </row>
    <row r="108" ht="17.25" customHeight="1" spans="1:3">
      <c r="A108" s="110">
        <v>213</v>
      </c>
      <c r="B108" s="111" t="s">
        <v>130</v>
      </c>
      <c r="C108" s="109">
        <f>SUM(C109,C114,C119,C124,C127)</f>
        <v>0</v>
      </c>
    </row>
    <row r="109" ht="17.25" customHeight="1" spans="1:3">
      <c r="A109" s="110">
        <v>21366</v>
      </c>
      <c r="B109" s="111" t="s">
        <v>2298</v>
      </c>
      <c r="C109" s="109">
        <f>SUM(C110:C113)</f>
        <v>0</v>
      </c>
    </row>
    <row r="110" ht="17.25" customHeight="1" spans="1:3">
      <c r="A110" s="110">
        <v>2136601</v>
      </c>
      <c r="B110" s="112" t="s">
        <v>2235</v>
      </c>
      <c r="C110" s="109">
        <v>0</v>
      </c>
    </row>
    <row r="111" ht="17.25" customHeight="1" spans="1:3">
      <c r="A111" s="110">
        <v>2136602</v>
      </c>
      <c r="B111" s="112" t="s">
        <v>2299</v>
      </c>
      <c r="C111" s="109">
        <v>0</v>
      </c>
    </row>
    <row r="112" ht="17.25" customHeight="1" spans="1:3">
      <c r="A112" s="110">
        <v>2136603</v>
      </c>
      <c r="B112" s="112" t="s">
        <v>2300</v>
      </c>
      <c r="C112" s="109">
        <v>0</v>
      </c>
    </row>
    <row r="113" ht="17.25" customHeight="1" spans="1:3">
      <c r="A113" s="110">
        <v>2136699</v>
      </c>
      <c r="B113" s="112" t="s">
        <v>2301</v>
      </c>
      <c r="C113" s="109">
        <v>0</v>
      </c>
    </row>
    <row r="114" ht="17.25" customHeight="1" spans="1:3">
      <c r="A114" s="110">
        <v>21367</v>
      </c>
      <c r="B114" s="111" t="s">
        <v>2302</v>
      </c>
      <c r="C114" s="109">
        <f>SUM(C115:C118)</f>
        <v>0</v>
      </c>
    </row>
    <row r="115" ht="17.25" customHeight="1" spans="1:3">
      <c r="A115" s="110">
        <v>2136701</v>
      </c>
      <c r="B115" s="112" t="s">
        <v>2235</v>
      </c>
      <c r="C115" s="109">
        <v>0</v>
      </c>
    </row>
    <row r="116" ht="17.25" customHeight="1" spans="1:3">
      <c r="A116" s="110">
        <v>2136702</v>
      </c>
      <c r="B116" s="112" t="s">
        <v>2299</v>
      </c>
      <c r="C116" s="109">
        <v>0</v>
      </c>
    </row>
    <row r="117" ht="17.25" customHeight="1" spans="1:3">
      <c r="A117" s="110">
        <v>2136703</v>
      </c>
      <c r="B117" s="112" t="s">
        <v>2303</v>
      </c>
      <c r="C117" s="109">
        <v>0</v>
      </c>
    </row>
    <row r="118" ht="17.25" customHeight="1" spans="1:3">
      <c r="A118" s="110">
        <v>2136799</v>
      </c>
      <c r="B118" s="112" t="s">
        <v>2304</v>
      </c>
      <c r="C118" s="109">
        <v>0</v>
      </c>
    </row>
    <row r="119" ht="17.25" customHeight="1" spans="1:3">
      <c r="A119" s="110">
        <v>21369</v>
      </c>
      <c r="B119" s="111" t="s">
        <v>2305</v>
      </c>
      <c r="C119" s="109">
        <f>SUM(C120:C123)</f>
        <v>0</v>
      </c>
    </row>
    <row r="120" ht="17.25" customHeight="1" spans="1:3">
      <c r="A120" s="110">
        <v>2136901</v>
      </c>
      <c r="B120" s="112" t="s">
        <v>1674</v>
      </c>
      <c r="C120" s="109">
        <v>0</v>
      </c>
    </row>
    <row r="121" ht="17.25" customHeight="1" spans="1:3">
      <c r="A121" s="110">
        <v>2136902</v>
      </c>
      <c r="B121" s="112" t="s">
        <v>2306</v>
      </c>
      <c r="C121" s="109">
        <v>0</v>
      </c>
    </row>
    <row r="122" ht="17.25" customHeight="1" spans="1:3">
      <c r="A122" s="110">
        <v>2136903</v>
      </c>
      <c r="B122" s="112" t="s">
        <v>2307</v>
      </c>
      <c r="C122" s="109">
        <v>0</v>
      </c>
    </row>
    <row r="123" ht="17.25" customHeight="1" spans="1:3">
      <c r="A123" s="110">
        <v>2136999</v>
      </c>
      <c r="B123" s="112" t="s">
        <v>2308</v>
      </c>
      <c r="C123" s="109">
        <v>0</v>
      </c>
    </row>
    <row r="124" ht="17.25" customHeight="1" spans="1:3">
      <c r="A124" s="110">
        <v>21370</v>
      </c>
      <c r="B124" s="111" t="s">
        <v>2309</v>
      </c>
      <c r="C124" s="109">
        <f>SUM(C125:C126)</f>
        <v>0</v>
      </c>
    </row>
    <row r="125" ht="17.25" customHeight="1" spans="1:3">
      <c r="A125" s="110">
        <v>2137001</v>
      </c>
      <c r="B125" s="112" t="s">
        <v>2310</v>
      </c>
      <c r="C125" s="109">
        <v>0</v>
      </c>
    </row>
    <row r="126" ht="17.25" customHeight="1" spans="1:3">
      <c r="A126" s="110">
        <v>2137099</v>
      </c>
      <c r="B126" s="112" t="s">
        <v>2311</v>
      </c>
      <c r="C126" s="109">
        <v>0</v>
      </c>
    </row>
    <row r="127" ht="17.25" customHeight="1" spans="1:3">
      <c r="A127" s="110">
        <v>21371</v>
      </c>
      <c r="B127" s="111" t="s">
        <v>2312</v>
      </c>
      <c r="C127" s="109">
        <f>SUM(C128:C131)</f>
        <v>0</v>
      </c>
    </row>
    <row r="128" ht="17.25" customHeight="1" spans="1:3">
      <c r="A128" s="110">
        <v>2137101</v>
      </c>
      <c r="B128" s="112" t="s">
        <v>2313</v>
      </c>
      <c r="C128" s="109">
        <v>0</v>
      </c>
    </row>
    <row r="129" ht="17.25" customHeight="1" spans="1:3">
      <c r="A129" s="110">
        <v>2137102</v>
      </c>
      <c r="B129" s="112" t="s">
        <v>2314</v>
      </c>
      <c r="C129" s="109">
        <v>0</v>
      </c>
    </row>
    <row r="130" ht="17.25" customHeight="1" spans="1:3">
      <c r="A130" s="110">
        <v>2137103</v>
      </c>
      <c r="B130" s="112" t="s">
        <v>2315</v>
      </c>
      <c r="C130" s="109">
        <v>0</v>
      </c>
    </row>
    <row r="131" ht="17.25" customHeight="1" spans="1:3">
      <c r="A131" s="110">
        <v>2137199</v>
      </c>
      <c r="B131" s="112" t="s">
        <v>2316</v>
      </c>
      <c r="C131" s="109">
        <v>0</v>
      </c>
    </row>
    <row r="132" ht="17.25" customHeight="1" spans="1:3">
      <c r="A132" s="110">
        <v>214</v>
      </c>
      <c r="B132" s="111" t="s">
        <v>131</v>
      </c>
      <c r="C132" s="109">
        <f>SUM(C133,C138,C143,C148,C157,C164,C173,C176,C179,C180)</f>
        <v>0</v>
      </c>
    </row>
    <row r="133" ht="17.25" customHeight="1" spans="1:3">
      <c r="A133" s="110">
        <v>21460</v>
      </c>
      <c r="B133" s="111" t="s">
        <v>2317</v>
      </c>
      <c r="C133" s="109">
        <f>SUM(C134:C137)</f>
        <v>0</v>
      </c>
    </row>
    <row r="134" ht="17.25" customHeight="1" spans="1:3">
      <c r="A134" s="110">
        <v>2146001</v>
      </c>
      <c r="B134" s="112" t="s">
        <v>1706</v>
      </c>
      <c r="C134" s="109">
        <v>0</v>
      </c>
    </row>
    <row r="135" ht="17.25" customHeight="1" spans="1:3">
      <c r="A135" s="110">
        <v>2146002</v>
      </c>
      <c r="B135" s="112" t="s">
        <v>1707</v>
      </c>
      <c r="C135" s="109">
        <v>0</v>
      </c>
    </row>
    <row r="136" ht="17.25" customHeight="1" spans="1:3">
      <c r="A136" s="110">
        <v>2146003</v>
      </c>
      <c r="B136" s="112" t="s">
        <v>2318</v>
      </c>
      <c r="C136" s="109">
        <v>0</v>
      </c>
    </row>
    <row r="137" ht="17.25" customHeight="1" spans="1:3">
      <c r="A137" s="110">
        <v>2146099</v>
      </c>
      <c r="B137" s="112" t="s">
        <v>2319</v>
      </c>
      <c r="C137" s="109">
        <v>0</v>
      </c>
    </row>
    <row r="138" ht="17.25" customHeight="1" spans="1:3">
      <c r="A138" s="110">
        <v>21462</v>
      </c>
      <c r="B138" s="111" t="s">
        <v>2320</v>
      </c>
      <c r="C138" s="109">
        <f>SUM(C139:C142)</f>
        <v>0</v>
      </c>
    </row>
    <row r="139" ht="17.25" customHeight="1" spans="1:3">
      <c r="A139" s="110">
        <v>2146201</v>
      </c>
      <c r="B139" s="112" t="s">
        <v>2318</v>
      </c>
      <c r="C139" s="109">
        <v>0</v>
      </c>
    </row>
    <row r="140" ht="17.25" customHeight="1" spans="1:3">
      <c r="A140" s="110">
        <v>2146202</v>
      </c>
      <c r="B140" s="112" t="s">
        <v>2321</v>
      </c>
      <c r="C140" s="109">
        <v>0</v>
      </c>
    </row>
    <row r="141" ht="17.25" customHeight="1" spans="1:3">
      <c r="A141" s="110">
        <v>2146203</v>
      </c>
      <c r="B141" s="112" t="s">
        <v>2322</v>
      </c>
      <c r="C141" s="109">
        <v>0</v>
      </c>
    </row>
    <row r="142" ht="17.25" customHeight="1" spans="1:3">
      <c r="A142" s="110">
        <v>2146299</v>
      </c>
      <c r="B142" s="112" t="s">
        <v>2323</v>
      </c>
      <c r="C142" s="109">
        <v>0</v>
      </c>
    </row>
    <row r="143" ht="17.25" customHeight="1" spans="1:3">
      <c r="A143" s="110">
        <v>21463</v>
      </c>
      <c r="B143" s="111" t="s">
        <v>2324</v>
      </c>
      <c r="C143" s="109">
        <f>SUM(C144:C147)</f>
        <v>0</v>
      </c>
    </row>
    <row r="144" ht="17.25" customHeight="1" spans="1:3">
      <c r="A144" s="110">
        <v>2146301</v>
      </c>
      <c r="B144" s="112" t="s">
        <v>1713</v>
      </c>
      <c r="C144" s="109">
        <v>0</v>
      </c>
    </row>
    <row r="145" ht="17.25" customHeight="1" spans="1:3">
      <c r="A145" s="110">
        <v>2146302</v>
      </c>
      <c r="B145" s="112" t="s">
        <v>2325</v>
      </c>
      <c r="C145" s="109">
        <v>0</v>
      </c>
    </row>
    <row r="146" ht="17.25" customHeight="1" spans="1:3">
      <c r="A146" s="110">
        <v>2146303</v>
      </c>
      <c r="B146" s="112" t="s">
        <v>2326</v>
      </c>
      <c r="C146" s="109">
        <v>0</v>
      </c>
    </row>
    <row r="147" ht="17.25" customHeight="1" spans="1:3">
      <c r="A147" s="110">
        <v>2146399</v>
      </c>
      <c r="B147" s="112" t="s">
        <v>2327</v>
      </c>
      <c r="C147" s="109">
        <v>0</v>
      </c>
    </row>
    <row r="148" ht="17.25" customHeight="1" spans="1:3">
      <c r="A148" s="110">
        <v>21464</v>
      </c>
      <c r="B148" s="111" t="s">
        <v>2328</v>
      </c>
      <c r="C148" s="109">
        <f>SUM(C149:C156)</f>
        <v>0</v>
      </c>
    </row>
    <row r="149" ht="17.25" customHeight="1" spans="1:3">
      <c r="A149" s="110">
        <v>2146401</v>
      </c>
      <c r="B149" s="112" t="s">
        <v>2329</v>
      </c>
      <c r="C149" s="109">
        <v>0</v>
      </c>
    </row>
    <row r="150" ht="17.25" customHeight="1" spans="1:3">
      <c r="A150" s="110">
        <v>2146402</v>
      </c>
      <c r="B150" s="112" t="s">
        <v>2330</v>
      </c>
      <c r="C150" s="109">
        <v>0</v>
      </c>
    </row>
    <row r="151" ht="17.25" customHeight="1" spans="1:3">
      <c r="A151" s="110">
        <v>2146403</v>
      </c>
      <c r="B151" s="112" t="s">
        <v>2331</v>
      </c>
      <c r="C151" s="109">
        <v>0</v>
      </c>
    </row>
    <row r="152" ht="17.25" customHeight="1" spans="1:3">
      <c r="A152" s="110">
        <v>2146404</v>
      </c>
      <c r="B152" s="112" t="s">
        <v>2332</v>
      </c>
      <c r="C152" s="109">
        <v>0</v>
      </c>
    </row>
    <row r="153" ht="17.25" customHeight="1" spans="1:3">
      <c r="A153" s="110">
        <v>2146405</v>
      </c>
      <c r="B153" s="112" t="s">
        <v>2333</v>
      </c>
      <c r="C153" s="109">
        <v>0</v>
      </c>
    </row>
    <row r="154" ht="17.25" customHeight="1" spans="1:3">
      <c r="A154" s="110">
        <v>2146406</v>
      </c>
      <c r="B154" s="112" t="s">
        <v>2334</v>
      </c>
      <c r="C154" s="109">
        <v>0</v>
      </c>
    </row>
    <row r="155" ht="17.25" customHeight="1" spans="1:3">
      <c r="A155" s="110">
        <v>2146407</v>
      </c>
      <c r="B155" s="112" t="s">
        <v>2335</v>
      </c>
      <c r="C155" s="109">
        <v>0</v>
      </c>
    </row>
    <row r="156" ht="17.25" customHeight="1" spans="1:3">
      <c r="A156" s="110">
        <v>2146499</v>
      </c>
      <c r="B156" s="112" t="s">
        <v>2336</v>
      </c>
      <c r="C156" s="109">
        <v>0</v>
      </c>
    </row>
    <row r="157" ht="17.25" customHeight="1" spans="1:3">
      <c r="A157" s="110">
        <v>21468</v>
      </c>
      <c r="B157" s="111" t="s">
        <v>2337</v>
      </c>
      <c r="C157" s="109">
        <f>SUM(C158:C163)</f>
        <v>0</v>
      </c>
    </row>
    <row r="158" ht="17.25" customHeight="1" spans="1:3">
      <c r="A158" s="110">
        <v>2146801</v>
      </c>
      <c r="B158" s="112" t="s">
        <v>2338</v>
      </c>
      <c r="C158" s="109">
        <v>0</v>
      </c>
    </row>
    <row r="159" ht="17.25" customHeight="1" spans="1:3">
      <c r="A159" s="110">
        <v>2146802</v>
      </c>
      <c r="B159" s="112" t="s">
        <v>2339</v>
      </c>
      <c r="C159" s="109">
        <v>0</v>
      </c>
    </row>
    <row r="160" ht="17.25" customHeight="1" spans="1:3">
      <c r="A160" s="110">
        <v>2146803</v>
      </c>
      <c r="B160" s="112" t="s">
        <v>2340</v>
      </c>
      <c r="C160" s="109">
        <v>0</v>
      </c>
    </row>
    <row r="161" ht="17.25" customHeight="1" spans="1:3">
      <c r="A161" s="110">
        <v>2146804</v>
      </c>
      <c r="B161" s="112" t="s">
        <v>2341</v>
      </c>
      <c r="C161" s="109">
        <v>0</v>
      </c>
    </row>
    <row r="162" ht="17.25" customHeight="1" spans="1:3">
      <c r="A162" s="110">
        <v>2146805</v>
      </c>
      <c r="B162" s="112" t="s">
        <v>2342</v>
      </c>
      <c r="C162" s="109">
        <v>0</v>
      </c>
    </row>
    <row r="163" ht="17.25" customHeight="1" spans="1:3">
      <c r="A163" s="110">
        <v>2146899</v>
      </c>
      <c r="B163" s="112" t="s">
        <v>2343</v>
      </c>
      <c r="C163" s="109">
        <v>0</v>
      </c>
    </row>
    <row r="164" ht="17.25" customHeight="1" spans="1:3">
      <c r="A164" s="110">
        <v>21469</v>
      </c>
      <c r="B164" s="111" t="s">
        <v>2344</v>
      </c>
      <c r="C164" s="109">
        <f>SUM(C165:C172)</f>
        <v>0</v>
      </c>
    </row>
    <row r="165" ht="17.25" customHeight="1" spans="1:3">
      <c r="A165" s="110">
        <v>2146901</v>
      </c>
      <c r="B165" s="112" t="s">
        <v>2345</v>
      </c>
      <c r="C165" s="109">
        <v>0</v>
      </c>
    </row>
    <row r="166" ht="17.25" customHeight="1" spans="1:3">
      <c r="A166" s="110">
        <v>2146902</v>
      </c>
      <c r="B166" s="112" t="s">
        <v>1734</v>
      </c>
      <c r="C166" s="109">
        <v>0</v>
      </c>
    </row>
    <row r="167" ht="17.25" customHeight="1" spans="1:3">
      <c r="A167" s="110">
        <v>2146903</v>
      </c>
      <c r="B167" s="112" t="s">
        <v>2346</v>
      </c>
      <c r="C167" s="109">
        <v>0</v>
      </c>
    </row>
    <row r="168" ht="17.25" customHeight="1" spans="1:3">
      <c r="A168" s="110">
        <v>2146904</v>
      </c>
      <c r="B168" s="112" t="s">
        <v>2347</v>
      </c>
      <c r="C168" s="109">
        <v>0</v>
      </c>
    </row>
    <row r="169" ht="17.25" customHeight="1" spans="1:3">
      <c r="A169" s="110">
        <v>2146906</v>
      </c>
      <c r="B169" s="112" t="s">
        <v>2348</v>
      </c>
      <c r="C169" s="109">
        <v>0</v>
      </c>
    </row>
    <row r="170" ht="17.25" customHeight="1" spans="1:3">
      <c r="A170" s="110">
        <v>2146907</v>
      </c>
      <c r="B170" s="112" t="s">
        <v>2349</v>
      </c>
      <c r="C170" s="109">
        <v>0</v>
      </c>
    </row>
    <row r="171" ht="17.25" customHeight="1" spans="1:3">
      <c r="A171" s="110">
        <v>2146908</v>
      </c>
      <c r="B171" s="112" t="s">
        <v>2350</v>
      </c>
      <c r="C171" s="109">
        <v>0</v>
      </c>
    </row>
    <row r="172" ht="17.25" customHeight="1" spans="1:3">
      <c r="A172" s="110">
        <v>2146999</v>
      </c>
      <c r="B172" s="112" t="s">
        <v>2351</v>
      </c>
      <c r="C172" s="109">
        <v>0</v>
      </c>
    </row>
    <row r="173" ht="17.25" customHeight="1" spans="1:3">
      <c r="A173" s="110">
        <v>21470</v>
      </c>
      <c r="B173" s="111" t="s">
        <v>2352</v>
      </c>
      <c r="C173" s="109">
        <f>SUM(C174:C175)</f>
        <v>0</v>
      </c>
    </row>
    <row r="174" ht="17.25" customHeight="1" spans="1:3">
      <c r="A174" s="110">
        <v>2147001</v>
      </c>
      <c r="B174" s="112" t="s">
        <v>2353</v>
      </c>
      <c r="C174" s="109">
        <v>0</v>
      </c>
    </row>
    <row r="175" ht="17.25" customHeight="1" spans="1:3">
      <c r="A175" s="110">
        <v>2147099</v>
      </c>
      <c r="B175" s="112" t="s">
        <v>2354</v>
      </c>
      <c r="C175" s="109">
        <v>0</v>
      </c>
    </row>
    <row r="176" ht="17.25" customHeight="1" spans="1:3">
      <c r="A176" s="110">
        <v>21471</v>
      </c>
      <c r="B176" s="111" t="s">
        <v>2355</v>
      </c>
      <c r="C176" s="109">
        <f>SUM(C177:C178)</f>
        <v>0</v>
      </c>
    </row>
    <row r="177" ht="17.25" customHeight="1" spans="1:3">
      <c r="A177" s="110">
        <v>2147101</v>
      </c>
      <c r="B177" s="112" t="s">
        <v>2353</v>
      </c>
      <c r="C177" s="109">
        <v>0</v>
      </c>
    </row>
    <row r="178" ht="17.25" customHeight="1" spans="1:3">
      <c r="A178" s="110">
        <v>2147199</v>
      </c>
      <c r="B178" s="112" t="s">
        <v>2356</v>
      </c>
      <c r="C178" s="109">
        <v>0</v>
      </c>
    </row>
    <row r="179" ht="17.25" customHeight="1" spans="1:3">
      <c r="A179" s="110">
        <v>21472</v>
      </c>
      <c r="B179" s="111" t="s">
        <v>2357</v>
      </c>
      <c r="C179" s="109">
        <v>0</v>
      </c>
    </row>
    <row r="180" ht="17.25" customHeight="1" spans="1:3">
      <c r="A180" s="110">
        <v>21473</v>
      </c>
      <c r="B180" s="111" t="s">
        <v>2358</v>
      </c>
      <c r="C180" s="109">
        <f>SUM(C181:C183)</f>
        <v>0</v>
      </c>
    </row>
    <row r="181" ht="17.25" customHeight="1" spans="1:3">
      <c r="A181" s="110">
        <v>2147301</v>
      </c>
      <c r="B181" s="112" t="s">
        <v>2359</v>
      </c>
      <c r="C181" s="109">
        <v>0</v>
      </c>
    </row>
    <row r="182" ht="17.25" customHeight="1" spans="1:3">
      <c r="A182" s="110">
        <v>2147303</v>
      </c>
      <c r="B182" s="112" t="s">
        <v>2360</v>
      </c>
      <c r="C182" s="109">
        <v>0</v>
      </c>
    </row>
    <row r="183" ht="17.25" customHeight="1" spans="1:3">
      <c r="A183" s="110">
        <v>2147399</v>
      </c>
      <c r="B183" s="112" t="s">
        <v>2361</v>
      </c>
      <c r="C183" s="109">
        <v>0</v>
      </c>
    </row>
    <row r="184" ht="17.25" customHeight="1" spans="1:3">
      <c r="A184" s="110">
        <v>215</v>
      </c>
      <c r="B184" s="111" t="s">
        <v>132</v>
      </c>
      <c r="C184" s="109">
        <f>C185</f>
        <v>0</v>
      </c>
    </row>
    <row r="185" ht="17.25" customHeight="1" spans="1:3">
      <c r="A185" s="110">
        <v>21562</v>
      </c>
      <c r="B185" s="111" t="s">
        <v>2362</v>
      </c>
      <c r="C185" s="109">
        <f>SUM(C186:C188)</f>
        <v>0</v>
      </c>
    </row>
    <row r="186" ht="17.25" customHeight="1" spans="1:3">
      <c r="A186" s="110">
        <v>2156201</v>
      </c>
      <c r="B186" s="112" t="s">
        <v>2363</v>
      </c>
      <c r="C186" s="109">
        <v>0</v>
      </c>
    </row>
    <row r="187" ht="17.25" customHeight="1" spans="1:3">
      <c r="A187" s="110">
        <v>2156202</v>
      </c>
      <c r="B187" s="112" t="s">
        <v>2364</v>
      </c>
      <c r="C187" s="109">
        <v>0</v>
      </c>
    </row>
    <row r="188" ht="17.25" customHeight="1" spans="1:3">
      <c r="A188" s="110">
        <v>2156299</v>
      </c>
      <c r="B188" s="112" t="s">
        <v>2365</v>
      </c>
      <c r="C188" s="109">
        <v>0</v>
      </c>
    </row>
    <row r="189" ht="17.25" customHeight="1" spans="1:3">
      <c r="A189" s="110">
        <v>217</v>
      </c>
      <c r="B189" s="111" t="s">
        <v>135</v>
      </c>
      <c r="C189" s="109">
        <f>C190</f>
        <v>0</v>
      </c>
    </row>
    <row r="190" ht="17.25" customHeight="1" spans="1:3">
      <c r="A190" s="110">
        <v>21704</v>
      </c>
      <c r="B190" s="111" t="s">
        <v>1830</v>
      </c>
      <c r="C190" s="109">
        <f>SUM(C191:C192)</f>
        <v>0</v>
      </c>
    </row>
    <row r="191" ht="17.25" customHeight="1" spans="1:3">
      <c r="A191" s="110">
        <v>2170402</v>
      </c>
      <c r="B191" s="112" t="s">
        <v>2366</v>
      </c>
      <c r="C191" s="109">
        <v>0</v>
      </c>
    </row>
    <row r="192" ht="17.25" customHeight="1" spans="1:3">
      <c r="A192" s="110">
        <v>2170403</v>
      </c>
      <c r="B192" s="112" t="s">
        <v>2367</v>
      </c>
      <c r="C192" s="109">
        <v>0</v>
      </c>
    </row>
    <row r="193" ht="17.25" customHeight="1" spans="1:3">
      <c r="A193" s="110">
        <v>229</v>
      </c>
      <c r="B193" s="111" t="s">
        <v>139</v>
      </c>
      <c r="C193" s="109">
        <f>SUM(C194,C198,C207:C208)</f>
        <v>75000</v>
      </c>
    </row>
    <row r="194" ht="17.25" customHeight="1" spans="1:3">
      <c r="A194" s="110">
        <v>22904</v>
      </c>
      <c r="B194" s="111" t="s">
        <v>2368</v>
      </c>
      <c r="C194" s="109">
        <f>SUM(C195:C197)</f>
        <v>75000</v>
      </c>
    </row>
    <row r="195" ht="17.25" customHeight="1" spans="1:3">
      <c r="A195" s="110">
        <v>2290401</v>
      </c>
      <c r="B195" s="112" t="s">
        <v>2369</v>
      </c>
      <c r="C195" s="109">
        <v>0</v>
      </c>
    </row>
    <row r="196" ht="17.25" customHeight="1" spans="1:3">
      <c r="A196" s="110">
        <v>2290402</v>
      </c>
      <c r="B196" s="112" t="s">
        <v>2370</v>
      </c>
      <c r="C196" s="109">
        <v>75000</v>
      </c>
    </row>
    <row r="197" ht="17.25" customHeight="1" spans="1:3">
      <c r="A197" s="110">
        <v>2290403</v>
      </c>
      <c r="B197" s="112" t="s">
        <v>2371</v>
      </c>
      <c r="C197" s="109">
        <v>0</v>
      </c>
    </row>
    <row r="198" ht="17.25" customHeight="1" spans="1:3">
      <c r="A198" s="110">
        <v>22908</v>
      </c>
      <c r="B198" s="111" t="s">
        <v>2372</v>
      </c>
      <c r="C198" s="109">
        <f>SUM(C199:C206)</f>
        <v>0</v>
      </c>
    </row>
    <row r="199" ht="17.25" customHeight="1" spans="1:3">
      <c r="A199" s="110">
        <v>2290802</v>
      </c>
      <c r="B199" s="112" t="s">
        <v>2373</v>
      </c>
      <c r="C199" s="109">
        <v>0</v>
      </c>
    </row>
    <row r="200" ht="17.25" customHeight="1" spans="1:3">
      <c r="A200" s="110">
        <v>2290803</v>
      </c>
      <c r="B200" s="112" t="s">
        <v>2374</v>
      </c>
      <c r="C200" s="109">
        <v>0</v>
      </c>
    </row>
    <row r="201" ht="17.25" customHeight="1" spans="1:3">
      <c r="A201" s="110">
        <v>2290804</v>
      </c>
      <c r="B201" s="112" t="s">
        <v>2375</v>
      </c>
      <c r="C201" s="109">
        <v>0</v>
      </c>
    </row>
    <row r="202" ht="17.25" customHeight="1" spans="1:3">
      <c r="A202" s="110">
        <v>2290805</v>
      </c>
      <c r="B202" s="112" t="s">
        <v>2376</v>
      </c>
      <c r="C202" s="109">
        <v>0</v>
      </c>
    </row>
    <row r="203" ht="17.25" customHeight="1" spans="1:3">
      <c r="A203" s="110">
        <v>2290806</v>
      </c>
      <c r="B203" s="112" t="s">
        <v>2377</v>
      </c>
      <c r="C203" s="109">
        <v>0</v>
      </c>
    </row>
    <row r="204" ht="17.25" customHeight="1" spans="1:3">
      <c r="A204" s="110">
        <v>2290807</v>
      </c>
      <c r="B204" s="112" t="s">
        <v>2378</v>
      </c>
      <c r="C204" s="109">
        <v>0</v>
      </c>
    </row>
    <row r="205" ht="17.25" customHeight="1" spans="1:3">
      <c r="A205" s="110">
        <v>2290808</v>
      </c>
      <c r="B205" s="112" t="s">
        <v>2379</v>
      </c>
      <c r="C205" s="109">
        <v>0</v>
      </c>
    </row>
    <row r="206" ht="17.25" customHeight="1" spans="1:3">
      <c r="A206" s="110">
        <v>2290899</v>
      </c>
      <c r="B206" s="112" t="s">
        <v>2380</v>
      </c>
      <c r="C206" s="109">
        <v>0</v>
      </c>
    </row>
    <row r="207" customHeight="1" spans="1:3">
      <c r="A207" s="110">
        <v>22909</v>
      </c>
      <c r="B207" s="111" t="s">
        <v>2381</v>
      </c>
      <c r="C207" s="109">
        <v>0</v>
      </c>
    </row>
    <row r="208" ht="17.25" customHeight="1" spans="1:3">
      <c r="A208" s="110">
        <v>22960</v>
      </c>
      <c r="B208" s="111" t="s">
        <v>2382</v>
      </c>
      <c r="C208" s="109">
        <f>SUM(C209:C219)</f>
        <v>0</v>
      </c>
    </row>
    <row r="209" ht="17.25" customHeight="1" spans="1:3">
      <c r="A209" s="110">
        <v>2296001</v>
      </c>
      <c r="B209" s="112" t="s">
        <v>2383</v>
      </c>
      <c r="C209" s="109">
        <v>0</v>
      </c>
    </row>
    <row r="210" ht="17.25" customHeight="1" spans="1:3">
      <c r="A210" s="110">
        <v>2296002</v>
      </c>
      <c r="B210" s="112" t="s">
        <v>2384</v>
      </c>
      <c r="C210" s="109"/>
    </row>
    <row r="211" ht="17.25" customHeight="1" spans="1:3">
      <c r="A211" s="110">
        <v>2296003</v>
      </c>
      <c r="B211" s="112" t="s">
        <v>2385</v>
      </c>
      <c r="C211" s="109"/>
    </row>
    <row r="212" ht="17.25" customHeight="1" spans="1:3">
      <c r="A212" s="110">
        <v>2296004</v>
      </c>
      <c r="B212" s="112" t="s">
        <v>2386</v>
      </c>
      <c r="C212" s="109"/>
    </row>
    <row r="213" ht="17.25" customHeight="1" spans="1:3">
      <c r="A213" s="110">
        <v>2296005</v>
      </c>
      <c r="B213" s="112" t="s">
        <v>2387</v>
      </c>
      <c r="C213" s="109"/>
    </row>
    <row r="214" ht="17.25" customHeight="1" spans="1:3">
      <c r="A214" s="110">
        <v>2296006</v>
      </c>
      <c r="B214" s="112" t="s">
        <v>2388</v>
      </c>
      <c r="C214" s="109"/>
    </row>
    <row r="215" ht="17.25" customHeight="1" spans="1:3">
      <c r="A215" s="110">
        <v>2296010</v>
      </c>
      <c r="B215" s="112" t="s">
        <v>2389</v>
      </c>
      <c r="C215" s="109"/>
    </row>
    <row r="216" ht="17.25" customHeight="1" spans="1:3">
      <c r="A216" s="110">
        <v>2296011</v>
      </c>
      <c r="B216" s="112" t="s">
        <v>2390</v>
      </c>
      <c r="C216" s="109"/>
    </row>
    <row r="217" ht="17.25" customHeight="1" spans="1:3">
      <c r="A217" s="110">
        <v>2296012</v>
      </c>
      <c r="B217" s="112" t="s">
        <v>2391</v>
      </c>
      <c r="C217" s="109"/>
    </row>
    <row r="218" ht="17.25" customHeight="1" spans="1:3">
      <c r="A218" s="110">
        <v>2296013</v>
      </c>
      <c r="B218" s="112" t="s">
        <v>2392</v>
      </c>
      <c r="C218" s="109">
        <v>0</v>
      </c>
    </row>
    <row r="219" ht="17.25" customHeight="1" spans="1:3">
      <c r="A219" s="110">
        <v>2296099</v>
      </c>
      <c r="B219" s="112" t="s">
        <v>2393</v>
      </c>
      <c r="C219" s="109">
        <v>0</v>
      </c>
    </row>
    <row r="220" ht="17.25" customHeight="1" spans="1:3">
      <c r="A220" s="110">
        <v>232</v>
      </c>
      <c r="B220" s="111" t="s">
        <v>140</v>
      </c>
      <c r="C220" s="109">
        <f>C221</f>
        <v>5267</v>
      </c>
    </row>
    <row r="221" ht="17.25" customHeight="1" spans="1:3">
      <c r="A221" s="110">
        <v>23204</v>
      </c>
      <c r="B221" s="111" t="s">
        <v>2394</v>
      </c>
      <c r="C221" s="109">
        <f>SUM(C222:C237)</f>
        <v>5267</v>
      </c>
    </row>
    <row r="222" ht="17.25" customHeight="1" spans="1:3">
      <c r="A222" s="110">
        <v>2320401</v>
      </c>
      <c r="B222" s="112" t="s">
        <v>2395</v>
      </c>
      <c r="C222" s="109">
        <v>0</v>
      </c>
    </row>
    <row r="223" ht="17.25" customHeight="1" spans="1:3">
      <c r="A223" s="110">
        <v>2320402</v>
      </c>
      <c r="B223" s="112" t="s">
        <v>2396</v>
      </c>
      <c r="C223" s="109">
        <v>0</v>
      </c>
    </row>
    <row r="224" ht="17.25" customHeight="1" spans="1:3">
      <c r="A224" s="110">
        <v>2320405</v>
      </c>
      <c r="B224" s="112" t="s">
        <v>2397</v>
      </c>
      <c r="C224" s="109">
        <v>0</v>
      </c>
    </row>
    <row r="225" ht="17.25" customHeight="1" spans="1:3">
      <c r="A225" s="110">
        <v>2320411</v>
      </c>
      <c r="B225" s="112" t="s">
        <v>2398</v>
      </c>
      <c r="C225" s="109">
        <v>861</v>
      </c>
    </row>
    <row r="226" ht="17.25" customHeight="1" spans="1:3">
      <c r="A226" s="110">
        <v>2320413</v>
      </c>
      <c r="B226" s="112" t="s">
        <v>2399</v>
      </c>
      <c r="C226" s="109">
        <v>0</v>
      </c>
    </row>
    <row r="227" ht="17.25" customHeight="1" spans="1:3">
      <c r="A227" s="110">
        <v>2320414</v>
      </c>
      <c r="B227" s="112" t="s">
        <v>2400</v>
      </c>
      <c r="C227" s="109">
        <v>0</v>
      </c>
    </row>
    <row r="228" ht="17.25" customHeight="1" spans="1:3">
      <c r="A228" s="110">
        <v>2320416</v>
      </c>
      <c r="B228" s="112" t="s">
        <v>2401</v>
      </c>
      <c r="C228" s="109">
        <v>0</v>
      </c>
    </row>
    <row r="229" ht="17.25" customHeight="1" spans="1:3">
      <c r="A229" s="110">
        <v>2320417</v>
      </c>
      <c r="B229" s="112" t="s">
        <v>2402</v>
      </c>
      <c r="C229" s="109">
        <v>0</v>
      </c>
    </row>
    <row r="230" ht="17.25" customHeight="1" spans="1:3">
      <c r="A230" s="110">
        <v>2320418</v>
      </c>
      <c r="B230" s="112" t="s">
        <v>2403</v>
      </c>
      <c r="C230" s="109">
        <v>0</v>
      </c>
    </row>
    <row r="231" ht="17.25" customHeight="1" spans="1:3">
      <c r="A231" s="110">
        <v>2320419</v>
      </c>
      <c r="B231" s="112" t="s">
        <v>2404</v>
      </c>
      <c r="C231" s="109">
        <v>0</v>
      </c>
    </row>
    <row r="232" ht="17.25" customHeight="1" spans="1:3">
      <c r="A232" s="110">
        <v>2320420</v>
      </c>
      <c r="B232" s="112" t="s">
        <v>2405</v>
      </c>
      <c r="C232" s="109">
        <v>0</v>
      </c>
    </row>
    <row r="233" ht="17.25" customHeight="1" spans="1:3">
      <c r="A233" s="110">
        <v>2320431</v>
      </c>
      <c r="B233" s="112" t="s">
        <v>2406</v>
      </c>
      <c r="C233" s="109">
        <v>0</v>
      </c>
    </row>
    <row r="234" ht="17.25" customHeight="1" spans="1:3">
      <c r="A234" s="110">
        <v>2320432</v>
      </c>
      <c r="B234" s="112" t="s">
        <v>2407</v>
      </c>
      <c r="C234" s="109">
        <v>0</v>
      </c>
    </row>
    <row r="235" ht="17.25" customHeight="1" spans="1:3">
      <c r="A235" s="110">
        <v>2320433</v>
      </c>
      <c r="B235" s="112" t="s">
        <v>2408</v>
      </c>
      <c r="C235" s="109">
        <v>244</v>
      </c>
    </row>
    <row r="236" ht="17.25" customHeight="1" spans="1:3">
      <c r="A236" s="110">
        <v>2320498</v>
      </c>
      <c r="B236" s="112" t="s">
        <v>2409</v>
      </c>
      <c r="C236" s="109">
        <v>4162</v>
      </c>
    </row>
    <row r="237" ht="17.25" customHeight="1" spans="1:3">
      <c r="A237" s="110">
        <v>2320499</v>
      </c>
      <c r="B237" s="112" t="s">
        <v>2410</v>
      </c>
      <c r="C237" s="109">
        <v>0</v>
      </c>
    </row>
    <row r="238" ht="17.25" customHeight="1" spans="1:3">
      <c r="A238" s="110">
        <v>233</v>
      </c>
      <c r="B238" s="111" t="s">
        <v>1989</v>
      </c>
      <c r="C238" s="109">
        <f>C239</f>
        <v>0</v>
      </c>
    </row>
    <row r="239" ht="17.25" customHeight="1" spans="1:3">
      <c r="A239" s="110">
        <v>23304</v>
      </c>
      <c r="B239" s="111" t="s">
        <v>2411</v>
      </c>
      <c r="C239" s="109">
        <f>SUM(C240:C255)</f>
        <v>0</v>
      </c>
    </row>
    <row r="240" ht="17.25" customHeight="1" spans="1:3">
      <c r="A240" s="110">
        <v>2330401</v>
      </c>
      <c r="B240" s="112" t="s">
        <v>2412</v>
      </c>
      <c r="C240" s="109">
        <v>0</v>
      </c>
    </row>
    <row r="241" ht="17.25" customHeight="1" spans="1:3">
      <c r="A241" s="110">
        <v>2330402</v>
      </c>
      <c r="B241" s="112" t="s">
        <v>2413</v>
      </c>
      <c r="C241" s="109">
        <v>0</v>
      </c>
    </row>
    <row r="242" ht="17.25" customHeight="1" spans="1:3">
      <c r="A242" s="110">
        <v>2330405</v>
      </c>
      <c r="B242" s="112" t="s">
        <v>2414</v>
      </c>
      <c r="C242" s="109">
        <v>0</v>
      </c>
    </row>
    <row r="243" ht="17.25" customHeight="1" spans="1:3">
      <c r="A243" s="110">
        <v>2330411</v>
      </c>
      <c r="B243" s="112" t="s">
        <v>2415</v>
      </c>
      <c r="C243" s="109">
        <v>0</v>
      </c>
    </row>
    <row r="244" ht="17.25" customHeight="1" spans="1:3">
      <c r="A244" s="110">
        <v>2330413</v>
      </c>
      <c r="B244" s="112" t="s">
        <v>2416</v>
      </c>
      <c r="C244" s="109">
        <v>0</v>
      </c>
    </row>
    <row r="245" ht="17.25" customHeight="1" spans="1:3">
      <c r="A245" s="110">
        <v>2330414</v>
      </c>
      <c r="B245" s="112" t="s">
        <v>2417</v>
      </c>
      <c r="C245" s="109">
        <v>0</v>
      </c>
    </row>
    <row r="246" ht="17.25" customHeight="1" spans="1:3">
      <c r="A246" s="110">
        <v>2330416</v>
      </c>
      <c r="B246" s="112" t="s">
        <v>2418</v>
      </c>
      <c r="C246" s="109">
        <v>0</v>
      </c>
    </row>
    <row r="247" ht="17.25" customHeight="1" spans="1:3">
      <c r="A247" s="110">
        <v>2330417</v>
      </c>
      <c r="B247" s="112" t="s">
        <v>2419</v>
      </c>
      <c r="C247" s="109">
        <v>0</v>
      </c>
    </row>
    <row r="248" ht="17.25" customHeight="1" spans="1:3">
      <c r="A248" s="110">
        <v>2330418</v>
      </c>
      <c r="B248" s="112" t="s">
        <v>2420</v>
      </c>
      <c r="C248" s="109">
        <v>0</v>
      </c>
    </row>
    <row r="249" ht="17.25" customHeight="1" spans="1:3">
      <c r="A249" s="110">
        <v>2330419</v>
      </c>
      <c r="B249" s="112" t="s">
        <v>2421</v>
      </c>
      <c r="C249" s="109">
        <v>0</v>
      </c>
    </row>
    <row r="250" ht="17.25" customHeight="1" spans="1:3">
      <c r="A250" s="110">
        <v>2330420</v>
      </c>
      <c r="B250" s="112" t="s">
        <v>2422</v>
      </c>
      <c r="C250" s="109">
        <v>0</v>
      </c>
    </row>
    <row r="251" ht="17.25" customHeight="1" spans="1:3">
      <c r="A251" s="110">
        <v>2330431</v>
      </c>
      <c r="B251" s="112" t="s">
        <v>2423</v>
      </c>
      <c r="C251" s="109">
        <v>0</v>
      </c>
    </row>
    <row r="252" ht="17.25" customHeight="1" spans="1:3">
      <c r="A252" s="110">
        <v>2330432</v>
      </c>
      <c r="B252" s="112" t="s">
        <v>2424</v>
      </c>
      <c r="C252" s="109">
        <v>0</v>
      </c>
    </row>
    <row r="253" ht="17.25" customHeight="1" spans="1:3">
      <c r="A253" s="110">
        <v>2330433</v>
      </c>
      <c r="B253" s="112" t="s">
        <v>2425</v>
      </c>
      <c r="C253" s="109">
        <v>0</v>
      </c>
    </row>
    <row r="254" ht="17.25" customHeight="1" spans="1:3">
      <c r="A254" s="110">
        <v>2330498</v>
      </c>
      <c r="B254" s="112" t="s">
        <v>2426</v>
      </c>
      <c r="C254" s="109">
        <v>0</v>
      </c>
    </row>
    <row r="255" ht="17.25" customHeight="1" spans="1:3">
      <c r="A255" s="110">
        <v>2330499</v>
      </c>
      <c r="B255" s="112" t="s">
        <v>2427</v>
      </c>
      <c r="C255" s="109">
        <v>0</v>
      </c>
    </row>
    <row r="256" ht="17.25" customHeight="1" spans="1:3">
      <c r="A256" s="110">
        <v>234</v>
      </c>
      <c r="B256" s="108" t="s">
        <v>2428</v>
      </c>
      <c r="C256" s="109">
        <f>SUM(C257,C270)</f>
        <v>0</v>
      </c>
    </row>
    <row r="257" ht="17.25" customHeight="1" spans="1:3">
      <c r="A257" s="110">
        <v>23401</v>
      </c>
      <c r="B257" s="108" t="s">
        <v>2429</v>
      </c>
      <c r="C257" s="109">
        <f>SUM(C258:C269)</f>
        <v>0</v>
      </c>
    </row>
    <row r="258" ht="17.25" customHeight="1" spans="1:3">
      <c r="A258" s="110">
        <v>2340101</v>
      </c>
      <c r="B258" s="110" t="s">
        <v>2430</v>
      </c>
      <c r="C258" s="109">
        <v>0</v>
      </c>
    </row>
    <row r="259" ht="17.25" customHeight="1" spans="1:3">
      <c r="A259" s="110">
        <v>2340102</v>
      </c>
      <c r="B259" s="110" t="s">
        <v>2431</v>
      </c>
      <c r="C259" s="109">
        <v>0</v>
      </c>
    </row>
    <row r="260" ht="17.25" customHeight="1" spans="1:3">
      <c r="A260" s="110">
        <v>2340103</v>
      </c>
      <c r="B260" s="110" t="s">
        <v>2432</v>
      </c>
      <c r="C260" s="109">
        <v>0</v>
      </c>
    </row>
    <row r="261" ht="17.25" customHeight="1" spans="1:3">
      <c r="A261" s="110">
        <v>2340104</v>
      </c>
      <c r="B261" s="110" t="s">
        <v>2433</v>
      </c>
      <c r="C261" s="109">
        <v>0</v>
      </c>
    </row>
    <row r="262" ht="17.25" customHeight="1" spans="1:3">
      <c r="A262" s="110">
        <v>2340105</v>
      </c>
      <c r="B262" s="110" t="s">
        <v>2434</v>
      </c>
      <c r="C262" s="109">
        <v>0</v>
      </c>
    </row>
    <row r="263" ht="17.25" customHeight="1" spans="1:3">
      <c r="A263" s="110">
        <v>2340106</v>
      </c>
      <c r="B263" s="110" t="s">
        <v>2435</v>
      </c>
      <c r="C263" s="109">
        <v>0</v>
      </c>
    </row>
    <row r="264" ht="17.25" customHeight="1" spans="1:3">
      <c r="A264" s="110">
        <v>2340107</v>
      </c>
      <c r="B264" s="110" t="s">
        <v>2436</v>
      </c>
      <c r="C264" s="109">
        <v>0</v>
      </c>
    </row>
    <row r="265" ht="17.25" customHeight="1" spans="1:3">
      <c r="A265" s="110">
        <v>2340108</v>
      </c>
      <c r="B265" s="110" t="s">
        <v>2437</v>
      </c>
      <c r="C265" s="109">
        <v>0</v>
      </c>
    </row>
    <row r="266" ht="17.25" customHeight="1" spans="1:3">
      <c r="A266" s="110">
        <v>2340109</v>
      </c>
      <c r="B266" s="110" t="s">
        <v>2438</v>
      </c>
      <c r="C266" s="109">
        <v>0</v>
      </c>
    </row>
    <row r="267" ht="17.25" customHeight="1" spans="1:3">
      <c r="A267" s="110">
        <v>2340110</v>
      </c>
      <c r="B267" s="110" t="s">
        <v>2439</v>
      </c>
      <c r="C267" s="109">
        <v>0</v>
      </c>
    </row>
    <row r="268" ht="17.25" customHeight="1" spans="1:3">
      <c r="A268" s="110">
        <v>2340111</v>
      </c>
      <c r="B268" s="110" t="s">
        <v>2440</v>
      </c>
      <c r="C268" s="109">
        <v>0</v>
      </c>
    </row>
    <row r="269" ht="17.25" customHeight="1" spans="1:3">
      <c r="A269" s="110">
        <v>2340199</v>
      </c>
      <c r="B269" s="110" t="s">
        <v>2441</v>
      </c>
      <c r="C269" s="109">
        <v>0</v>
      </c>
    </row>
    <row r="270" ht="17.25" customHeight="1" spans="1:3">
      <c r="A270" s="110">
        <v>23402</v>
      </c>
      <c r="B270" s="108" t="s">
        <v>2442</v>
      </c>
      <c r="C270" s="109">
        <f>SUM(C271:C276)</f>
        <v>0</v>
      </c>
    </row>
    <row r="271" ht="17.25" customHeight="1" spans="1:3">
      <c r="A271" s="110">
        <v>2340201</v>
      </c>
      <c r="B271" s="110" t="s">
        <v>1791</v>
      </c>
      <c r="C271" s="109">
        <v>0</v>
      </c>
    </row>
    <row r="272" ht="17.25" customHeight="1" spans="1:3">
      <c r="A272" s="110">
        <v>2340202</v>
      </c>
      <c r="B272" s="110" t="s">
        <v>1834</v>
      </c>
      <c r="C272" s="109">
        <v>0</v>
      </c>
    </row>
    <row r="273" ht="17.25" customHeight="1" spans="1:3">
      <c r="A273" s="110">
        <v>2340203</v>
      </c>
      <c r="B273" s="110" t="s">
        <v>1696</v>
      </c>
      <c r="C273" s="109">
        <v>0</v>
      </c>
    </row>
    <row r="274" ht="17.25" customHeight="1" spans="1:3">
      <c r="A274" s="110">
        <v>2340204</v>
      </c>
      <c r="B274" s="110" t="s">
        <v>2443</v>
      </c>
      <c r="C274" s="109">
        <v>0</v>
      </c>
    </row>
    <row r="275" ht="17.25" customHeight="1" spans="1:3">
      <c r="A275" s="110">
        <v>2340205</v>
      </c>
      <c r="B275" s="110" t="s">
        <v>2444</v>
      </c>
      <c r="C275" s="109">
        <v>0</v>
      </c>
    </row>
    <row r="276" ht="17.25" customHeight="1" spans="1:3">
      <c r="A276" s="110">
        <v>2340299</v>
      </c>
      <c r="B276" s="110" t="s">
        <v>2445</v>
      </c>
      <c r="C276" s="109">
        <v>0</v>
      </c>
    </row>
  </sheetData>
  <mergeCells count="1">
    <mergeCell ref="A2:C2"/>
  </mergeCells>
  <printOptions gridLines="1"/>
  <pageMargins left="0.748031496062992" right="0.748031496062992" top="0.984251968503937" bottom="0.984251968503937" header="0" footer="0"/>
  <pageSetup paperSize="1" orientation="portrait"/>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3"/>
  <sheetViews>
    <sheetView showGridLines="0" showZeros="0" workbookViewId="0">
      <selection activeCell="A3" sqref="A3:D3"/>
    </sheetView>
  </sheetViews>
  <sheetFormatPr defaultColWidth="12.125" defaultRowHeight="15.6" customHeight="1" outlineLevelCol="3"/>
  <cols>
    <col min="1" max="1" width="35" style="86" customWidth="1"/>
    <col min="2" max="2" width="19" style="86" customWidth="1"/>
    <col min="3" max="3" width="35" style="86" customWidth="1"/>
    <col min="4" max="4" width="19" style="86" customWidth="1"/>
    <col min="5" max="256" width="12.125" style="86"/>
    <col min="257" max="257" width="35" style="86" customWidth="1"/>
    <col min="258" max="258" width="19" style="86" customWidth="1"/>
    <col min="259" max="259" width="35" style="86" customWidth="1"/>
    <col min="260" max="260" width="19" style="86" customWidth="1"/>
    <col min="261" max="512" width="12.125" style="86"/>
    <col min="513" max="513" width="35" style="86" customWidth="1"/>
    <col min="514" max="514" width="19" style="86" customWidth="1"/>
    <col min="515" max="515" width="35" style="86" customWidth="1"/>
    <col min="516" max="516" width="19" style="86" customWidth="1"/>
    <col min="517" max="768" width="12.125" style="86"/>
    <col min="769" max="769" width="35" style="86" customWidth="1"/>
    <col min="770" max="770" width="19" style="86" customWidth="1"/>
    <col min="771" max="771" width="35" style="86" customWidth="1"/>
    <col min="772" max="772" width="19" style="86" customWidth="1"/>
    <col min="773" max="1024" width="12.125" style="86"/>
    <col min="1025" max="1025" width="35" style="86" customWidth="1"/>
    <col min="1026" max="1026" width="19" style="86" customWidth="1"/>
    <col min="1027" max="1027" width="35" style="86" customWidth="1"/>
    <col min="1028" max="1028" width="19" style="86" customWidth="1"/>
    <col min="1029" max="1280" width="12.125" style="86"/>
    <col min="1281" max="1281" width="35" style="86" customWidth="1"/>
    <col min="1282" max="1282" width="19" style="86" customWidth="1"/>
    <col min="1283" max="1283" width="35" style="86" customWidth="1"/>
    <col min="1284" max="1284" width="19" style="86" customWidth="1"/>
    <col min="1285" max="1536" width="12.125" style="86"/>
    <col min="1537" max="1537" width="35" style="86" customWidth="1"/>
    <col min="1538" max="1538" width="19" style="86" customWidth="1"/>
    <col min="1539" max="1539" width="35" style="86" customWidth="1"/>
    <col min="1540" max="1540" width="19" style="86" customWidth="1"/>
    <col min="1541" max="1792" width="12.125" style="86"/>
    <col min="1793" max="1793" width="35" style="86" customWidth="1"/>
    <col min="1794" max="1794" width="19" style="86" customWidth="1"/>
    <col min="1795" max="1795" width="35" style="86" customWidth="1"/>
    <col min="1796" max="1796" width="19" style="86" customWidth="1"/>
    <col min="1797" max="2048" width="12.125" style="86"/>
    <col min="2049" max="2049" width="35" style="86" customWidth="1"/>
    <col min="2050" max="2050" width="19" style="86" customWidth="1"/>
    <col min="2051" max="2051" width="35" style="86" customWidth="1"/>
    <col min="2052" max="2052" width="19" style="86" customWidth="1"/>
    <col min="2053" max="2304" width="12.125" style="86"/>
    <col min="2305" max="2305" width="35" style="86" customWidth="1"/>
    <col min="2306" max="2306" width="19" style="86" customWidth="1"/>
    <col min="2307" max="2307" width="35" style="86" customWidth="1"/>
    <col min="2308" max="2308" width="19" style="86" customWidth="1"/>
    <col min="2309" max="2560" width="12.125" style="86"/>
    <col min="2561" max="2561" width="35" style="86" customWidth="1"/>
    <col min="2562" max="2562" width="19" style="86" customWidth="1"/>
    <col min="2563" max="2563" width="35" style="86" customWidth="1"/>
    <col min="2564" max="2564" width="19" style="86" customWidth="1"/>
    <col min="2565" max="2816" width="12.125" style="86"/>
    <col min="2817" max="2817" width="35" style="86" customWidth="1"/>
    <col min="2818" max="2818" width="19" style="86" customWidth="1"/>
    <col min="2819" max="2819" width="35" style="86" customWidth="1"/>
    <col min="2820" max="2820" width="19" style="86" customWidth="1"/>
    <col min="2821" max="3072" width="12.125" style="86"/>
    <col min="3073" max="3073" width="35" style="86" customWidth="1"/>
    <col min="3074" max="3074" width="19" style="86" customWidth="1"/>
    <col min="3075" max="3075" width="35" style="86" customWidth="1"/>
    <col min="3076" max="3076" width="19" style="86" customWidth="1"/>
    <col min="3077" max="3328" width="12.125" style="86"/>
    <col min="3329" max="3329" width="35" style="86" customWidth="1"/>
    <col min="3330" max="3330" width="19" style="86" customWidth="1"/>
    <col min="3331" max="3331" width="35" style="86" customWidth="1"/>
    <col min="3332" max="3332" width="19" style="86" customWidth="1"/>
    <col min="3333" max="3584" width="12.125" style="86"/>
    <col min="3585" max="3585" width="35" style="86" customWidth="1"/>
    <col min="3586" max="3586" width="19" style="86" customWidth="1"/>
    <col min="3587" max="3587" width="35" style="86" customWidth="1"/>
    <col min="3588" max="3588" width="19" style="86" customWidth="1"/>
    <col min="3589" max="3840" width="12.125" style="86"/>
    <col min="3841" max="3841" width="35" style="86" customWidth="1"/>
    <col min="3842" max="3842" width="19" style="86" customWidth="1"/>
    <col min="3843" max="3843" width="35" style="86" customWidth="1"/>
    <col min="3844" max="3844" width="19" style="86" customWidth="1"/>
    <col min="3845" max="4096" width="12.125" style="86"/>
    <col min="4097" max="4097" width="35" style="86" customWidth="1"/>
    <col min="4098" max="4098" width="19" style="86" customWidth="1"/>
    <col min="4099" max="4099" width="35" style="86" customWidth="1"/>
    <col min="4100" max="4100" width="19" style="86" customWidth="1"/>
    <col min="4101" max="4352" width="12.125" style="86"/>
    <col min="4353" max="4353" width="35" style="86" customWidth="1"/>
    <col min="4354" max="4354" width="19" style="86" customWidth="1"/>
    <col min="4355" max="4355" width="35" style="86" customWidth="1"/>
    <col min="4356" max="4356" width="19" style="86" customWidth="1"/>
    <col min="4357" max="4608" width="12.125" style="86"/>
    <col min="4609" max="4609" width="35" style="86" customWidth="1"/>
    <col min="4610" max="4610" width="19" style="86" customWidth="1"/>
    <col min="4611" max="4611" width="35" style="86" customWidth="1"/>
    <col min="4612" max="4612" width="19" style="86" customWidth="1"/>
    <col min="4613" max="4864" width="12.125" style="86"/>
    <col min="4865" max="4865" width="35" style="86" customWidth="1"/>
    <col min="4866" max="4866" width="19" style="86" customWidth="1"/>
    <col min="4867" max="4867" width="35" style="86" customWidth="1"/>
    <col min="4868" max="4868" width="19" style="86" customWidth="1"/>
    <col min="4869" max="5120" width="12.125" style="86"/>
    <col min="5121" max="5121" width="35" style="86" customWidth="1"/>
    <col min="5122" max="5122" width="19" style="86" customWidth="1"/>
    <col min="5123" max="5123" width="35" style="86" customWidth="1"/>
    <col min="5124" max="5124" width="19" style="86" customWidth="1"/>
    <col min="5125" max="5376" width="12.125" style="86"/>
    <col min="5377" max="5377" width="35" style="86" customWidth="1"/>
    <col min="5378" max="5378" width="19" style="86" customWidth="1"/>
    <col min="5379" max="5379" width="35" style="86" customWidth="1"/>
    <col min="5380" max="5380" width="19" style="86" customWidth="1"/>
    <col min="5381" max="5632" width="12.125" style="86"/>
    <col min="5633" max="5633" width="35" style="86" customWidth="1"/>
    <col min="5634" max="5634" width="19" style="86" customWidth="1"/>
    <col min="5635" max="5635" width="35" style="86" customWidth="1"/>
    <col min="5636" max="5636" width="19" style="86" customWidth="1"/>
    <col min="5637" max="5888" width="12.125" style="86"/>
    <col min="5889" max="5889" width="35" style="86" customWidth="1"/>
    <col min="5890" max="5890" width="19" style="86" customWidth="1"/>
    <col min="5891" max="5891" width="35" style="86" customWidth="1"/>
    <col min="5892" max="5892" width="19" style="86" customWidth="1"/>
    <col min="5893" max="6144" width="12.125" style="86"/>
    <col min="6145" max="6145" width="35" style="86" customWidth="1"/>
    <col min="6146" max="6146" width="19" style="86" customWidth="1"/>
    <col min="6147" max="6147" width="35" style="86" customWidth="1"/>
    <col min="6148" max="6148" width="19" style="86" customWidth="1"/>
    <col min="6149" max="6400" width="12.125" style="86"/>
    <col min="6401" max="6401" width="35" style="86" customWidth="1"/>
    <col min="6402" max="6402" width="19" style="86" customWidth="1"/>
    <col min="6403" max="6403" width="35" style="86" customWidth="1"/>
    <col min="6404" max="6404" width="19" style="86" customWidth="1"/>
    <col min="6405" max="6656" width="12.125" style="86"/>
    <col min="6657" max="6657" width="35" style="86" customWidth="1"/>
    <col min="6658" max="6658" width="19" style="86" customWidth="1"/>
    <col min="6659" max="6659" width="35" style="86" customWidth="1"/>
    <col min="6660" max="6660" width="19" style="86" customWidth="1"/>
    <col min="6661" max="6912" width="12.125" style="86"/>
    <col min="6913" max="6913" width="35" style="86" customWidth="1"/>
    <col min="6914" max="6914" width="19" style="86" customWidth="1"/>
    <col min="6915" max="6915" width="35" style="86" customWidth="1"/>
    <col min="6916" max="6916" width="19" style="86" customWidth="1"/>
    <col min="6917" max="7168" width="12.125" style="86"/>
    <col min="7169" max="7169" width="35" style="86" customWidth="1"/>
    <col min="7170" max="7170" width="19" style="86" customWidth="1"/>
    <col min="7171" max="7171" width="35" style="86" customWidth="1"/>
    <col min="7172" max="7172" width="19" style="86" customWidth="1"/>
    <col min="7173" max="7424" width="12.125" style="86"/>
    <col min="7425" max="7425" width="35" style="86" customWidth="1"/>
    <col min="7426" max="7426" width="19" style="86" customWidth="1"/>
    <col min="7427" max="7427" width="35" style="86" customWidth="1"/>
    <col min="7428" max="7428" width="19" style="86" customWidth="1"/>
    <col min="7429" max="7680" width="12.125" style="86"/>
    <col min="7681" max="7681" width="35" style="86" customWidth="1"/>
    <col min="7682" max="7682" width="19" style="86" customWidth="1"/>
    <col min="7683" max="7683" width="35" style="86" customWidth="1"/>
    <col min="7684" max="7684" width="19" style="86" customWidth="1"/>
    <col min="7685" max="7936" width="12.125" style="86"/>
    <col min="7937" max="7937" width="35" style="86" customWidth="1"/>
    <col min="7938" max="7938" width="19" style="86" customWidth="1"/>
    <col min="7939" max="7939" width="35" style="86" customWidth="1"/>
    <col min="7940" max="7940" width="19" style="86" customWidth="1"/>
    <col min="7941" max="8192" width="12.125" style="86"/>
    <col min="8193" max="8193" width="35" style="86" customWidth="1"/>
    <col min="8194" max="8194" width="19" style="86" customWidth="1"/>
    <col min="8195" max="8195" width="35" style="86" customWidth="1"/>
    <col min="8196" max="8196" width="19" style="86" customWidth="1"/>
    <col min="8197" max="8448" width="12.125" style="86"/>
    <col min="8449" max="8449" width="35" style="86" customWidth="1"/>
    <col min="8450" max="8450" width="19" style="86" customWidth="1"/>
    <col min="8451" max="8451" width="35" style="86" customWidth="1"/>
    <col min="8452" max="8452" width="19" style="86" customWidth="1"/>
    <col min="8453" max="8704" width="12.125" style="86"/>
    <col min="8705" max="8705" width="35" style="86" customWidth="1"/>
    <col min="8706" max="8706" width="19" style="86" customWidth="1"/>
    <col min="8707" max="8707" width="35" style="86" customWidth="1"/>
    <col min="8708" max="8708" width="19" style="86" customWidth="1"/>
    <col min="8709" max="8960" width="12.125" style="86"/>
    <col min="8961" max="8961" width="35" style="86" customWidth="1"/>
    <col min="8962" max="8962" width="19" style="86" customWidth="1"/>
    <col min="8963" max="8963" width="35" style="86" customWidth="1"/>
    <col min="8964" max="8964" width="19" style="86" customWidth="1"/>
    <col min="8965" max="9216" width="12.125" style="86"/>
    <col min="9217" max="9217" width="35" style="86" customWidth="1"/>
    <col min="9218" max="9218" width="19" style="86" customWidth="1"/>
    <col min="9219" max="9219" width="35" style="86" customWidth="1"/>
    <col min="9220" max="9220" width="19" style="86" customWidth="1"/>
    <col min="9221" max="9472" width="12.125" style="86"/>
    <col min="9473" max="9473" width="35" style="86" customWidth="1"/>
    <col min="9474" max="9474" width="19" style="86" customWidth="1"/>
    <col min="9475" max="9475" width="35" style="86" customWidth="1"/>
    <col min="9476" max="9476" width="19" style="86" customWidth="1"/>
    <col min="9477" max="9728" width="12.125" style="86"/>
    <col min="9729" max="9729" width="35" style="86" customWidth="1"/>
    <col min="9730" max="9730" width="19" style="86" customWidth="1"/>
    <col min="9731" max="9731" width="35" style="86" customWidth="1"/>
    <col min="9732" max="9732" width="19" style="86" customWidth="1"/>
    <col min="9733" max="9984" width="12.125" style="86"/>
    <col min="9985" max="9985" width="35" style="86" customWidth="1"/>
    <col min="9986" max="9986" width="19" style="86" customWidth="1"/>
    <col min="9987" max="9987" width="35" style="86" customWidth="1"/>
    <col min="9988" max="9988" width="19" style="86" customWidth="1"/>
    <col min="9989" max="10240" width="12.125" style="86"/>
    <col min="10241" max="10241" width="35" style="86" customWidth="1"/>
    <col min="10242" max="10242" width="19" style="86" customWidth="1"/>
    <col min="10243" max="10243" width="35" style="86" customWidth="1"/>
    <col min="10244" max="10244" width="19" style="86" customWidth="1"/>
    <col min="10245" max="10496" width="12.125" style="86"/>
    <col min="10497" max="10497" width="35" style="86" customWidth="1"/>
    <col min="10498" max="10498" width="19" style="86" customWidth="1"/>
    <col min="10499" max="10499" width="35" style="86" customWidth="1"/>
    <col min="10500" max="10500" width="19" style="86" customWidth="1"/>
    <col min="10501" max="10752" width="12.125" style="86"/>
    <col min="10753" max="10753" width="35" style="86" customWidth="1"/>
    <col min="10754" max="10754" width="19" style="86" customWidth="1"/>
    <col min="10755" max="10755" width="35" style="86" customWidth="1"/>
    <col min="10756" max="10756" width="19" style="86" customWidth="1"/>
    <col min="10757" max="11008" width="12.125" style="86"/>
    <col min="11009" max="11009" width="35" style="86" customWidth="1"/>
    <col min="11010" max="11010" width="19" style="86" customWidth="1"/>
    <col min="11011" max="11011" width="35" style="86" customWidth="1"/>
    <col min="11012" max="11012" width="19" style="86" customWidth="1"/>
    <col min="11013" max="11264" width="12.125" style="86"/>
    <col min="11265" max="11265" width="35" style="86" customWidth="1"/>
    <col min="11266" max="11266" width="19" style="86" customWidth="1"/>
    <col min="11267" max="11267" width="35" style="86" customWidth="1"/>
    <col min="11268" max="11268" width="19" style="86" customWidth="1"/>
    <col min="11269" max="11520" width="12.125" style="86"/>
    <col min="11521" max="11521" width="35" style="86" customWidth="1"/>
    <col min="11522" max="11522" width="19" style="86" customWidth="1"/>
    <col min="11523" max="11523" width="35" style="86" customWidth="1"/>
    <col min="11524" max="11524" width="19" style="86" customWidth="1"/>
    <col min="11525" max="11776" width="12.125" style="86"/>
    <col min="11777" max="11777" width="35" style="86" customWidth="1"/>
    <col min="11778" max="11778" width="19" style="86" customWidth="1"/>
    <col min="11779" max="11779" width="35" style="86" customWidth="1"/>
    <col min="11780" max="11780" width="19" style="86" customWidth="1"/>
    <col min="11781" max="12032" width="12.125" style="86"/>
    <col min="12033" max="12033" width="35" style="86" customWidth="1"/>
    <col min="12034" max="12034" width="19" style="86" customWidth="1"/>
    <col min="12035" max="12035" width="35" style="86" customWidth="1"/>
    <col min="12036" max="12036" width="19" style="86" customWidth="1"/>
    <col min="12037" max="12288" width="12.125" style="86"/>
    <col min="12289" max="12289" width="35" style="86" customWidth="1"/>
    <col min="12290" max="12290" width="19" style="86" customWidth="1"/>
    <col min="12291" max="12291" width="35" style="86" customWidth="1"/>
    <col min="12292" max="12292" width="19" style="86" customWidth="1"/>
    <col min="12293" max="12544" width="12.125" style="86"/>
    <col min="12545" max="12545" width="35" style="86" customWidth="1"/>
    <col min="12546" max="12546" width="19" style="86" customWidth="1"/>
    <col min="12547" max="12547" width="35" style="86" customWidth="1"/>
    <col min="12548" max="12548" width="19" style="86" customWidth="1"/>
    <col min="12549" max="12800" width="12.125" style="86"/>
    <col min="12801" max="12801" width="35" style="86" customWidth="1"/>
    <col min="12802" max="12802" width="19" style="86" customWidth="1"/>
    <col min="12803" max="12803" width="35" style="86" customWidth="1"/>
    <col min="12804" max="12804" width="19" style="86" customWidth="1"/>
    <col min="12805" max="13056" width="12.125" style="86"/>
    <col min="13057" max="13057" width="35" style="86" customWidth="1"/>
    <col min="13058" max="13058" width="19" style="86" customWidth="1"/>
    <col min="13059" max="13059" width="35" style="86" customWidth="1"/>
    <col min="13060" max="13060" width="19" style="86" customWidth="1"/>
    <col min="13061" max="13312" width="12.125" style="86"/>
    <col min="13313" max="13313" width="35" style="86" customWidth="1"/>
    <col min="13314" max="13314" width="19" style="86" customWidth="1"/>
    <col min="13315" max="13315" width="35" style="86" customWidth="1"/>
    <col min="13316" max="13316" width="19" style="86" customWidth="1"/>
    <col min="13317" max="13568" width="12.125" style="86"/>
    <col min="13569" max="13569" width="35" style="86" customWidth="1"/>
    <col min="13570" max="13570" width="19" style="86" customWidth="1"/>
    <col min="13571" max="13571" width="35" style="86" customWidth="1"/>
    <col min="13572" max="13572" width="19" style="86" customWidth="1"/>
    <col min="13573" max="13824" width="12.125" style="86"/>
    <col min="13825" max="13825" width="35" style="86" customWidth="1"/>
    <col min="13826" max="13826" width="19" style="86" customWidth="1"/>
    <col min="13827" max="13827" width="35" style="86" customWidth="1"/>
    <col min="13828" max="13828" width="19" style="86" customWidth="1"/>
    <col min="13829" max="14080" width="12.125" style="86"/>
    <col min="14081" max="14081" width="35" style="86" customWidth="1"/>
    <col min="14082" max="14082" width="19" style="86" customWidth="1"/>
    <col min="14083" max="14083" width="35" style="86" customWidth="1"/>
    <col min="14084" max="14084" width="19" style="86" customWidth="1"/>
    <col min="14085" max="14336" width="12.125" style="86"/>
    <col min="14337" max="14337" width="35" style="86" customWidth="1"/>
    <col min="14338" max="14338" width="19" style="86" customWidth="1"/>
    <col min="14339" max="14339" width="35" style="86" customWidth="1"/>
    <col min="14340" max="14340" width="19" style="86" customWidth="1"/>
    <col min="14341" max="14592" width="12.125" style="86"/>
    <col min="14593" max="14593" width="35" style="86" customWidth="1"/>
    <col min="14594" max="14594" width="19" style="86" customWidth="1"/>
    <col min="14595" max="14595" width="35" style="86" customWidth="1"/>
    <col min="14596" max="14596" width="19" style="86" customWidth="1"/>
    <col min="14597" max="14848" width="12.125" style="86"/>
    <col min="14849" max="14849" width="35" style="86" customWidth="1"/>
    <col min="14850" max="14850" width="19" style="86" customWidth="1"/>
    <col min="14851" max="14851" width="35" style="86" customWidth="1"/>
    <col min="14852" max="14852" width="19" style="86" customWidth="1"/>
    <col min="14853" max="15104" width="12.125" style="86"/>
    <col min="15105" max="15105" width="35" style="86" customWidth="1"/>
    <col min="15106" max="15106" width="19" style="86" customWidth="1"/>
    <col min="15107" max="15107" width="35" style="86" customWidth="1"/>
    <col min="15108" max="15108" width="19" style="86" customWidth="1"/>
    <col min="15109" max="15360" width="12.125" style="86"/>
    <col min="15361" max="15361" width="35" style="86" customWidth="1"/>
    <col min="15362" max="15362" width="19" style="86" customWidth="1"/>
    <col min="15363" max="15363" width="35" style="86" customWidth="1"/>
    <col min="15364" max="15364" width="19" style="86" customWidth="1"/>
    <col min="15365" max="15616" width="12.125" style="86"/>
    <col min="15617" max="15617" width="35" style="86" customWidth="1"/>
    <col min="15618" max="15618" width="19" style="86" customWidth="1"/>
    <col min="15619" max="15619" width="35" style="86" customWidth="1"/>
    <col min="15620" max="15620" width="19" style="86" customWidth="1"/>
    <col min="15621" max="15872" width="12.125" style="86"/>
    <col min="15873" max="15873" width="35" style="86" customWidth="1"/>
    <col min="15874" max="15874" width="19" style="86" customWidth="1"/>
    <col min="15875" max="15875" width="35" style="86" customWidth="1"/>
    <col min="15876" max="15876" width="19" style="86" customWidth="1"/>
    <col min="15877" max="16128" width="12.125" style="86"/>
    <col min="16129" max="16129" width="35" style="86" customWidth="1"/>
    <col min="16130" max="16130" width="19" style="86" customWidth="1"/>
    <col min="16131" max="16131" width="35" style="86" customWidth="1"/>
    <col min="16132" max="16132" width="19" style="86" customWidth="1"/>
    <col min="16133" max="16384" width="12.125" style="86"/>
  </cols>
  <sheetData>
    <row r="1" ht="27" customHeight="1" spans="1:1">
      <c r="A1" s="98" t="s">
        <v>2447</v>
      </c>
    </row>
    <row r="2" ht="33.95" customHeight="1" spans="1:4">
      <c r="A2" s="87" t="s">
        <v>46</v>
      </c>
      <c r="B2" s="87"/>
      <c r="C2" s="87"/>
      <c r="D2" s="87"/>
    </row>
    <row r="3" ht="17.1" customHeight="1" spans="1:4">
      <c r="A3" s="88" t="s">
        <v>76</v>
      </c>
      <c r="B3" s="88"/>
      <c r="C3" s="88"/>
      <c r="D3" s="88"/>
    </row>
    <row r="4" ht="17.1" customHeight="1" spans="1:4">
      <c r="A4" s="89" t="s">
        <v>225</v>
      </c>
      <c r="B4" s="89" t="s">
        <v>81</v>
      </c>
      <c r="C4" s="89" t="s">
        <v>225</v>
      </c>
      <c r="D4" s="89" t="s">
        <v>81</v>
      </c>
    </row>
    <row r="5" ht="17.25" customHeight="1" spans="1:4">
      <c r="A5" s="93" t="s">
        <v>2137</v>
      </c>
      <c r="B5" s="91">
        <f>'[1]L10'!C6</f>
        <v>-536</v>
      </c>
      <c r="C5" s="93" t="s">
        <v>2210</v>
      </c>
      <c r="D5" s="91">
        <f>'[1]L10'!O6</f>
        <v>137718</v>
      </c>
    </row>
    <row r="6" ht="17.25" customHeight="1" spans="1:4">
      <c r="A6" s="93" t="s">
        <v>2448</v>
      </c>
      <c r="B6" s="91">
        <f>B7</f>
        <v>58519</v>
      </c>
      <c r="C6" s="93" t="s">
        <v>2449</v>
      </c>
      <c r="D6" s="91">
        <f>D7</f>
        <v>0</v>
      </c>
    </row>
    <row r="7" ht="17.25" customHeight="1" spans="1:4">
      <c r="A7" s="93" t="s">
        <v>2450</v>
      </c>
      <c r="B7" s="91">
        <f>SUM(B8:B16)</f>
        <v>58519</v>
      </c>
      <c r="C7" s="93" t="s">
        <v>2451</v>
      </c>
      <c r="D7" s="91">
        <f>SUM(D8:D16)</f>
        <v>0</v>
      </c>
    </row>
    <row r="8" ht="17.25" customHeight="1" spans="1:4">
      <c r="A8" s="93" t="s">
        <v>2452</v>
      </c>
      <c r="B8" s="91">
        <f>'[1]L10'!D7</f>
        <v>0</v>
      </c>
      <c r="C8" s="93" t="s">
        <v>2452</v>
      </c>
      <c r="D8" s="91">
        <f>'[1]L10'!P7</f>
        <v>0</v>
      </c>
    </row>
    <row r="9" ht="17.25" customHeight="1" spans="1:4">
      <c r="A9" s="93" t="s">
        <v>2453</v>
      </c>
      <c r="B9" s="91">
        <f>'[1]L10'!D8+'[1]L10'!D9</f>
        <v>337</v>
      </c>
      <c r="C9" s="93" t="s">
        <v>2453</v>
      </c>
      <c r="D9" s="91">
        <f>'[1]L10'!P8+'[1]L10'!P9</f>
        <v>0</v>
      </c>
    </row>
    <row r="10" ht="17.25" customHeight="1" spans="1:4">
      <c r="A10" s="93" t="s">
        <v>2454</v>
      </c>
      <c r="B10" s="91">
        <f>'[1]L10'!D10+'[1]L10'!D11</f>
        <v>8</v>
      </c>
      <c r="C10" s="93" t="s">
        <v>2454</v>
      </c>
      <c r="D10" s="91">
        <f>'[1]L10'!P10+'[1]L10'!P11</f>
        <v>0</v>
      </c>
    </row>
    <row r="11" ht="17.25" customHeight="1" spans="1:4">
      <c r="A11" s="93" t="s">
        <v>2455</v>
      </c>
      <c r="B11" s="91">
        <f>'[1]L10'!D12+'[1]L10'!D13</f>
        <v>0</v>
      </c>
      <c r="C11" s="93" t="s">
        <v>2455</v>
      </c>
      <c r="D11" s="91">
        <f>'[1]L10'!P12+'[1]L10'!P13</f>
        <v>0</v>
      </c>
    </row>
    <row r="12" ht="17.25" customHeight="1" spans="1:4">
      <c r="A12" s="93" t="s">
        <v>2456</v>
      </c>
      <c r="B12" s="91">
        <f>'[1]L10'!D14+'[1]L10'!D15+'[1]L10'!D16+'[1]L10'!D17+'[1]L10'!D18</f>
        <v>56747</v>
      </c>
      <c r="C12" s="93" t="s">
        <v>2456</v>
      </c>
      <c r="D12" s="91">
        <f>'[1]L10'!P14+'[1]L10'!P15+'[1]L10'!P16+'[1]L10'!P17+'[1]L10'!P18</f>
        <v>0</v>
      </c>
    </row>
    <row r="13" ht="17.25" customHeight="1" spans="1:4">
      <c r="A13" s="93" t="s">
        <v>2457</v>
      </c>
      <c r="B13" s="91">
        <f>'[1]L10'!D19+'[1]L10'!D20+'[1]L10'!D21</f>
        <v>0</v>
      </c>
      <c r="C13" s="93" t="s">
        <v>2457</v>
      </c>
      <c r="D13" s="91">
        <f>'[1]L10'!P19+'[1]L10'!P20+'[1]L10'!P21</f>
        <v>0</v>
      </c>
    </row>
    <row r="14" ht="17.25" customHeight="1" spans="1:4">
      <c r="A14" s="93" t="s">
        <v>2458</v>
      </c>
      <c r="B14" s="91">
        <f>'[1]L10'!D22+'[1]L10'!D23+'[1]L10'!D24+'[1]L10'!D25+'[1]L10'!D26+'[1]L10'!D27</f>
        <v>0</v>
      </c>
      <c r="C14" s="93" t="s">
        <v>2458</v>
      </c>
      <c r="D14" s="91">
        <f>'[1]L10'!P22+'[1]L10'!P23+'[1]L10'!P24+'[1]L10'!P25+'[1]L10'!P26+'[1]L10'!P27</f>
        <v>0</v>
      </c>
    </row>
    <row r="15" ht="17.25" customHeight="1" spans="1:4">
      <c r="A15" s="93" t="s">
        <v>2459</v>
      </c>
      <c r="B15" s="91">
        <f>'[1]L10'!D28</f>
        <v>0</v>
      </c>
      <c r="C15" s="93" t="s">
        <v>2459</v>
      </c>
      <c r="D15" s="91">
        <f>'[1]L10'!P28</f>
        <v>0</v>
      </c>
    </row>
    <row r="16" ht="17.25" customHeight="1" spans="1:4">
      <c r="A16" s="93" t="s">
        <v>106</v>
      </c>
      <c r="B16" s="91">
        <f>'[1]L10'!D31+'[1]L10'!D32+'[1]L10'!D33</f>
        <v>1427</v>
      </c>
      <c r="C16" s="93" t="s">
        <v>1141</v>
      </c>
      <c r="D16" s="91">
        <f>'[1]L10'!P31+'[1]L10'!P32+'[1]L10'!P33</f>
        <v>0</v>
      </c>
    </row>
    <row r="17" ht="17.25" customHeight="1" spans="1:4">
      <c r="A17" s="93" t="s">
        <v>2460</v>
      </c>
      <c r="B17" s="99">
        <v>0</v>
      </c>
      <c r="C17" s="93" t="s">
        <v>2461</v>
      </c>
      <c r="D17" s="99">
        <v>0</v>
      </c>
    </row>
    <row r="18" ht="17.25" customHeight="1" spans="1:4">
      <c r="A18" s="93" t="s">
        <v>2462</v>
      </c>
      <c r="B18" s="91">
        <v>0</v>
      </c>
      <c r="C18" s="93"/>
      <c r="D18" s="100"/>
    </row>
    <row r="19" ht="17.25" customHeight="1" spans="1:4">
      <c r="A19" s="93" t="s">
        <v>2463</v>
      </c>
      <c r="B19" s="91">
        <v>76</v>
      </c>
      <c r="C19" s="93"/>
      <c r="D19" s="100"/>
    </row>
    <row r="20" ht="17.25" customHeight="1" spans="1:4">
      <c r="A20" s="93" t="s">
        <v>230</v>
      </c>
      <c r="B20" s="91">
        <f>B21+B22</f>
        <v>5803</v>
      </c>
      <c r="C20" s="93" t="s">
        <v>2464</v>
      </c>
      <c r="D20" s="91">
        <v>0</v>
      </c>
    </row>
    <row r="21" ht="17.25" customHeight="1" spans="1:4">
      <c r="A21" s="93" t="s">
        <v>2465</v>
      </c>
      <c r="B21" s="91">
        <v>0</v>
      </c>
      <c r="C21" s="93"/>
      <c r="D21" s="101"/>
    </row>
    <row r="22" ht="17.25" customHeight="1" spans="1:4">
      <c r="A22" s="93" t="s">
        <v>2466</v>
      </c>
      <c r="B22" s="91">
        <v>5803</v>
      </c>
      <c r="C22" s="93"/>
      <c r="D22" s="101"/>
    </row>
    <row r="23" ht="17.25" customHeight="1" spans="1:4">
      <c r="A23" s="93" t="s">
        <v>2467</v>
      </c>
      <c r="B23" s="91">
        <f>B24</f>
        <v>0</v>
      </c>
      <c r="C23" s="93" t="s">
        <v>173</v>
      </c>
      <c r="D23" s="91">
        <f>D24</f>
        <v>0</v>
      </c>
    </row>
    <row r="24" ht="17.25" customHeight="1" spans="1:4">
      <c r="A24" s="93" t="s">
        <v>2468</v>
      </c>
      <c r="B24" s="91">
        <f>B25</f>
        <v>0</v>
      </c>
      <c r="C24" s="93" t="s">
        <v>319</v>
      </c>
      <c r="D24" s="91">
        <v>0</v>
      </c>
    </row>
    <row r="25" ht="17.25" customHeight="1" spans="1:4">
      <c r="A25" s="93" t="s">
        <v>2469</v>
      </c>
      <c r="B25" s="91">
        <v>0</v>
      </c>
      <c r="C25" s="93" t="s">
        <v>2470</v>
      </c>
      <c r="D25" s="101"/>
    </row>
    <row r="26" ht="17.25" customHeight="1" spans="1:4">
      <c r="A26" s="93" t="s">
        <v>174</v>
      </c>
      <c r="B26" s="91">
        <f>B27</f>
        <v>75000</v>
      </c>
      <c r="C26" s="93" t="s">
        <v>2471</v>
      </c>
      <c r="D26" s="99">
        <v>0</v>
      </c>
    </row>
    <row r="27" ht="17.25" customHeight="1" spans="1:4">
      <c r="A27" s="93" t="s">
        <v>317</v>
      </c>
      <c r="B27" s="99">
        <v>75000</v>
      </c>
      <c r="C27" s="93"/>
      <c r="D27" s="100"/>
    </row>
    <row r="28" ht="17.25" customHeight="1" spans="1:4">
      <c r="A28" s="93" t="s">
        <v>2472</v>
      </c>
      <c r="B28" s="99">
        <v>0</v>
      </c>
      <c r="C28" s="93" t="s">
        <v>2473</v>
      </c>
      <c r="D28" s="99">
        <v>0</v>
      </c>
    </row>
    <row r="29" ht="17.25" customHeight="1" spans="1:4">
      <c r="A29" s="93" t="s">
        <v>2474</v>
      </c>
      <c r="B29" s="99">
        <v>0</v>
      </c>
      <c r="C29" s="93" t="s">
        <v>2475</v>
      </c>
      <c r="D29" s="99">
        <v>0</v>
      </c>
    </row>
    <row r="30" ht="17.25" customHeight="1" spans="1:4">
      <c r="A30" s="93"/>
      <c r="B30" s="100"/>
      <c r="C30" s="93" t="s">
        <v>2476</v>
      </c>
      <c r="D30" s="91">
        <f>'[1]L10'!Y6</f>
        <v>0</v>
      </c>
    </row>
    <row r="31" ht="17.25" customHeight="1" spans="1:4">
      <c r="A31" s="93"/>
      <c r="B31" s="100"/>
      <c r="C31" s="93" t="s">
        <v>2477</v>
      </c>
      <c r="D31" s="91">
        <f>B32-D5-D6-D17-D20-D23-D26-D28-D29-D30</f>
        <v>1144</v>
      </c>
    </row>
    <row r="32" ht="17.1" customHeight="1" spans="1:4">
      <c r="A32" s="89" t="s">
        <v>231</v>
      </c>
      <c r="B32" s="91">
        <f>SUM(B5,B6,B17:B20,B23,B26,B28,B29)</f>
        <v>138862</v>
      </c>
      <c r="C32" s="89" t="s">
        <v>232</v>
      </c>
      <c r="D32" s="91">
        <f>SUM(D5,D6,D17,D20,D23,D26,D28:D31)</f>
        <v>138862</v>
      </c>
    </row>
    <row r="33" ht="23.25" customHeight="1" spans="1:4">
      <c r="A33" s="102" t="s">
        <v>213</v>
      </c>
      <c r="B33" s="102"/>
      <c r="C33" s="102"/>
      <c r="D33" s="102"/>
    </row>
  </sheetData>
  <mergeCells count="2">
    <mergeCell ref="A2:D2"/>
    <mergeCell ref="A3:D3"/>
  </mergeCells>
  <printOptions gridLines="1"/>
  <pageMargins left="0.748031496062992" right="0.748031496062992" top="0.984251968503937" bottom="0.984251968503937" header="0" footer="0"/>
  <pageSetup paperSize="9" scale="80" orientation="portrait"/>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C10"/>
  <sheetViews>
    <sheetView workbookViewId="0">
      <selection activeCell="C9" sqref="C9"/>
    </sheetView>
  </sheetViews>
  <sheetFormatPr defaultColWidth="9" defaultRowHeight="13.5" outlineLevelCol="2"/>
  <cols>
    <col min="1" max="1" width="15.625" style="78" customWidth="1"/>
    <col min="2" max="2" width="50.625" style="78" customWidth="1"/>
    <col min="3" max="3" width="25.625" style="78" customWidth="1"/>
    <col min="4" max="16384" width="9" style="78"/>
  </cols>
  <sheetData>
    <row r="1" s="21" customFormat="1" ht="20.25" spans="1:1">
      <c r="A1" s="41" t="s">
        <v>2478</v>
      </c>
    </row>
    <row r="2" s="77" customFormat="1" ht="35.1" customHeight="1" spans="1:3">
      <c r="A2" s="97" t="s">
        <v>48</v>
      </c>
      <c r="B2" s="97"/>
      <c r="C2" s="97"/>
    </row>
    <row r="3" ht="24.95" customHeight="1" spans="1:3">
      <c r="A3" s="81"/>
      <c r="B3" s="81"/>
      <c r="C3" s="82" t="s">
        <v>76</v>
      </c>
    </row>
    <row r="4" ht="30" customHeight="1" spans="1:3">
      <c r="A4" s="83" t="s">
        <v>215</v>
      </c>
      <c r="B4" s="83" t="s">
        <v>216</v>
      </c>
      <c r="C4" s="83" t="s">
        <v>217</v>
      </c>
    </row>
    <row r="5" ht="30" customHeight="1" spans="1:3">
      <c r="A5" s="84">
        <v>207</v>
      </c>
      <c r="B5" s="84" t="s">
        <v>125</v>
      </c>
      <c r="C5" s="84">
        <v>337</v>
      </c>
    </row>
    <row r="6" ht="30" customHeight="1" spans="1:3">
      <c r="A6" s="84">
        <v>208</v>
      </c>
      <c r="B6" s="84" t="s">
        <v>126</v>
      </c>
      <c r="C6" s="84">
        <v>8</v>
      </c>
    </row>
    <row r="7" ht="30" customHeight="1" spans="1:3">
      <c r="A7" s="84">
        <v>212</v>
      </c>
      <c r="B7" s="84" t="s">
        <v>129</v>
      </c>
      <c r="C7" s="84">
        <v>56747</v>
      </c>
    </row>
    <row r="8" ht="30" customHeight="1" spans="1:3">
      <c r="A8" s="84">
        <v>229</v>
      </c>
      <c r="B8" s="84" t="s">
        <v>139</v>
      </c>
      <c r="C8" s="84">
        <v>1427</v>
      </c>
    </row>
    <row r="9" ht="30" customHeight="1" spans="1:3">
      <c r="A9" s="83" t="s">
        <v>219</v>
      </c>
      <c r="B9" s="83"/>
      <c r="C9" s="83">
        <f>SUM(C5:C8)</f>
        <v>58519</v>
      </c>
    </row>
    <row r="10" spans="1:1">
      <c r="A10" s="85" t="s">
        <v>213</v>
      </c>
    </row>
  </sheetData>
  <mergeCells count="2">
    <mergeCell ref="A2:C2"/>
    <mergeCell ref="A9:B9"/>
  </mergeCells>
  <pageMargins left="0.748031496062992" right="0.748031496062992" top="0.984251968503937" bottom="0.984251968503937" header="0.511811023622047" footer="0.511811023622047"/>
  <pageSetup paperSize="9" orientation="landscape"/>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
  <sheetViews>
    <sheetView workbookViewId="0">
      <selection activeCell="A1" sqref="A1"/>
    </sheetView>
  </sheetViews>
  <sheetFormatPr defaultColWidth="9" defaultRowHeight="14.25" outlineLevelRow="5" outlineLevelCol="1"/>
  <cols>
    <col min="1" max="1" width="42.875" style="68" customWidth="1"/>
    <col min="2" max="2" width="39.25" style="68" customWidth="1"/>
    <col min="3" max="255" width="9" style="68"/>
    <col min="256" max="257" width="41.375" style="68" customWidth="1"/>
    <col min="258" max="258" width="39.25" style="68" customWidth="1"/>
    <col min="259" max="511" width="9" style="68"/>
    <col min="512" max="513" width="41.375" style="68" customWidth="1"/>
    <col min="514" max="514" width="39.25" style="68" customWidth="1"/>
    <col min="515" max="767" width="9" style="68"/>
    <col min="768" max="769" width="41.375" style="68" customWidth="1"/>
    <col min="770" max="770" width="39.25" style="68" customWidth="1"/>
    <col min="771" max="1023" width="9" style="68"/>
    <col min="1024" max="1025" width="41.375" style="68" customWidth="1"/>
    <col min="1026" max="1026" width="39.25" style="68" customWidth="1"/>
    <col min="1027" max="1279" width="9" style="68"/>
    <col min="1280" max="1281" width="41.375" style="68" customWidth="1"/>
    <col min="1282" max="1282" width="39.25" style="68" customWidth="1"/>
    <col min="1283" max="1535" width="9" style="68"/>
    <col min="1536" max="1537" width="41.375" style="68" customWidth="1"/>
    <col min="1538" max="1538" width="39.25" style="68" customWidth="1"/>
    <col min="1539" max="1791" width="9" style="68"/>
    <col min="1792" max="1793" width="41.375" style="68" customWidth="1"/>
    <col min="1794" max="1794" width="39.25" style="68" customWidth="1"/>
    <col min="1795" max="2047" width="9" style="68"/>
    <col min="2048" max="2049" width="41.375" style="68" customWidth="1"/>
    <col min="2050" max="2050" width="39.25" style="68" customWidth="1"/>
    <col min="2051" max="2303" width="9" style="68"/>
    <col min="2304" max="2305" width="41.375" style="68" customWidth="1"/>
    <col min="2306" max="2306" width="39.25" style="68" customWidth="1"/>
    <col min="2307" max="2559" width="9" style="68"/>
    <col min="2560" max="2561" width="41.375" style="68" customWidth="1"/>
    <col min="2562" max="2562" width="39.25" style="68" customWidth="1"/>
    <col min="2563" max="2815" width="9" style="68"/>
    <col min="2816" max="2817" width="41.375" style="68" customWidth="1"/>
    <col min="2818" max="2818" width="39.25" style="68" customWidth="1"/>
    <col min="2819" max="3071" width="9" style="68"/>
    <col min="3072" max="3073" width="41.375" style="68" customWidth="1"/>
    <col min="3074" max="3074" width="39.25" style="68" customWidth="1"/>
    <col min="3075" max="3327" width="9" style="68"/>
    <col min="3328" max="3329" width="41.375" style="68" customWidth="1"/>
    <col min="3330" max="3330" width="39.25" style="68" customWidth="1"/>
    <col min="3331" max="3583" width="9" style="68"/>
    <col min="3584" max="3585" width="41.375" style="68" customWidth="1"/>
    <col min="3586" max="3586" width="39.25" style="68" customWidth="1"/>
    <col min="3587" max="3839" width="9" style="68"/>
    <col min="3840" max="3841" width="41.375" style="68" customWidth="1"/>
    <col min="3842" max="3842" width="39.25" style="68" customWidth="1"/>
    <col min="3843" max="4095" width="9" style="68"/>
    <col min="4096" max="4097" width="41.375" style="68" customWidth="1"/>
    <col min="4098" max="4098" width="39.25" style="68" customWidth="1"/>
    <col min="4099" max="4351" width="9" style="68"/>
    <col min="4352" max="4353" width="41.375" style="68" customWidth="1"/>
    <col min="4354" max="4354" width="39.25" style="68" customWidth="1"/>
    <col min="4355" max="4607" width="9" style="68"/>
    <col min="4608" max="4609" width="41.375" style="68" customWidth="1"/>
    <col min="4610" max="4610" width="39.25" style="68" customWidth="1"/>
    <col min="4611" max="4863" width="9" style="68"/>
    <col min="4864" max="4865" width="41.375" style="68" customWidth="1"/>
    <col min="4866" max="4866" width="39.25" style="68" customWidth="1"/>
    <col min="4867" max="5119" width="9" style="68"/>
    <col min="5120" max="5121" width="41.375" style="68" customWidth="1"/>
    <col min="5122" max="5122" width="39.25" style="68" customWidth="1"/>
    <col min="5123" max="5375" width="9" style="68"/>
    <col min="5376" max="5377" width="41.375" style="68" customWidth="1"/>
    <col min="5378" max="5378" width="39.25" style="68" customWidth="1"/>
    <col min="5379" max="5631" width="9" style="68"/>
    <col min="5632" max="5633" width="41.375" style="68" customWidth="1"/>
    <col min="5634" max="5634" width="39.25" style="68" customWidth="1"/>
    <col min="5635" max="5887" width="9" style="68"/>
    <col min="5888" max="5889" width="41.375" style="68" customWidth="1"/>
    <col min="5890" max="5890" width="39.25" style="68" customWidth="1"/>
    <col min="5891" max="6143" width="9" style="68"/>
    <col min="6144" max="6145" width="41.375" style="68" customWidth="1"/>
    <col min="6146" max="6146" width="39.25" style="68" customWidth="1"/>
    <col min="6147" max="6399" width="9" style="68"/>
    <col min="6400" max="6401" width="41.375" style="68" customWidth="1"/>
    <col min="6402" max="6402" width="39.25" style="68" customWidth="1"/>
    <col min="6403" max="6655" width="9" style="68"/>
    <col min="6656" max="6657" width="41.375" style="68" customWidth="1"/>
    <col min="6658" max="6658" width="39.25" style="68" customWidth="1"/>
    <col min="6659" max="6911" width="9" style="68"/>
    <col min="6912" max="6913" width="41.375" style="68" customWidth="1"/>
    <col min="6914" max="6914" width="39.25" style="68" customWidth="1"/>
    <col min="6915" max="7167" width="9" style="68"/>
    <col min="7168" max="7169" width="41.375" style="68" customWidth="1"/>
    <col min="7170" max="7170" width="39.25" style="68" customWidth="1"/>
    <col min="7171" max="7423" width="9" style="68"/>
    <col min="7424" max="7425" width="41.375" style="68" customWidth="1"/>
    <col min="7426" max="7426" width="39.25" style="68" customWidth="1"/>
    <col min="7427" max="7679" width="9" style="68"/>
    <col min="7680" max="7681" width="41.375" style="68" customWidth="1"/>
    <col min="7682" max="7682" width="39.25" style="68" customWidth="1"/>
    <col min="7683" max="7935" width="9" style="68"/>
    <col min="7936" max="7937" width="41.375" style="68" customWidth="1"/>
    <col min="7938" max="7938" width="39.25" style="68" customWidth="1"/>
    <col min="7939" max="8191" width="9" style="68"/>
    <col min="8192" max="8193" width="41.375" style="68" customWidth="1"/>
    <col min="8194" max="8194" width="39.25" style="68" customWidth="1"/>
    <col min="8195" max="8447" width="9" style="68"/>
    <col min="8448" max="8449" width="41.375" style="68" customWidth="1"/>
    <col min="8450" max="8450" width="39.25" style="68" customWidth="1"/>
    <col min="8451" max="8703" width="9" style="68"/>
    <col min="8704" max="8705" width="41.375" style="68" customWidth="1"/>
    <col min="8706" max="8706" width="39.25" style="68" customWidth="1"/>
    <col min="8707" max="8959" width="9" style="68"/>
    <col min="8960" max="8961" width="41.375" style="68" customWidth="1"/>
    <col min="8962" max="8962" width="39.25" style="68" customWidth="1"/>
    <col min="8963" max="9215" width="9" style="68"/>
    <col min="9216" max="9217" width="41.375" style="68" customWidth="1"/>
    <col min="9218" max="9218" width="39.25" style="68" customWidth="1"/>
    <col min="9219" max="9471" width="9" style="68"/>
    <col min="9472" max="9473" width="41.375" style="68" customWidth="1"/>
    <col min="9474" max="9474" width="39.25" style="68" customWidth="1"/>
    <col min="9475" max="9727" width="9" style="68"/>
    <col min="9728" max="9729" width="41.375" style="68" customWidth="1"/>
    <col min="9730" max="9730" width="39.25" style="68" customWidth="1"/>
    <col min="9731" max="9983" width="9" style="68"/>
    <col min="9984" max="9985" width="41.375" style="68" customWidth="1"/>
    <col min="9986" max="9986" width="39.25" style="68" customWidth="1"/>
    <col min="9987" max="10239" width="9" style="68"/>
    <col min="10240" max="10241" width="41.375" style="68" customWidth="1"/>
    <col min="10242" max="10242" width="39.25" style="68" customWidth="1"/>
    <col min="10243" max="10495" width="9" style="68"/>
    <col min="10496" max="10497" width="41.375" style="68" customWidth="1"/>
    <col min="10498" max="10498" width="39.25" style="68" customWidth="1"/>
    <col min="10499" max="10751" width="9" style="68"/>
    <col min="10752" max="10753" width="41.375" style="68" customWidth="1"/>
    <col min="10754" max="10754" width="39.25" style="68" customWidth="1"/>
    <col min="10755" max="11007" width="9" style="68"/>
    <col min="11008" max="11009" width="41.375" style="68" customWidth="1"/>
    <col min="11010" max="11010" width="39.25" style="68" customWidth="1"/>
    <col min="11011" max="11263" width="9" style="68"/>
    <col min="11264" max="11265" width="41.375" style="68" customWidth="1"/>
    <col min="11266" max="11266" width="39.25" style="68" customWidth="1"/>
    <col min="11267" max="11519" width="9" style="68"/>
    <col min="11520" max="11521" width="41.375" style="68" customWidth="1"/>
    <col min="11522" max="11522" width="39.25" style="68" customWidth="1"/>
    <col min="11523" max="11775" width="9" style="68"/>
    <col min="11776" max="11777" width="41.375" style="68" customWidth="1"/>
    <col min="11778" max="11778" width="39.25" style="68" customWidth="1"/>
    <col min="11779" max="12031" width="9" style="68"/>
    <col min="12032" max="12033" width="41.375" style="68" customWidth="1"/>
    <col min="12034" max="12034" width="39.25" style="68" customWidth="1"/>
    <col min="12035" max="12287" width="9" style="68"/>
    <col min="12288" max="12289" width="41.375" style="68" customWidth="1"/>
    <col min="12290" max="12290" width="39.25" style="68" customWidth="1"/>
    <col min="12291" max="12543" width="9" style="68"/>
    <col min="12544" max="12545" width="41.375" style="68" customWidth="1"/>
    <col min="12546" max="12546" width="39.25" style="68" customWidth="1"/>
    <col min="12547" max="12799" width="9" style="68"/>
    <col min="12800" max="12801" width="41.375" style="68" customWidth="1"/>
    <col min="12802" max="12802" width="39.25" style="68" customWidth="1"/>
    <col min="12803" max="13055" width="9" style="68"/>
    <col min="13056" max="13057" width="41.375" style="68" customWidth="1"/>
    <col min="13058" max="13058" width="39.25" style="68" customWidth="1"/>
    <col min="13059" max="13311" width="9" style="68"/>
    <col min="13312" max="13313" width="41.375" style="68" customWidth="1"/>
    <col min="13314" max="13314" width="39.25" style="68" customWidth="1"/>
    <col min="13315" max="13567" width="9" style="68"/>
    <col min="13568" max="13569" width="41.375" style="68" customWidth="1"/>
    <col min="13570" max="13570" width="39.25" style="68" customWidth="1"/>
    <col min="13571" max="13823" width="9" style="68"/>
    <col min="13824" max="13825" width="41.375" style="68" customWidth="1"/>
    <col min="13826" max="13826" width="39.25" style="68" customWidth="1"/>
    <col min="13827" max="14079" width="9" style="68"/>
    <col min="14080" max="14081" width="41.375" style="68" customWidth="1"/>
    <col min="14082" max="14082" width="39.25" style="68" customWidth="1"/>
    <col min="14083" max="14335" width="9" style="68"/>
    <col min="14336" max="14337" width="41.375" style="68" customWidth="1"/>
    <col min="14338" max="14338" width="39.25" style="68" customWidth="1"/>
    <col min="14339" max="14591" width="9" style="68"/>
    <col min="14592" max="14593" width="41.375" style="68" customWidth="1"/>
    <col min="14594" max="14594" width="39.25" style="68" customWidth="1"/>
    <col min="14595" max="14847" width="9" style="68"/>
    <col min="14848" max="14849" width="41.375" style="68" customWidth="1"/>
    <col min="14850" max="14850" width="39.25" style="68" customWidth="1"/>
    <col min="14851" max="15103" width="9" style="68"/>
    <col min="15104" max="15105" width="41.375" style="68" customWidth="1"/>
    <col min="15106" max="15106" width="39.25" style="68" customWidth="1"/>
    <col min="15107" max="15359" width="9" style="68"/>
    <col min="15360" max="15361" width="41.375" style="68" customWidth="1"/>
    <col min="15362" max="15362" width="39.25" style="68" customWidth="1"/>
    <col min="15363" max="15615" width="9" style="68"/>
    <col min="15616" max="15617" width="41.375" style="68" customWidth="1"/>
    <col min="15618" max="15618" width="39.25" style="68" customWidth="1"/>
    <col min="15619" max="15871" width="9" style="68"/>
    <col min="15872" max="15873" width="41.375" style="68" customWidth="1"/>
    <col min="15874" max="15874" width="39.25" style="68" customWidth="1"/>
    <col min="15875" max="16127" width="9" style="68"/>
    <col min="16128" max="16129" width="41.375" style="68" customWidth="1"/>
    <col min="16130" max="16130" width="39.25" style="68" customWidth="1"/>
    <col min="16131" max="16384" width="9" style="68"/>
  </cols>
  <sheetData>
    <row r="1" ht="20.25" spans="1:1">
      <c r="A1" s="69" t="s">
        <v>2479</v>
      </c>
    </row>
    <row r="2" ht="36" customHeight="1" spans="1:2">
      <c r="A2" s="70" t="s">
        <v>50</v>
      </c>
      <c r="B2" s="71"/>
    </row>
    <row r="3" ht="13.5" spans="1:2">
      <c r="A3" s="72" t="s">
        <v>76</v>
      </c>
      <c r="B3" s="72"/>
    </row>
    <row r="4" ht="30.75" customHeight="1" spans="1:2">
      <c r="A4" s="73" t="s">
        <v>221</v>
      </c>
      <c r="B4" s="73" t="s">
        <v>81</v>
      </c>
    </row>
    <row r="5" ht="30.75" customHeight="1" spans="1:2">
      <c r="A5" s="74" t="s">
        <v>222</v>
      </c>
      <c r="B5" s="75">
        <v>0</v>
      </c>
    </row>
    <row r="6" ht="35.1" customHeight="1" spans="1:2">
      <c r="A6" s="76" t="s">
        <v>223</v>
      </c>
      <c r="B6" s="76"/>
    </row>
  </sheetData>
  <mergeCells count="3">
    <mergeCell ref="A2:B2"/>
    <mergeCell ref="A3:B3"/>
    <mergeCell ref="A6:B6"/>
  </mergeCells>
  <pageMargins left="0.7" right="0.7" top="0.75" bottom="0.75" header="0.3" footer="0.3"/>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5"/>
  <sheetViews>
    <sheetView showGridLines="0" showZeros="0" workbookViewId="0">
      <selection activeCell="F22" sqref="F22"/>
    </sheetView>
  </sheetViews>
  <sheetFormatPr defaultColWidth="12.125" defaultRowHeight="17.1" customHeight="1" outlineLevelCol="2"/>
  <cols>
    <col min="1" max="1" width="18.375" style="86" customWidth="1"/>
    <col min="2" max="2" width="39.75" style="86" customWidth="1"/>
    <col min="3" max="3" width="20.375" style="86" customWidth="1"/>
    <col min="4" max="249" width="12.125" style="86"/>
    <col min="250" max="250" width="12.125" style="86" customWidth="1"/>
    <col min="251" max="251" width="39.75" style="86" customWidth="1"/>
    <col min="252" max="254" width="16.5" style="86" customWidth="1"/>
    <col min="255" max="255" width="12.125" style="86" customWidth="1"/>
    <col min="256" max="256" width="37.25" style="86" customWidth="1"/>
    <col min="257" max="259" width="16.5" style="86" customWidth="1"/>
    <col min="260" max="505" width="12.125" style="86"/>
    <col min="506" max="506" width="12.125" style="86" customWidth="1"/>
    <col min="507" max="507" width="39.75" style="86" customWidth="1"/>
    <col min="508" max="510" width="16.5" style="86" customWidth="1"/>
    <col min="511" max="511" width="12.125" style="86" customWidth="1"/>
    <col min="512" max="512" width="37.25" style="86" customWidth="1"/>
    <col min="513" max="515" width="16.5" style="86" customWidth="1"/>
    <col min="516" max="761" width="12.125" style="86"/>
    <col min="762" max="762" width="12.125" style="86" customWidth="1"/>
    <col min="763" max="763" width="39.75" style="86" customWidth="1"/>
    <col min="764" max="766" width="16.5" style="86" customWidth="1"/>
    <col min="767" max="767" width="12.125" style="86" customWidth="1"/>
    <col min="768" max="768" width="37.25" style="86" customWidth="1"/>
    <col min="769" max="771" width="16.5" style="86" customWidth="1"/>
    <col min="772" max="1017" width="12.125" style="86"/>
    <col min="1018" max="1018" width="12.125" style="86" customWidth="1"/>
    <col min="1019" max="1019" width="39.75" style="86" customWidth="1"/>
    <col min="1020" max="1022" width="16.5" style="86" customWidth="1"/>
    <col min="1023" max="1023" width="12.125" style="86" customWidth="1"/>
    <col min="1024" max="1024" width="37.25" style="86" customWidth="1"/>
    <col min="1025" max="1027" width="16.5" style="86" customWidth="1"/>
    <col min="1028" max="1273" width="12.125" style="86"/>
    <col min="1274" max="1274" width="12.125" style="86" customWidth="1"/>
    <col min="1275" max="1275" width="39.75" style="86" customWidth="1"/>
    <col min="1276" max="1278" width="16.5" style="86" customWidth="1"/>
    <col min="1279" max="1279" width="12.125" style="86" customWidth="1"/>
    <col min="1280" max="1280" width="37.25" style="86" customWidth="1"/>
    <col min="1281" max="1283" width="16.5" style="86" customWidth="1"/>
    <col min="1284" max="1529" width="12.125" style="86"/>
    <col min="1530" max="1530" width="12.125" style="86" customWidth="1"/>
    <col min="1531" max="1531" width="39.75" style="86" customWidth="1"/>
    <col min="1532" max="1534" width="16.5" style="86" customWidth="1"/>
    <col min="1535" max="1535" width="12.125" style="86" customWidth="1"/>
    <col min="1536" max="1536" width="37.25" style="86" customWidth="1"/>
    <col min="1537" max="1539" width="16.5" style="86" customWidth="1"/>
    <col min="1540" max="1785" width="12.125" style="86"/>
    <col min="1786" max="1786" width="12.125" style="86" customWidth="1"/>
    <col min="1787" max="1787" width="39.75" style="86" customWidth="1"/>
    <col min="1788" max="1790" width="16.5" style="86" customWidth="1"/>
    <col min="1791" max="1791" width="12.125" style="86" customWidth="1"/>
    <col min="1792" max="1792" width="37.25" style="86" customWidth="1"/>
    <col min="1793" max="1795" width="16.5" style="86" customWidth="1"/>
    <col min="1796" max="2041" width="12.125" style="86"/>
    <col min="2042" max="2042" width="12.125" style="86" customWidth="1"/>
    <col min="2043" max="2043" width="39.75" style="86" customWidth="1"/>
    <col min="2044" max="2046" width="16.5" style="86" customWidth="1"/>
    <col min="2047" max="2047" width="12.125" style="86" customWidth="1"/>
    <col min="2048" max="2048" width="37.25" style="86" customWidth="1"/>
    <col min="2049" max="2051" width="16.5" style="86" customWidth="1"/>
    <col min="2052" max="2297" width="12.125" style="86"/>
    <col min="2298" max="2298" width="12.125" style="86" customWidth="1"/>
    <col min="2299" max="2299" width="39.75" style="86" customWidth="1"/>
    <col min="2300" max="2302" width="16.5" style="86" customWidth="1"/>
    <col min="2303" max="2303" width="12.125" style="86" customWidth="1"/>
    <col min="2304" max="2304" width="37.25" style="86" customWidth="1"/>
    <col min="2305" max="2307" width="16.5" style="86" customWidth="1"/>
    <col min="2308" max="2553" width="12.125" style="86"/>
    <col min="2554" max="2554" width="12.125" style="86" customWidth="1"/>
    <col min="2555" max="2555" width="39.75" style="86" customWidth="1"/>
    <col min="2556" max="2558" width="16.5" style="86" customWidth="1"/>
    <col min="2559" max="2559" width="12.125" style="86" customWidth="1"/>
    <col min="2560" max="2560" width="37.25" style="86" customWidth="1"/>
    <col min="2561" max="2563" width="16.5" style="86" customWidth="1"/>
    <col min="2564" max="2809" width="12.125" style="86"/>
    <col min="2810" max="2810" width="12.125" style="86" customWidth="1"/>
    <col min="2811" max="2811" width="39.75" style="86" customWidth="1"/>
    <col min="2812" max="2814" width="16.5" style="86" customWidth="1"/>
    <col min="2815" max="2815" width="12.125" style="86" customWidth="1"/>
    <col min="2816" max="2816" width="37.25" style="86" customWidth="1"/>
    <col min="2817" max="2819" width="16.5" style="86" customWidth="1"/>
    <col min="2820" max="3065" width="12.125" style="86"/>
    <col min="3066" max="3066" width="12.125" style="86" customWidth="1"/>
    <col min="3067" max="3067" width="39.75" style="86" customWidth="1"/>
    <col min="3068" max="3070" width="16.5" style="86" customWidth="1"/>
    <col min="3071" max="3071" width="12.125" style="86" customWidth="1"/>
    <col min="3072" max="3072" width="37.25" style="86" customWidth="1"/>
    <col min="3073" max="3075" width="16.5" style="86" customWidth="1"/>
    <col min="3076" max="3321" width="12.125" style="86"/>
    <col min="3322" max="3322" width="12.125" style="86" customWidth="1"/>
    <col min="3323" max="3323" width="39.75" style="86" customWidth="1"/>
    <col min="3324" max="3326" width="16.5" style="86" customWidth="1"/>
    <col min="3327" max="3327" width="12.125" style="86" customWidth="1"/>
    <col min="3328" max="3328" width="37.25" style="86" customWidth="1"/>
    <col min="3329" max="3331" width="16.5" style="86" customWidth="1"/>
    <col min="3332" max="3577" width="12.125" style="86"/>
    <col min="3578" max="3578" width="12.125" style="86" customWidth="1"/>
    <col min="3579" max="3579" width="39.75" style="86" customWidth="1"/>
    <col min="3580" max="3582" width="16.5" style="86" customWidth="1"/>
    <col min="3583" max="3583" width="12.125" style="86" customWidth="1"/>
    <col min="3584" max="3584" width="37.25" style="86" customWidth="1"/>
    <col min="3585" max="3587" width="16.5" style="86" customWidth="1"/>
    <col min="3588" max="3833" width="12.125" style="86"/>
    <col min="3834" max="3834" width="12.125" style="86" customWidth="1"/>
    <col min="3835" max="3835" width="39.75" style="86" customWidth="1"/>
    <col min="3836" max="3838" width="16.5" style="86" customWidth="1"/>
    <col min="3839" max="3839" width="12.125" style="86" customWidth="1"/>
    <col min="3840" max="3840" width="37.25" style="86" customWidth="1"/>
    <col min="3841" max="3843" width="16.5" style="86" customWidth="1"/>
    <col min="3844" max="4089" width="12.125" style="86"/>
    <col min="4090" max="4090" width="12.125" style="86" customWidth="1"/>
    <col min="4091" max="4091" width="39.75" style="86" customWidth="1"/>
    <col min="4092" max="4094" width="16.5" style="86" customWidth="1"/>
    <col min="4095" max="4095" width="12.125" style="86" customWidth="1"/>
    <col min="4096" max="4096" width="37.25" style="86" customWidth="1"/>
    <col min="4097" max="4099" width="16.5" style="86" customWidth="1"/>
    <col min="4100" max="4345" width="12.125" style="86"/>
    <col min="4346" max="4346" width="12.125" style="86" customWidth="1"/>
    <col min="4347" max="4347" width="39.75" style="86" customWidth="1"/>
    <col min="4348" max="4350" width="16.5" style="86" customWidth="1"/>
    <col min="4351" max="4351" width="12.125" style="86" customWidth="1"/>
    <col min="4352" max="4352" width="37.25" style="86" customWidth="1"/>
    <col min="4353" max="4355" width="16.5" style="86" customWidth="1"/>
    <col min="4356" max="4601" width="12.125" style="86"/>
    <col min="4602" max="4602" width="12.125" style="86" customWidth="1"/>
    <col min="4603" max="4603" width="39.75" style="86" customWidth="1"/>
    <col min="4604" max="4606" width="16.5" style="86" customWidth="1"/>
    <col min="4607" max="4607" width="12.125" style="86" customWidth="1"/>
    <col min="4608" max="4608" width="37.25" style="86" customWidth="1"/>
    <col min="4609" max="4611" width="16.5" style="86" customWidth="1"/>
    <col min="4612" max="4857" width="12.125" style="86"/>
    <col min="4858" max="4858" width="12.125" style="86" customWidth="1"/>
    <col min="4859" max="4859" width="39.75" style="86" customWidth="1"/>
    <col min="4860" max="4862" width="16.5" style="86" customWidth="1"/>
    <col min="4863" max="4863" width="12.125" style="86" customWidth="1"/>
    <col min="4864" max="4864" width="37.25" style="86" customWidth="1"/>
    <col min="4865" max="4867" width="16.5" style="86" customWidth="1"/>
    <col min="4868" max="5113" width="12.125" style="86"/>
    <col min="5114" max="5114" width="12.125" style="86" customWidth="1"/>
    <col min="5115" max="5115" width="39.75" style="86" customWidth="1"/>
    <col min="5116" max="5118" width="16.5" style="86" customWidth="1"/>
    <col min="5119" max="5119" width="12.125" style="86" customWidth="1"/>
    <col min="5120" max="5120" width="37.25" style="86" customWidth="1"/>
    <col min="5121" max="5123" width="16.5" style="86" customWidth="1"/>
    <col min="5124" max="5369" width="12.125" style="86"/>
    <col min="5370" max="5370" width="12.125" style="86" customWidth="1"/>
    <col min="5371" max="5371" width="39.75" style="86" customWidth="1"/>
    <col min="5372" max="5374" width="16.5" style="86" customWidth="1"/>
    <col min="5375" max="5375" width="12.125" style="86" customWidth="1"/>
    <col min="5376" max="5376" width="37.25" style="86" customWidth="1"/>
    <col min="5377" max="5379" width="16.5" style="86" customWidth="1"/>
    <col min="5380" max="5625" width="12.125" style="86"/>
    <col min="5626" max="5626" width="12.125" style="86" customWidth="1"/>
    <col min="5627" max="5627" width="39.75" style="86" customWidth="1"/>
    <col min="5628" max="5630" width="16.5" style="86" customWidth="1"/>
    <col min="5631" max="5631" width="12.125" style="86" customWidth="1"/>
    <col min="5632" max="5632" width="37.25" style="86" customWidth="1"/>
    <col min="5633" max="5635" width="16.5" style="86" customWidth="1"/>
    <col min="5636" max="5881" width="12.125" style="86"/>
    <col min="5882" max="5882" width="12.125" style="86" customWidth="1"/>
    <col min="5883" max="5883" width="39.75" style="86" customWidth="1"/>
    <col min="5884" max="5886" width="16.5" style="86" customWidth="1"/>
    <col min="5887" max="5887" width="12.125" style="86" customWidth="1"/>
    <col min="5888" max="5888" width="37.25" style="86" customWidth="1"/>
    <col min="5889" max="5891" width="16.5" style="86" customWidth="1"/>
    <col min="5892" max="6137" width="12.125" style="86"/>
    <col min="6138" max="6138" width="12.125" style="86" customWidth="1"/>
    <col min="6139" max="6139" width="39.75" style="86" customWidth="1"/>
    <col min="6140" max="6142" width="16.5" style="86" customWidth="1"/>
    <col min="6143" max="6143" width="12.125" style="86" customWidth="1"/>
    <col min="6144" max="6144" width="37.25" style="86" customWidth="1"/>
    <col min="6145" max="6147" width="16.5" style="86" customWidth="1"/>
    <col min="6148" max="6393" width="12.125" style="86"/>
    <col min="6394" max="6394" width="12.125" style="86" customWidth="1"/>
    <col min="6395" max="6395" width="39.75" style="86" customWidth="1"/>
    <col min="6396" max="6398" width="16.5" style="86" customWidth="1"/>
    <col min="6399" max="6399" width="12.125" style="86" customWidth="1"/>
    <col min="6400" max="6400" width="37.25" style="86" customWidth="1"/>
    <col min="6401" max="6403" width="16.5" style="86" customWidth="1"/>
    <col min="6404" max="6649" width="12.125" style="86"/>
    <col min="6650" max="6650" width="12.125" style="86" customWidth="1"/>
    <col min="6651" max="6651" width="39.75" style="86" customWidth="1"/>
    <col min="6652" max="6654" width="16.5" style="86" customWidth="1"/>
    <col min="6655" max="6655" width="12.125" style="86" customWidth="1"/>
    <col min="6656" max="6656" width="37.25" style="86" customWidth="1"/>
    <col min="6657" max="6659" width="16.5" style="86" customWidth="1"/>
    <col min="6660" max="6905" width="12.125" style="86"/>
    <col min="6906" max="6906" width="12.125" style="86" customWidth="1"/>
    <col min="6907" max="6907" width="39.75" style="86" customWidth="1"/>
    <col min="6908" max="6910" width="16.5" style="86" customWidth="1"/>
    <col min="6911" max="6911" width="12.125" style="86" customWidth="1"/>
    <col min="6912" max="6912" width="37.25" style="86" customWidth="1"/>
    <col min="6913" max="6915" width="16.5" style="86" customWidth="1"/>
    <col min="6916" max="7161" width="12.125" style="86"/>
    <col min="7162" max="7162" width="12.125" style="86" customWidth="1"/>
    <col min="7163" max="7163" width="39.75" style="86" customWidth="1"/>
    <col min="7164" max="7166" width="16.5" style="86" customWidth="1"/>
    <col min="7167" max="7167" width="12.125" style="86" customWidth="1"/>
    <col min="7168" max="7168" width="37.25" style="86" customWidth="1"/>
    <col min="7169" max="7171" width="16.5" style="86" customWidth="1"/>
    <col min="7172" max="7417" width="12.125" style="86"/>
    <col min="7418" max="7418" width="12.125" style="86" customWidth="1"/>
    <col min="7419" max="7419" width="39.75" style="86" customWidth="1"/>
    <col min="7420" max="7422" width="16.5" style="86" customWidth="1"/>
    <col min="7423" max="7423" width="12.125" style="86" customWidth="1"/>
    <col min="7424" max="7424" width="37.25" style="86" customWidth="1"/>
    <col min="7425" max="7427" width="16.5" style="86" customWidth="1"/>
    <col min="7428" max="7673" width="12.125" style="86"/>
    <col min="7674" max="7674" width="12.125" style="86" customWidth="1"/>
    <col min="7675" max="7675" width="39.75" style="86" customWidth="1"/>
    <col min="7676" max="7678" width="16.5" style="86" customWidth="1"/>
    <col min="7679" max="7679" width="12.125" style="86" customWidth="1"/>
    <col min="7680" max="7680" width="37.25" style="86" customWidth="1"/>
    <col min="7681" max="7683" width="16.5" style="86" customWidth="1"/>
    <col min="7684" max="7929" width="12.125" style="86"/>
    <col min="7930" max="7930" width="12.125" style="86" customWidth="1"/>
    <col min="7931" max="7931" width="39.75" style="86" customWidth="1"/>
    <col min="7932" max="7934" width="16.5" style="86" customWidth="1"/>
    <col min="7935" max="7935" width="12.125" style="86" customWidth="1"/>
    <col min="7936" max="7936" width="37.25" style="86" customWidth="1"/>
    <col min="7937" max="7939" width="16.5" style="86" customWidth="1"/>
    <col min="7940" max="8185" width="12.125" style="86"/>
    <col min="8186" max="8186" width="12.125" style="86" customWidth="1"/>
    <col min="8187" max="8187" width="39.75" style="86" customWidth="1"/>
    <col min="8188" max="8190" width="16.5" style="86" customWidth="1"/>
    <col min="8191" max="8191" width="12.125" style="86" customWidth="1"/>
    <col min="8192" max="8192" width="37.25" style="86" customWidth="1"/>
    <col min="8193" max="8195" width="16.5" style="86" customWidth="1"/>
    <col min="8196" max="8441" width="12.125" style="86"/>
    <col min="8442" max="8442" width="12.125" style="86" customWidth="1"/>
    <col min="8443" max="8443" width="39.75" style="86" customWidth="1"/>
    <col min="8444" max="8446" width="16.5" style="86" customWidth="1"/>
    <col min="8447" max="8447" width="12.125" style="86" customWidth="1"/>
    <col min="8448" max="8448" width="37.25" style="86" customWidth="1"/>
    <col min="8449" max="8451" width="16.5" style="86" customWidth="1"/>
    <col min="8452" max="8697" width="12.125" style="86"/>
    <col min="8698" max="8698" width="12.125" style="86" customWidth="1"/>
    <col min="8699" max="8699" width="39.75" style="86" customWidth="1"/>
    <col min="8700" max="8702" width="16.5" style="86" customWidth="1"/>
    <col min="8703" max="8703" width="12.125" style="86" customWidth="1"/>
    <col min="8704" max="8704" width="37.25" style="86" customWidth="1"/>
    <col min="8705" max="8707" width="16.5" style="86" customWidth="1"/>
    <col min="8708" max="8953" width="12.125" style="86"/>
    <col min="8954" max="8954" width="12.125" style="86" customWidth="1"/>
    <col min="8955" max="8955" width="39.75" style="86" customWidth="1"/>
    <col min="8956" max="8958" width="16.5" style="86" customWidth="1"/>
    <col min="8959" max="8959" width="12.125" style="86" customWidth="1"/>
    <col min="8960" max="8960" width="37.25" style="86" customWidth="1"/>
    <col min="8961" max="8963" width="16.5" style="86" customWidth="1"/>
    <col min="8964" max="9209" width="12.125" style="86"/>
    <col min="9210" max="9210" width="12.125" style="86" customWidth="1"/>
    <col min="9211" max="9211" width="39.75" style="86" customWidth="1"/>
    <col min="9212" max="9214" width="16.5" style="86" customWidth="1"/>
    <col min="9215" max="9215" width="12.125" style="86" customWidth="1"/>
    <col min="9216" max="9216" width="37.25" style="86" customWidth="1"/>
    <col min="9217" max="9219" width="16.5" style="86" customWidth="1"/>
    <col min="9220" max="9465" width="12.125" style="86"/>
    <col min="9466" max="9466" width="12.125" style="86" customWidth="1"/>
    <col min="9467" max="9467" width="39.75" style="86" customWidth="1"/>
    <col min="9468" max="9470" width="16.5" style="86" customWidth="1"/>
    <col min="9471" max="9471" width="12.125" style="86" customWidth="1"/>
    <col min="9472" max="9472" width="37.25" style="86" customWidth="1"/>
    <col min="9473" max="9475" width="16.5" style="86" customWidth="1"/>
    <col min="9476" max="9721" width="12.125" style="86"/>
    <col min="9722" max="9722" width="12.125" style="86" customWidth="1"/>
    <col min="9723" max="9723" width="39.75" style="86" customWidth="1"/>
    <col min="9724" max="9726" width="16.5" style="86" customWidth="1"/>
    <col min="9727" max="9727" width="12.125" style="86" customWidth="1"/>
    <col min="9728" max="9728" width="37.25" style="86" customWidth="1"/>
    <col min="9729" max="9731" width="16.5" style="86" customWidth="1"/>
    <col min="9732" max="9977" width="12.125" style="86"/>
    <col min="9978" max="9978" width="12.125" style="86" customWidth="1"/>
    <col min="9979" max="9979" width="39.75" style="86" customWidth="1"/>
    <col min="9980" max="9982" width="16.5" style="86" customWidth="1"/>
    <col min="9983" max="9983" width="12.125" style="86" customWidth="1"/>
    <col min="9984" max="9984" width="37.25" style="86" customWidth="1"/>
    <col min="9985" max="9987" width="16.5" style="86" customWidth="1"/>
    <col min="9988" max="10233" width="12.125" style="86"/>
    <col min="10234" max="10234" width="12.125" style="86" customWidth="1"/>
    <col min="10235" max="10235" width="39.75" style="86" customWidth="1"/>
    <col min="10236" max="10238" width="16.5" style="86" customWidth="1"/>
    <col min="10239" max="10239" width="12.125" style="86" customWidth="1"/>
    <col min="10240" max="10240" width="37.25" style="86" customWidth="1"/>
    <col min="10241" max="10243" width="16.5" style="86" customWidth="1"/>
    <col min="10244" max="10489" width="12.125" style="86"/>
    <col min="10490" max="10490" width="12.125" style="86" customWidth="1"/>
    <col min="10491" max="10491" width="39.75" style="86" customWidth="1"/>
    <col min="10492" max="10494" width="16.5" style="86" customWidth="1"/>
    <col min="10495" max="10495" width="12.125" style="86" customWidth="1"/>
    <col min="10496" max="10496" width="37.25" style="86" customWidth="1"/>
    <col min="10497" max="10499" width="16.5" style="86" customWidth="1"/>
    <col min="10500" max="10745" width="12.125" style="86"/>
    <col min="10746" max="10746" width="12.125" style="86" customWidth="1"/>
    <col min="10747" max="10747" width="39.75" style="86" customWidth="1"/>
    <col min="10748" max="10750" width="16.5" style="86" customWidth="1"/>
    <col min="10751" max="10751" width="12.125" style="86" customWidth="1"/>
    <col min="10752" max="10752" width="37.25" style="86" customWidth="1"/>
    <col min="10753" max="10755" width="16.5" style="86" customWidth="1"/>
    <col min="10756" max="11001" width="12.125" style="86"/>
    <col min="11002" max="11002" width="12.125" style="86" customWidth="1"/>
    <col min="11003" max="11003" width="39.75" style="86" customWidth="1"/>
    <col min="11004" max="11006" width="16.5" style="86" customWidth="1"/>
    <col min="11007" max="11007" width="12.125" style="86" customWidth="1"/>
    <col min="11008" max="11008" width="37.25" style="86" customWidth="1"/>
    <col min="11009" max="11011" width="16.5" style="86" customWidth="1"/>
    <col min="11012" max="11257" width="12.125" style="86"/>
    <col min="11258" max="11258" width="12.125" style="86" customWidth="1"/>
    <col min="11259" max="11259" width="39.75" style="86" customWidth="1"/>
    <col min="11260" max="11262" width="16.5" style="86" customWidth="1"/>
    <col min="11263" max="11263" width="12.125" style="86" customWidth="1"/>
    <col min="11264" max="11264" width="37.25" style="86" customWidth="1"/>
    <col min="11265" max="11267" width="16.5" style="86" customWidth="1"/>
    <col min="11268" max="11513" width="12.125" style="86"/>
    <col min="11514" max="11514" width="12.125" style="86" customWidth="1"/>
    <col min="11515" max="11515" width="39.75" style="86" customWidth="1"/>
    <col min="11516" max="11518" width="16.5" style="86" customWidth="1"/>
    <col min="11519" max="11519" width="12.125" style="86" customWidth="1"/>
    <col min="11520" max="11520" width="37.25" style="86" customWidth="1"/>
    <col min="11521" max="11523" width="16.5" style="86" customWidth="1"/>
    <col min="11524" max="11769" width="12.125" style="86"/>
    <col min="11770" max="11770" width="12.125" style="86" customWidth="1"/>
    <col min="11771" max="11771" width="39.75" style="86" customWidth="1"/>
    <col min="11772" max="11774" width="16.5" style="86" customWidth="1"/>
    <col min="11775" max="11775" width="12.125" style="86" customWidth="1"/>
    <col min="11776" max="11776" width="37.25" style="86" customWidth="1"/>
    <col min="11777" max="11779" width="16.5" style="86" customWidth="1"/>
    <col min="11780" max="12025" width="12.125" style="86"/>
    <col min="12026" max="12026" width="12.125" style="86" customWidth="1"/>
    <col min="12027" max="12027" width="39.75" style="86" customWidth="1"/>
    <col min="12028" max="12030" width="16.5" style="86" customWidth="1"/>
    <col min="12031" max="12031" width="12.125" style="86" customWidth="1"/>
    <col min="12032" max="12032" width="37.25" style="86" customWidth="1"/>
    <col min="12033" max="12035" width="16.5" style="86" customWidth="1"/>
    <col min="12036" max="12281" width="12.125" style="86"/>
    <col min="12282" max="12282" width="12.125" style="86" customWidth="1"/>
    <col min="12283" max="12283" width="39.75" style="86" customWidth="1"/>
    <col min="12284" max="12286" width="16.5" style="86" customWidth="1"/>
    <col min="12287" max="12287" width="12.125" style="86" customWidth="1"/>
    <col min="12288" max="12288" width="37.25" style="86" customWidth="1"/>
    <col min="12289" max="12291" width="16.5" style="86" customWidth="1"/>
    <col min="12292" max="12537" width="12.125" style="86"/>
    <col min="12538" max="12538" width="12.125" style="86" customWidth="1"/>
    <col min="12539" max="12539" width="39.75" style="86" customWidth="1"/>
    <col min="12540" max="12542" width="16.5" style="86" customWidth="1"/>
    <col min="12543" max="12543" width="12.125" style="86" customWidth="1"/>
    <col min="12544" max="12544" width="37.25" style="86" customWidth="1"/>
    <col min="12545" max="12547" width="16.5" style="86" customWidth="1"/>
    <col min="12548" max="12793" width="12.125" style="86"/>
    <col min="12794" max="12794" width="12.125" style="86" customWidth="1"/>
    <col min="12795" max="12795" width="39.75" style="86" customWidth="1"/>
    <col min="12796" max="12798" width="16.5" style="86" customWidth="1"/>
    <col min="12799" max="12799" width="12.125" style="86" customWidth="1"/>
    <col min="12800" max="12800" width="37.25" style="86" customWidth="1"/>
    <col min="12801" max="12803" width="16.5" style="86" customWidth="1"/>
    <col min="12804" max="13049" width="12.125" style="86"/>
    <col min="13050" max="13050" width="12.125" style="86" customWidth="1"/>
    <col min="13051" max="13051" width="39.75" style="86" customWidth="1"/>
    <col min="13052" max="13054" width="16.5" style="86" customWidth="1"/>
    <col min="13055" max="13055" width="12.125" style="86" customWidth="1"/>
    <col min="13056" max="13056" width="37.25" style="86" customWidth="1"/>
    <col min="13057" max="13059" width="16.5" style="86" customWidth="1"/>
    <col min="13060" max="13305" width="12.125" style="86"/>
    <col min="13306" max="13306" width="12.125" style="86" customWidth="1"/>
    <col min="13307" max="13307" width="39.75" style="86" customWidth="1"/>
    <col min="13308" max="13310" width="16.5" style="86" customWidth="1"/>
    <col min="13311" max="13311" width="12.125" style="86" customWidth="1"/>
    <col min="13312" max="13312" width="37.25" style="86" customWidth="1"/>
    <col min="13313" max="13315" width="16.5" style="86" customWidth="1"/>
    <col min="13316" max="13561" width="12.125" style="86"/>
    <col min="13562" max="13562" width="12.125" style="86" customWidth="1"/>
    <col min="13563" max="13563" width="39.75" style="86" customWidth="1"/>
    <col min="13564" max="13566" width="16.5" style="86" customWidth="1"/>
    <col min="13567" max="13567" width="12.125" style="86" customWidth="1"/>
    <col min="13568" max="13568" width="37.25" style="86" customWidth="1"/>
    <col min="13569" max="13571" width="16.5" style="86" customWidth="1"/>
    <col min="13572" max="13817" width="12.125" style="86"/>
    <col min="13818" max="13818" width="12.125" style="86" customWidth="1"/>
    <col min="13819" max="13819" width="39.75" style="86" customWidth="1"/>
    <col min="13820" max="13822" width="16.5" style="86" customWidth="1"/>
    <col min="13823" max="13823" width="12.125" style="86" customWidth="1"/>
    <col min="13824" max="13824" width="37.25" style="86" customWidth="1"/>
    <col min="13825" max="13827" width="16.5" style="86" customWidth="1"/>
    <col min="13828" max="14073" width="12.125" style="86"/>
    <col min="14074" max="14074" width="12.125" style="86" customWidth="1"/>
    <col min="14075" max="14075" width="39.75" style="86" customWidth="1"/>
    <col min="14076" max="14078" width="16.5" style="86" customWidth="1"/>
    <col min="14079" max="14079" width="12.125" style="86" customWidth="1"/>
    <col min="14080" max="14080" width="37.25" style="86" customWidth="1"/>
    <col min="14081" max="14083" width="16.5" style="86" customWidth="1"/>
    <col min="14084" max="14329" width="12.125" style="86"/>
    <col min="14330" max="14330" width="12.125" style="86" customWidth="1"/>
    <col min="14331" max="14331" width="39.75" style="86" customWidth="1"/>
    <col min="14332" max="14334" width="16.5" style="86" customWidth="1"/>
    <col min="14335" max="14335" width="12.125" style="86" customWidth="1"/>
    <col min="14336" max="14336" width="37.25" style="86" customWidth="1"/>
    <col min="14337" max="14339" width="16.5" style="86" customWidth="1"/>
    <col min="14340" max="14585" width="12.125" style="86"/>
    <col min="14586" max="14586" width="12.125" style="86" customWidth="1"/>
    <col min="14587" max="14587" width="39.75" style="86" customWidth="1"/>
    <col min="14588" max="14590" width="16.5" style="86" customWidth="1"/>
    <col min="14591" max="14591" width="12.125" style="86" customWidth="1"/>
    <col min="14592" max="14592" width="37.25" style="86" customWidth="1"/>
    <col min="14593" max="14595" width="16.5" style="86" customWidth="1"/>
    <col min="14596" max="14841" width="12.125" style="86"/>
    <col min="14842" max="14842" width="12.125" style="86" customWidth="1"/>
    <col min="14843" max="14843" width="39.75" style="86" customWidth="1"/>
    <col min="14844" max="14846" width="16.5" style="86" customWidth="1"/>
    <col min="14847" max="14847" width="12.125" style="86" customWidth="1"/>
    <col min="14848" max="14848" width="37.25" style="86" customWidth="1"/>
    <col min="14849" max="14851" width="16.5" style="86" customWidth="1"/>
    <col min="14852" max="15097" width="12.125" style="86"/>
    <col min="15098" max="15098" width="12.125" style="86" customWidth="1"/>
    <col min="15099" max="15099" width="39.75" style="86" customWidth="1"/>
    <col min="15100" max="15102" width="16.5" style="86" customWidth="1"/>
    <col min="15103" max="15103" width="12.125" style="86" customWidth="1"/>
    <col min="15104" max="15104" width="37.25" style="86" customWidth="1"/>
    <col min="15105" max="15107" width="16.5" style="86" customWidth="1"/>
    <col min="15108" max="15353" width="12.125" style="86"/>
    <col min="15354" max="15354" width="12.125" style="86" customWidth="1"/>
    <col min="15355" max="15355" width="39.75" style="86" customWidth="1"/>
    <col min="15356" max="15358" width="16.5" style="86" customWidth="1"/>
    <col min="15359" max="15359" width="12.125" style="86" customWidth="1"/>
    <col min="15360" max="15360" width="37.25" style="86" customWidth="1"/>
    <col min="15361" max="15363" width="16.5" style="86" customWidth="1"/>
    <col min="15364" max="15609" width="12.125" style="86"/>
    <col min="15610" max="15610" width="12.125" style="86" customWidth="1"/>
    <col min="15611" max="15611" width="39.75" style="86" customWidth="1"/>
    <col min="15612" max="15614" width="16.5" style="86" customWidth="1"/>
    <col min="15615" max="15615" width="12.125" style="86" customWidth="1"/>
    <col min="15616" max="15616" width="37.25" style="86" customWidth="1"/>
    <col min="15617" max="15619" width="16.5" style="86" customWidth="1"/>
    <col min="15620" max="15865" width="12.125" style="86"/>
    <col min="15866" max="15866" width="12.125" style="86" customWidth="1"/>
    <col min="15867" max="15867" width="39.75" style="86" customWidth="1"/>
    <col min="15868" max="15870" width="16.5" style="86" customWidth="1"/>
    <col min="15871" max="15871" width="12.125" style="86" customWidth="1"/>
    <col min="15872" max="15872" width="37.25" style="86" customWidth="1"/>
    <col min="15873" max="15875" width="16.5" style="86" customWidth="1"/>
    <col min="15876" max="16121" width="12.125" style="86"/>
    <col min="16122" max="16122" width="12.125" style="86" customWidth="1"/>
    <col min="16123" max="16123" width="39.75" style="86" customWidth="1"/>
    <col min="16124" max="16126" width="16.5" style="86" customWidth="1"/>
    <col min="16127" max="16127" width="12.125" style="86" customWidth="1"/>
    <col min="16128" max="16128" width="37.25" style="86" customWidth="1"/>
    <col min="16129" max="16131" width="16.5" style="86" customWidth="1"/>
    <col min="16132" max="16384" width="12.125" style="86"/>
  </cols>
  <sheetData>
    <row r="1" customHeight="1" spans="1:1">
      <c r="A1" s="69" t="s">
        <v>2480</v>
      </c>
    </row>
    <row r="2" ht="33.95" customHeight="1" spans="1:3">
      <c r="A2" s="87" t="s">
        <v>52</v>
      </c>
      <c r="B2" s="87"/>
      <c r="C2" s="87"/>
    </row>
    <row r="3" ht="23.25" customHeight="1" spans="1:3">
      <c r="A3" s="96" t="s">
        <v>76</v>
      </c>
      <c r="B3" s="96"/>
      <c r="C3" s="96"/>
    </row>
    <row r="4" ht="16.9" customHeight="1" spans="1:3">
      <c r="A4" s="89" t="s">
        <v>330</v>
      </c>
      <c r="B4" s="89" t="s">
        <v>77</v>
      </c>
      <c r="C4" s="89" t="s">
        <v>81</v>
      </c>
    </row>
    <row r="5" ht="16.9" customHeight="1" spans="1:3">
      <c r="A5" s="89"/>
      <c r="B5" s="89" t="s">
        <v>268</v>
      </c>
      <c r="C5" s="91">
        <f t="shared" ref="C5:C6" si="0">C6</f>
        <v>38</v>
      </c>
    </row>
    <row r="6" ht="16.9" customHeight="1" spans="1:3">
      <c r="A6" s="90">
        <v>103</v>
      </c>
      <c r="B6" s="92" t="s">
        <v>654</v>
      </c>
      <c r="C6" s="91">
        <f t="shared" si="0"/>
        <v>38</v>
      </c>
    </row>
    <row r="7" ht="16.9" customHeight="1" spans="1:3">
      <c r="A7" s="90">
        <v>10306</v>
      </c>
      <c r="B7" s="92" t="s">
        <v>896</v>
      </c>
      <c r="C7" s="91">
        <f>C8+C40+C45+C51+C55</f>
        <v>38</v>
      </c>
    </row>
    <row r="8" ht="16.9" customHeight="1" spans="1:3">
      <c r="A8" s="90">
        <v>1030601</v>
      </c>
      <c r="B8" s="92" t="s">
        <v>897</v>
      </c>
      <c r="C8" s="91">
        <f>SUM(C9:C39)</f>
        <v>0</v>
      </c>
    </row>
    <row r="9" ht="16.9" customHeight="1" spans="1:3">
      <c r="A9" s="90">
        <v>103060103</v>
      </c>
      <c r="B9" s="93" t="s">
        <v>2481</v>
      </c>
      <c r="C9" s="91">
        <v>0</v>
      </c>
    </row>
    <row r="10" ht="16.9" customHeight="1" spans="1:3">
      <c r="A10" s="90">
        <v>103060104</v>
      </c>
      <c r="B10" s="93" t="s">
        <v>2482</v>
      </c>
      <c r="C10" s="91">
        <v>0</v>
      </c>
    </row>
    <row r="11" ht="16.9" customHeight="1" spans="1:3">
      <c r="A11" s="90">
        <v>103060105</v>
      </c>
      <c r="B11" s="93" t="s">
        <v>2483</v>
      </c>
      <c r="C11" s="91">
        <v>0</v>
      </c>
    </row>
    <row r="12" ht="16.9" customHeight="1" spans="1:3">
      <c r="A12" s="90">
        <v>103060106</v>
      </c>
      <c r="B12" s="93" t="s">
        <v>2484</v>
      </c>
      <c r="C12" s="91">
        <v>0</v>
      </c>
    </row>
    <row r="13" ht="16.9" customHeight="1" spans="1:3">
      <c r="A13" s="90">
        <v>103060107</v>
      </c>
      <c r="B13" s="93" t="s">
        <v>2485</v>
      </c>
      <c r="C13" s="91">
        <v>0</v>
      </c>
    </row>
    <row r="14" ht="16.9" customHeight="1" spans="1:3">
      <c r="A14" s="90">
        <v>103060108</v>
      </c>
      <c r="B14" s="93" t="s">
        <v>2486</v>
      </c>
      <c r="C14" s="91">
        <v>0</v>
      </c>
    </row>
    <row r="15" ht="16.9" customHeight="1" spans="1:3">
      <c r="A15" s="90">
        <v>103060109</v>
      </c>
      <c r="B15" s="93" t="s">
        <v>2487</v>
      </c>
      <c r="C15" s="91">
        <v>0</v>
      </c>
    </row>
    <row r="16" ht="16.9" customHeight="1" spans="1:3">
      <c r="A16" s="90">
        <v>103060112</v>
      </c>
      <c r="B16" s="93" t="s">
        <v>2488</v>
      </c>
      <c r="C16" s="91">
        <v>0</v>
      </c>
    </row>
    <row r="17" ht="16.9" customHeight="1" spans="1:3">
      <c r="A17" s="90">
        <v>103060113</v>
      </c>
      <c r="B17" s="93" t="s">
        <v>2489</v>
      </c>
      <c r="C17" s="91">
        <v>0</v>
      </c>
    </row>
    <row r="18" ht="16.9" customHeight="1" spans="1:3">
      <c r="A18" s="90">
        <v>103060114</v>
      </c>
      <c r="B18" s="93" t="s">
        <v>2490</v>
      </c>
      <c r="C18" s="91">
        <v>0</v>
      </c>
    </row>
    <row r="19" ht="16.9" customHeight="1" spans="1:3">
      <c r="A19" s="90">
        <v>103060115</v>
      </c>
      <c r="B19" s="93" t="s">
        <v>2491</v>
      </c>
      <c r="C19" s="91">
        <v>0</v>
      </c>
    </row>
    <row r="20" ht="16.9" customHeight="1" spans="1:3">
      <c r="A20" s="90">
        <v>103060116</v>
      </c>
      <c r="B20" s="93" t="s">
        <v>2492</v>
      </c>
      <c r="C20" s="91">
        <v>0</v>
      </c>
    </row>
    <row r="21" ht="16.9" customHeight="1" spans="1:3">
      <c r="A21" s="90">
        <v>103060117</v>
      </c>
      <c r="B21" s="93" t="s">
        <v>2493</v>
      </c>
      <c r="C21" s="91">
        <v>0</v>
      </c>
    </row>
    <row r="22" ht="16.9" customHeight="1" spans="1:3">
      <c r="A22" s="90">
        <v>103060118</v>
      </c>
      <c r="B22" s="93" t="s">
        <v>2494</v>
      </c>
      <c r="C22" s="91">
        <v>0</v>
      </c>
    </row>
    <row r="23" ht="16.9" customHeight="1" spans="1:3">
      <c r="A23" s="90">
        <v>103060119</v>
      </c>
      <c r="B23" s="93" t="s">
        <v>2495</v>
      </c>
      <c r="C23" s="91">
        <v>0</v>
      </c>
    </row>
    <row r="24" ht="16.9" customHeight="1" spans="1:3">
      <c r="A24" s="90">
        <v>103060120</v>
      </c>
      <c r="B24" s="93" t="s">
        <v>2496</v>
      </c>
      <c r="C24" s="91">
        <v>0</v>
      </c>
    </row>
    <row r="25" ht="16.9" customHeight="1" spans="1:3">
      <c r="A25" s="90">
        <v>103060121</v>
      </c>
      <c r="B25" s="93" t="s">
        <v>2497</v>
      </c>
      <c r="C25" s="91">
        <v>0</v>
      </c>
    </row>
    <row r="26" ht="16.9" customHeight="1" spans="1:3">
      <c r="A26" s="90">
        <v>103060122</v>
      </c>
      <c r="B26" s="93" t="s">
        <v>2498</v>
      </c>
      <c r="C26" s="91">
        <v>0</v>
      </c>
    </row>
    <row r="27" ht="16.9" customHeight="1" spans="1:3">
      <c r="A27" s="90">
        <v>103060123</v>
      </c>
      <c r="B27" s="93" t="s">
        <v>2499</v>
      </c>
      <c r="C27" s="91">
        <v>0</v>
      </c>
    </row>
    <row r="28" ht="16.9" customHeight="1" spans="1:3">
      <c r="A28" s="90">
        <v>103060124</v>
      </c>
      <c r="B28" s="93" t="s">
        <v>2500</v>
      </c>
      <c r="C28" s="91">
        <v>0</v>
      </c>
    </row>
    <row r="29" ht="16.9" customHeight="1" spans="1:3">
      <c r="A29" s="90">
        <v>103060125</v>
      </c>
      <c r="B29" s="93" t="s">
        <v>2501</v>
      </c>
      <c r="C29" s="91">
        <v>0</v>
      </c>
    </row>
    <row r="30" ht="16.9" customHeight="1" spans="1:3">
      <c r="A30" s="90">
        <v>103060126</v>
      </c>
      <c r="B30" s="93" t="s">
        <v>2502</v>
      </c>
      <c r="C30" s="91">
        <v>0</v>
      </c>
    </row>
    <row r="31" ht="16.9" customHeight="1" spans="1:3">
      <c r="A31" s="90">
        <v>103060127</v>
      </c>
      <c r="B31" s="93" t="s">
        <v>2503</v>
      </c>
      <c r="C31" s="91">
        <v>0</v>
      </c>
    </row>
    <row r="32" ht="16.9" customHeight="1" spans="1:3">
      <c r="A32" s="90">
        <v>103060128</v>
      </c>
      <c r="B32" s="93" t="s">
        <v>2504</v>
      </c>
      <c r="C32" s="91">
        <v>0</v>
      </c>
    </row>
    <row r="33" ht="16.9" customHeight="1" spans="1:3">
      <c r="A33" s="90">
        <v>103060129</v>
      </c>
      <c r="B33" s="93" t="s">
        <v>2505</v>
      </c>
      <c r="C33" s="91">
        <v>0</v>
      </c>
    </row>
    <row r="34" ht="16.9" customHeight="1" spans="1:3">
      <c r="A34" s="90">
        <v>103060130</v>
      </c>
      <c r="B34" s="93" t="s">
        <v>2506</v>
      </c>
      <c r="C34" s="91">
        <v>0</v>
      </c>
    </row>
    <row r="35" ht="16.9" customHeight="1" spans="1:3">
      <c r="A35" s="90">
        <v>103060131</v>
      </c>
      <c r="B35" s="93" t="s">
        <v>2507</v>
      </c>
      <c r="C35" s="91">
        <v>0</v>
      </c>
    </row>
    <row r="36" ht="16.9" customHeight="1" spans="1:3">
      <c r="A36" s="90">
        <v>103060132</v>
      </c>
      <c r="B36" s="93" t="s">
        <v>2508</v>
      </c>
      <c r="C36" s="91">
        <v>0</v>
      </c>
    </row>
    <row r="37" ht="16.9" customHeight="1" spans="1:3">
      <c r="A37" s="90">
        <v>103060133</v>
      </c>
      <c r="B37" s="93" t="s">
        <v>2509</v>
      </c>
      <c r="C37" s="91">
        <v>0</v>
      </c>
    </row>
    <row r="38" ht="16.9" customHeight="1" spans="1:3">
      <c r="A38" s="90">
        <v>103060134</v>
      </c>
      <c r="B38" s="93" t="s">
        <v>899</v>
      </c>
      <c r="C38" s="91">
        <v>0</v>
      </c>
    </row>
    <row r="39" ht="16.9" customHeight="1" spans="1:3">
      <c r="A39" s="90">
        <v>103060198</v>
      </c>
      <c r="B39" s="93" t="s">
        <v>2510</v>
      </c>
      <c r="C39" s="91">
        <v>0</v>
      </c>
    </row>
    <row r="40" ht="16.9" customHeight="1" spans="1:3">
      <c r="A40" s="90">
        <v>1030602</v>
      </c>
      <c r="B40" s="92" t="s">
        <v>901</v>
      </c>
      <c r="C40" s="91">
        <f>SUM(C41:C44)</f>
        <v>38</v>
      </c>
    </row>
    <row r="41" ht="16.9" customHeight="1" spans="1:3">
      <c r="A41" s="90">
        <v>103060202</v>
      </c>
      <c r="B41" s="93" t="s">
        <v>2511</v>
      </c>
      <c r="C41" s="91">
        <v>0</v>
      </c>
    </row>
    <row r="42" ht="16.9" customHeight="1" spans="1:3">
      <c r="A42" s="90">
        <v>103060203</v>
      </c>
      <c r="B42" s="93" t="s">
        <v>2512</v>
      </c>
      <c r="C42" s="91">
        <v>0</v>
      </c>
    </row>
    <row r="43" ht="16.9" customHeight="1" spans="1:3">
      <c r="A43" s="90">
        <v>103060204</v>
      </c>
      <c r="B43" s="93" t="s">
        <v>2513</v>
      </c>
      <c r="C43" s="91">
        <v>0</v>
      </c>
    </row>
    <row r="44" ht="16.9" customHeight="1" spans="1:3">
      <c r="A44" s="90">
        <v>103060298</v>
      </c>
      <c r="B44" s="93" t="s">
        <v>2514</v>
      </c>
      <c r="C44" s="91">
        <v>38</v>
      </c>
    </row>
    <row r="45" ht="16.9" customHeight="1" spans="1:3">
      <c r="A45" s="90">
        <v>1030603</v>
      </c>
      <c r="B45" s="92" t="s">
        <v>904</v>
      </c>
      <c r="C45" s="91">
        <f>SUM(C46:C50)</f>
        <v>0</v>
      </c>
    </row>
    <row r="46" ht="16.9" customHeight="1" spans="1:3">
      <c r="A46" s="90">
        <v>103060301</v>
      </c>
      <c r="B46" s="93" t="s">
        <v>2515</v>
      </c>
      <c r="C46" s="91">
        <v>0</v>
      </c>
    </row>
    <row r="47" ht="16.9" customHeight="1" spans="1:3">
      <c r="A47" s="90">
        <v>103060304</v>
      </c>
      <c r="B47" s="93" t="s">
        <v>2516</v>
      </c>
      <c r="C47" s="91">
        <v>0</v>
      </c>
    </row>
    <row r="48" ht="16.9" customHeight="1" spans="1:3">
      <c r="A48" s="90">
        <v>103060305</v>
      </c>
      <c r="B48" s="93" t="s">
        <v>2517</v>
      </c>
      <c r="C48" s="91">
        <v>0</v>
      </c>
    </row>
    <row r="49" ht="16.9" customHeight="1" spans="1:3">
      <c r="A49" s="90">
        <v>103060307</v>
      </c>
      <c r="B49" s="93" t="s">
        <v>2518</v>
      </c>
      <c r="C49" s="91">
        <v>0</v>
      </c>
    </row>
    <row r="50" ht="16.9" customHeight="1" spans="1:3">
      <c r="A50" s="90">
        <v>103060398</v>
      </c>
      <c r="B50" s="93" t="s">
        <v>2519</v>
      </c>
      <c r="C50" s="91">
        <v>0</v>
      </c>
    </row>
    <row r="51" ht="16.9" customHeight="1" spans="1:3">
      <c r="A51" s="90">
        <v>1030604</v>
      </c>
      <c r="B51" s="92" t="s">
        <v>906</v>
      </c>
      <c r="C51" s="91">
        <f>SUM(C52:C54)</f>
        <v>0</v>
      </c>
    </row>
    <row r="52" ht="16.9" customHeight="1" spans="1:3">
      <c r="A52" s="90">
        <v>103060401</v>
      </c>
      <c r="B52" s="93" t="s">
        <v>2520</v>
      </c>
      <c r="C52" s="91">
        <v>0</v>
      </c>
    </row>
    <row r="53" ht="16.9" customHeight="1" spans="1:3">
      <c r="A53" s="90">
        <v>103060402</v>
      </c>
      <c r="B53" s="93" t="s">
        <v>2521</v>
      </c>
      <c r="C53" s="91">
        <v>0</v>
      </c>
    </row>
    <row r="54" ht="16.9" customHeight="1" spans="1:3">
      <c r="A54" s="90">
        <v>103060498</v>
      </c>
      <c r="B54" s="93" t="s">
        <v>2522</v>
      </c>
      <c r="C54" s="91">
        <v>0</v>
      </c>
    </row>
    <row r="55" ht="16.9" customHeight="1" spans="1:3">
      <c r="A55" s="90">
        <v>1030698</v>
      </c>
      <c r="B55" s="92" t="s">
        <v>2523</v>
      </c>
      <c r="C55" s="91">
        <v>0</v>
      </c>
    </row>
  </sheetData>
  <mergeCells count="2">
    <mergeCell ref="A2:C2"/>
    <mergeCell ref="A3:C3"/>
  </mergeCells>
  <printOptions gridLines="1"/>
  <pageMargins left="0.748031496062992" right="0.748031496062992" top="0.984251968503937" bottom="0.984251968503937" header="0" footer="0"/>
  <pageSetup paperSize="1" orientation="portrait"/>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6"/>
  <sheetViews>
    <sheetView showGridLines="0" showZeros="0" workbookViewId="0">
      <selection activeCell="F9" sqref="F9"/>
    </sheetView>
  </sheetViews>
  <sheetFormatPr defaultColWidth="12.125" defaultRowHeight="17.1" customHeight="1" outlineLevelCol="2"/>
  <cols>
    <col min="1" max="1" width="17.625" style="86" customWidth="1"/>
    <col min="2" max="2" width="42.5" style="86" customWidth="1"/>
    <col min="3" max="3" width="22.5" style="86" customWidth="1"/>
    <col min="4" max="249" width="12.125" style="86"/>
    <col min="250" max="250" width="12.125" style="86" customWidth="1"/>
    <col min="251" max="251" width="39.75" style="86" customWidth="1"/>
    <col min="252" max="254" width="16.5" style="86" customWidth="1"/>
    <col min="255" max="255" width="12.125" style="86" customWidth="1"/>
    <col min="256" max="256" width="37.25" style="86" customWidth="1"/>
    <col min="257" max="259" width="16.5" style="86" customWidth="1"/>
    <col min="260" max="505" width="12.125" style="86"/>
    <col min="506" max="506" width="12.125" style="86" customWidth="1"/>
    <col min="507" max="507" width="39.75" style="86" customWidth="1"/>
    <col min="508" max="510" width="16.5" style="86" customWidth="1"/>
    <col min="511" max="511" width="12.125" style="86" customWidth="1"/>
    <col min="512" max="512" width="37.25" style="86" customWidth="1"/>
    <col min="513" max="515" width="16.5" style="86" customWidth="1"/>
    <col min="516" max="761" width="12.125" style="86"/>
    <col min="762" max="762" width="12.125" style="86" customWidth="1"/>
    <col min="763" max="763" width="39.75" style="86" customWidth="1"/>
    <col min="764" max="766" width="16.5" style="86" customWidth="1"/>
    <col min="767" max="767" width="12.125" style="86" customWidth="1"/>
    <col min="768" max="768" width="37.25" style="86" customWidth="1"/>
    <col min="769" max="771" width="16.5" style="86" customWidth="1"/>
    <col min="772" max="1017" width="12.125" style="86"/>
    <col min="1018" max="1018" width="12.125" style="86" customWidth="1"/>
    <col min="1019" max="1019" width="39.75" style="86" customWidth="1"/>
    <col min="1020" max="1022" width="16.5" style="86" customWidth="1"/>
    <col min="1023" max="1023" width="12.125" style="86" customWidth="1"/>
    <col min="1024" max="1024" width="37.25" style="86" customWidth="1"/>
    <col min="1025" max="1027" width="16.5" style="86" customWidth="1"/>
    <col min="1028" max="1273" width="12.125" style="86"/>
    <col min="1274" max="1274" width="12.125" style="86" customWidth="1"/>
    <col min="1275" max="1275" width="39.75" style="86" customWidth="1"/>
    <col min="1276" max="1278" width="16.5" style="86" customWidth="1"/>
    <col min="1279" max="1279" width="12.125" style="86" customWidth="1"/>
    <col min="1280" max="1280" width="37.25" style="86" customWidth="1"/>
    <col min="1281" max="1283" width="16.5" style="86" customWidth="1"/>
    <col min="1284" max="1529" width="12.125" style="86"/>
    <col min="1530" max="1530" width="12.125" style="86" customWidth="1"/>
    <col min="1531" max="1531" width="39.75" style="86" customWidth="1"/>
    <col min="1532" max="1534" width="16.5" style="86" customWidth="1"/>
    <col min="1535" max="1535" width="12.125" style="86" customWidth="1"/>
    <col min="1536" max="1536" width="37.25" style="86" customWidth="1"/>
    <col min="1537" max="1539" width="16.5" style="86" customWidth="1"/>
    <col min="1540" max="1785" width="12.125" style="86"/>
    <col min="1786" max="1786" width="12.125" style="86" customWidth="1"/>
    <col min="1787" max="1787" width="39.75" style="86" customWidth="1"/>
    <col min="1788" max="1790" width="16.5" style="86" customWidth="1"/>
    <col min="1791" max="1791" width="12.125" style="86" customWidth="1"/>
    <col min="1792" max="1792" width="37.25" style="86" customWidth="1"/>
    <col min="1793" max="1795" width="16.5" style="86" customWidth="1"/>
    <col min="1796" max="2041" width="12.125" style="86"/>
    <col min="2042" max="2042" width="12.125" style="86" customWidth="1"/>
    <col min="2043" max="2043" width="39.75" style="86" customWidth="1"/>
    <col min="2044" max="2046" width="16.5" style="86" customWidth="1"/>
    <col min="2047" max="2047" width="12.125" style="86" customWidth="1"/>
    <col min="2048" max="2048" width="37.25" style="86" customWidth="1"/>
    <col min="2049" max="2051" width="16.5" style="86" customWidth="1"/>
    <col min="2052" max="2297" width="12.125" style="86"/>
    <col min="2298" max="2298" width="12.125" style="86" customWidth="1"/>
    <col min="2299" max="2299" width="39.75" style="86" customWidth="1"/>
    <col min="2300" max="2302" width="16.5" style="86" customWidth="1"/>
    <col min="2303" max="2303" width="12.125" style="86" customWidth="1"/>
    <col min="2304" max="2304" width="37.25" style="86" customWidth="1"/>
    <col min="2305" max="2307" width="16.5" style="86" customWidth="1"/>
    <col min="2308" max="2553" width="12.125" style="86"/>
    <col min="2554" max="2554" width="12.125" style="86" customWidth="1"/>
    <col min="2555" max="2555" width="39.75" style="86" customWidth="1"/>
    <col min="2556" max="2558" width="16.5" style="86" customWidth="1"/>
    <col min="2559" max="2559" width="12.125" style="86" customWidth="1"/>
    <col min="2560" max="2560" width="37.25" style="86" customWidth="1"/>
    <col min="2561" max="2563" width="16.5" style="86" customWidth="1"/>
    <col min="2564" max="2809" width="12.125" style="86"/>
    <col min="2810" max="2810" width="12.125" style="86" customWidth="1"/>
    <col min="2811" max="2811" width="39.75" style="86" customWidth="1"/>
    <col min="2812" max="2814" width="16.5" style="86" customWidth="1"/>
    <col min="2815" max="2815" width="12.125" style="86" customWidth="1"/>
    <col min="2816" max="2816" width="37.25" style="86" customWidth="1"/>
    <col min="2817" max="2819" width="16.5" style="86" customWidth="1"/>
    <col min="2820" max="3065" width="12.125" style="86"/>
    <col min="3066" max="3066" width="12.125" style="86" customWidth="1"/>
    <col min="3067" max="3067" width="39.75" style="86" customWidth="1"/>
    <col min="3068" max="3070" width="16.5" style="86" customWidth="1"/>
    <col min="3071" max="3071" width="12.125" style="86" customWidth="1"/>
    <col min="3072" max="3072" width="37.25" style="86" customWidth="1"/>
    <col min="3073" max="3075" width="16.5" style="86" customWidth="1"/>
    <col min="3076" max="3321" width="12.125" style="86"/>
    <col min="3322" max="3322" width="12.125" style="86" customWidth="1"/>
    <col min="3323" max="3323" width="39.75" style="86" customWidth="1"/>
    <col min="3324" max="3326" width="16.5" style="86" customWidth="1"/>
    <col min="3327" max="3327" width="12.125" style="86" customWidth="1"/>
    <col min="3328" max="3328" width="37.25" style="86" customWidth="1"/>
    <col min="3329" max="3331" width="16.5" style="86" customWidth="1"/>
    <col min="3332" max="3577" width="12.125" style="86"/>
    <col min="3578" max="3578" width="12.125" style="86" customWidth="1"/>
    <col min="3579" max="3579" width="39.75" style="86" customWidth="1"/>
    <col min="3580" max="3582" width="16.5" style="86" customWidth="1"/>
    <col min="3583" max="3583" width="12.125" style="86" customWidth="1"/>
    <col min="3584" max="3584" width="37.25" style="86" customWidth="1"/>
    <col min="3585" max="3587" width="16.5" style="86" customWidth="1"/>
    <col min="3588" max="3833" width="12.125" style="86"/>
    <col min="3834" max="3834" width="12.125" style="86" customWidth="1"/>
    <col min="3835" max="3835" width="39.75" style="86" customWidth="1"/>
    <col min="3836" max="3838" width="16.5" style="86" customWidth="1"/>
    <col min="3839" max="3839" width="12.125" style="86" customWidth="1"/>
    <col min="3840" max="3840" width="37.25" style="86" customWidth="1"/>
    <col min="3841" max="3843" width="16.5" style="86" customWidth="1"/>
    <col min="3844" max="4089" width="12.125" style="86"/>
    <col min="4090" max="4090" width="12.125" style="86" customWidth="1"/>
    <col min="4091" max="4091" width="39.75" style="86" customWidth="1"/>
    <col min="4092" max="4094" width="16.5" style="86" customWidth="1"/>
    <col min="4095" max="4095" width="12.125" style="86" customWidth="1"/>
    <col min="4096" max="4096" width="37.25" style="86" customWidth="1"/>
    <col min="4097" max="4099" width="16.5" style="86" customWidth="1"/>
    <col min="4100" max="4345" width="12.125" style="86"/>
    <col min="4346" max="4346" width="12.125" style="86" customWidth="1"/>
    <col min="4347" max="4347" width="39.75" style="86" customWidth="1"/>
    <col min="4348" max="4350" width="16.5" style="86" customWidth="1"/>
    <col min="4351" max="4351" width="12.125" style="86" customWidth="1"/>
    <col min="4352" max="4352" width="37.25" style="86" customWidth="1"/>
    <col min="4353" max="4355" width="16.5" style="86" customWidth="1"/>
    <col min="4356" max="4601" width="12.125" style="86"/>
    <col min="4602" max="4602" width="12.125" style="86" customWidth="1"/>
    <col min="4603" max="4603" width="39.75" style="86" customWidth="1"/>
    <col min="4604" max="4606" width="16.5" style="86" customWidth="1"/>
    <col min="4607" max="4607" width="12.125" style="86" customWidth="1"/>
    <col min="4608" max="4608" width="37.25" style="86" customWidth="1"/>
    <col min="4609" max="4611" width="16.5" style="86" customWidth="1"/>
    <col min="4612" max="4857" width="12.125" style="86"/>
    <col min="4858" max="4858" width="12.125" style="86" customWidth="1"/>
    <col min="4859" max="4859" width="39.75" style="86" customWidth="1"/>
    <col min="4860" max="4862" width="16.5" style="86" customWidth="1"/>
    <col min="4863" max="4863" width="12.125" style="86" customWidth="1"/>
    <col min="4864" max="4864" width="37.25" style="86" customWidth="1"/>
    <col min="4865" max="4867" width="16.5" style="86" customWidth="1"/>
    <col min="4868" max="5113" width="12.125" style="86"/>
    <col min="5114" max="5114" width="12.125" style="86" customWidth="1"/>
    <col min="5115" max="5115" width="39.75" style="86" customWidth="1"/>
    <col min="5116" max="5118" width="16.5" style="86" customWidth="1"/>
    <col min="5119" max="5119" width="12.125" style="86" customWidth="1"/>
    <col min="5120" max="5120" width="37.25" style="86" customWidth="1"/>
    <col min="5121" max="5123" width="16.5" style="86" customWidth="1"/>
    <col min="5124" max="5369" width="12.125" style="86"/>
    <col min="5370" max="5370" width="12.125" style="86" customWidth="1"/>
    <col min="5371" max="5371" width="39.75" style="86" customWidth="1"/>
    <col min="5372" max="5374" width="16.5" style="86" customWidth="1"/>
    <col min="5375" max="5375" width="12.125" style="86" customWidth="1"/>
    <col min="5376" max="5376" width="37.25" style="86" customWidth="1"/>
    <col min="5377" max="5379" width="16.5" style="86" customWidth="1"/>
    <col min="5380" max="5625" width="12.125" style="86"/>
    <col min="5626" max="5626" width="12.125" style="86" customWidth="1"/>
    <col min="5627" max="5627" width="39.75" style="86" customWidth="1"/>
    <col min="5628" max="5630" width="16.5" style="86" customWidth="1"/>
    <col min="5631" max="5631" width="12.125" style="86" customWidth="1"/>
    <col min="5632" max="5632" width="37.25" style="86" customWidth="1"/>
    <col min="5633" max="5635" width="16.5" style="86" customWidth="1"/>
    <col min="5636" max="5881" width="12.125" style="86"/>
    <col min="5882" max="5882" width="12.125" style="86" customWidth="1"/>
    <col min="5883" max="5883" width="39.75" style="86" customWidth="1"/>
    <col min="5884" max="5886" width="16.5" style="86" customWidth="1"/>
    <col min="5887" max="5887" width="12.125" style="86" customWidth="1"/>
    <col min="5888" max="5888" width="37.25" style="86" customWidth="1"/>
    <col min="5889" max="5891" width="16.5" style="86" customWidth="1"/>
    <col min="5892" max="6137" width="12.125" style="86"/>
    <col min="6138" max="6138" width="12.125" style="86" customWidth="1"/>
    <col min="6139" max="6139" width="39.75" style="86" customWidth="1"/>
    <col min="6140" max="6142" width="16.5" style="86" customWidth="1"/>
    <col min="6143" max="6143" width="12.125" style="86" customWidth="1"/>
    <col min="6144" max="6144" width="37.25" style="86" customWidth="1"/>
    <col min="6145" max="6147" width="16.5" style="86" customWidth="1"/>
    <col min="6148" max="6393" width="12.125" style="86"/>
    <col min="6394" max="6394" width="12.125" style="86" customWidth="1"/>
    <col min="6395" max="6395" width="39.75" style="86" customWidth="1"/>
    <col min="6396" max="6398" width="16.5" style="86" customWidth="1"/>
    <col min="6399" max="6399" width="12.125" style="86" customWidth="1"/>
    <col min="6400" max="6400" width="37.25" style="86" customWidth="1"/>
    <col min="6401" max="6403" width="16.5" style="86" customWidth="1"/>
    <col min="6404" max="6649" width="12.125" style="86"/>
    <col min="6650" max="6650" width="12.125" style="86" customWidth="1"/>
    <col min="6651" max="6651" width="39.75" style="86" customWidth="1"/>
    <col min="6652" max="6654" width="16.5" style="86" customWidth="1"/>
    <col min="6655" max="6655" width="12.125" style="86" customWidth="1"/>
    <col min="6656" max="6656" width="37.25" style="86" customWidth="1"/>
    <col min="6657" max="6659" width="16.5" style="86" customWidth="1"/>
    <col min="6660" max="6905" width="12.125" style="86"/>
    <col min="6906" max="6906" width="12.125" style="86" customWidth="1"/>
    <col min="6907" max="6907" width="39.75" style="86" customWidth="1"/>
    <col min="6908" max="6910" width="16.5" style="86" customWidth="1"/>
    <col min="6911" max="6911" width="12.125" style="86" customWidth="1"/>
    <col min="6912" max="6912" width="37.25" style="86" customWidth="1"/>
    <col min="6913" max="6915" width="16.5" style="86" customWidth="1"/>
    <col min="6916" max="7161" width="12.125" style="86"/>
    <col min="7162" max="7162" width="12.125" style="86" customWidth="1"/>
    <col min="7163" max="7163" width="39.75" style="86" customWidth="1"/>
    <col min="7164" max="7166" width="16.5" style="86" customWidth="1"/>
    <col min="7167" max="7167" width="12.125" style="86" customWidth="1"/>
    <col min="7168" max="7168" width="37.25" style="86" customWidth="1"/>
    <col min="7169" max="7171" width="16.5" style="86" customWidth="1"/>
    <col min="7172" max="7417" width="12.125" style="86"/>
    <col min="7418" max="7418" width="12.125" style="86" customWidth="1"/>
    <col min="7419" max="7419" width="39.75" style="86" customWidth="1"/>
    <col min="7420" max="7422" width="16.5" style="86" customWidth="1"/>
    <col min="7423" max="7423" width="12.125" style="86" customWidth="1"/>
    <col min="7424" max="7424" width="37.25" style="86" customWidth="1"/>
    <col min="7425" max="7427" width="16.5" style="86" customWidth="1"/>
    <col min="7428" max="7673" width="12.125" style="86"/>
    <col min="7674" max="7674" width="12.125" style="86" customWidth="1"/>
    <col min="7675" max="7675" width="39.75" style="86" customWidth="1"/>
    <col min="7676" max="7678" width="16.5" style="86" customWidth="1"/>
    <col min="7679" max="7679" width="12.125" style="86" customWidth="1"/>
    <col min="7680" max="7680" width="37.25" style="86" customWidth="1"/>
    <col min="7681" max="7683" width="16.5" style="86" customWidth="1"/>
    <col min="7684" max="7929" width="12.125" style="86"/>
    <col min="7930" max="7930" width="12.125" style="86" customWidth="1"/>
    <col min="7931" max="7931" width="39.75" style="86" customWidth="1"/>
    <col min="7932" max="7934" width="16.5" style="86" customWidth="1"/>
    <col min="7935" max="7935" width="12.125" style="86" customWidth="1"/>
    <col min="7936" max="7936" width="37.25" style="86" customWidth="1"/>
    <col min="7937" max="7939" width="16.5" style="86" customWidth="1"/>
    <col min="7940" max="8185" width="12.125" style="86"/>
    <col min="8186" max="8186" width="12.125" style="86" customWidth="1"/>
    <col min="8187" max="8187" width="39.75" style="86" customWidth="1"/>
    <col min="8188" max="8190" width="16.5" style="86" customWidth="1"/>
    <col min="8191" max="8191" width="12.125" style="86" customWidth="1"/>
    <col min="8192" max="8192" width="37.25" style="86" customWidth="1"/>
    <col min="8193" max="8195" width="16.5" style="86" customWidth="1"/>
    <col min="8196" max="8441" width="12.125" style="86"/>
    <col min="8442" max="8442" width="12.125" style="86" customWidth="1"/>
    <col min="8443" max="8443" width="39.75" style="86" customWidth="1"/>
    <col min="8444" max="8446" width="16.5" style="86" customWidth="1"/>
    <col min="8447" max="8447" width="12.125" style="86" customWidth="1"/>
    <col min="8448" max="8448" width="37.25" style="86" customWidth="1"/>
    <col min="8449" max="8451" width="16.5" style="86" customWidth="1"/>
    <col min="8452" max="8697" width="12.125" style="86"/>
    <col min="8698" max="8698" width="12.125" style="86" customWidth="1"/>
    <col min="8699" max="8699" width="39.75" style="86" customWidth="1"/>
    <col min="8700" max="8702" width="16.5" style="86" customWidth="1"/>
    <col min="8703" max="8703" width="12.125" style="86" customWidth="1"/>
    <col min="8704" max="8704" width="37.25" style="86" customWidth="1"/>
    <col min="8705" max="8707" width="16.5" style="86" customWidth="1"/>
    <col min="8708" max="8953" width="12.125" style="86"/>
    <col min="8954" max="8954" width="12.125" style="86" customWidth="1"/>
    <col min="8955" max="8955" width="39.75" style="86" customWidth="1"/>
    <col min="8956" max="8958" width="16.5" style="86" customWidth="1"/>
    <col min="8959" max="8959" width="12.125" style="86" customWidth="1"/>
    <col min="8960" max="8960" width="37.25" style="86" customWidth="1"/>
    <col min="8961" max="8963" width="16.5" style="86" customWidth="1"/>
    <col min="8964" max="9209" width="12.125" style="86"/>
    <col min="9210" max="9210" width="12.125" style="86" customWidth="1"/>
    <col min="9211" max="9211" width="39.75" style="86" customWidth="1"/>
    <col min="9212" max="9214" width="16.5" style="86" customWidth="1"/>
    <col min="9215" max="9215" width="12.125" style="86" customWidth="1"/>
    <col min="9216" max="9216" width="37.25" style="86" customWidth="1"/>
    <col min="9217" max="9219" width="16.5" style="86" customWidth="1"/>
    <col min="9220" max="9465" width="12.125" style="86"/>
    <col min="9466" max="9466" width="12.125" style="86" customWidth="1"/>
    <col min="9467" max="9467" width="39.75" style="86" customWidth="1"/>
    <col min="9468" max="9470" width="16.5" style="86" customWidth="1"/>
    <col min="9471" max="9471" width="12.125" style="86" customWidth="1"/>
    <col min="9472" max="9472" width="37.25" style="86" customWidth="1"/>
    <col min="9473" max="9475" width="16.5" style="86" customWidth="1"/>
    <col min="9476" max="9721" width="12.125" style="86"/>
    <col min="9722" max="9722" width="12.125" style="86" customWidth="1"/>
    <col min="9723" max="9723" width="39.75" style="86" customWidth="1"/>
    <col min="9724" max="9726" width="16.5" style="86" customWidth="1"/>
    <col min="9727" max="9727" width="12.125" style="86" customWidth="1"/>
    <col min="9728" max="9728" width="37.25" style="86" customWidth="1"/>
    <col min="9729" max="9731" width="16.5" style="86" customWidth="1"/>
    <col min="9732" max="9977" width="12.125" style="86"/>
    <col min="9978" max="9978" width="12.125" style="86" customWidth="1"/>
    <col min="9979" max="9979" width="39.75" style="86" customWidth="1"/>
    <col min="9980" max="9982" width="16.5" style="86" customWidth="1"/>
    <col min="9983" max="9983" width="12.125" style="86" customWidth="1"/>
    <col min="9984" max="9984" width="37.25" style="86" customWidth="1"/>
    <col min="9985" max="9987" width="16.5" style="86" customWidth="1"/>
    <col min="9988" max="10233" width="12.125" style="86"/>
    <col min="10234" max="10234" width="12.125" style="86" customWidth="1"/>
    <col min="10235" max="10235" width="39.75" style="86" customWidth="1"/>
    <col min="10236" max="10238" width="16.5" style="86" customWidth="1"/>
    <col min="10239" max="10239" width="12.125" style="86" customWidth="1"/>
    <col min="10240" max="10240" width="37.25" style="86" customWidth="1"/>
    <col min="10241" max="10243" width="16.5" style="86" customWidth="1"/>
    <col min="10244" max="10489" width="12.125" style="86"/>
    <col min="10490" max="10490" width="12.125" style="86" customWidth="1"/>
    <col min="10491" max="10491" width="39.75" style="86" customWidth="1"/>
    <col min="10492" max="10494" width="16.5" style="86" customWidth="1"/>
    <col min="10495" max="10495" width="12.125" style="86" customWidth="1"/>
    <col min="10496" max="10496" width="37.25" style="86" customWidth="1"/>
    <col min="10497" max="10499" width="16.5" style="86" customWidth="1"/>
    <col min="10500" max="10745" width="12.125" style="86"/>
    <col min="10746" max="10746" width="12.125" style="86" customWidth="1"/>
    <col min="10747" max="10747" width="39.75" style="86" customWidth="1"/>
    <col min="10748" max="10750" width="16.5" style="86" customWidth="1"/>
    <col min="10751" max="10751" width="12.125" style="86" customWidth="1"/>
    <col min="10752" max="10752" width="37.25" style="86" customWidth="1"/>
    <col min="10753" max="10755" width="16.5" style="86" customWidth="1"/>
    <col min="10756" max="11001" width="12.125" style="86"/>
    <col min="11002" max="11002" width="12.125" style="86" customWidth="1"/>
    <col min="11003" max="11003" width="39.75" style="86" customWidth="1"/>
    <col min="11004" max="11006" width="16.5" style="86" customWidth="1"/>
    <col min="11007" max="11007" width="12.125" style="86" customWidth="1"/>
    <col min="11008" max="11008" width="37.25" style="86" customWidth="1"/>
    <col min="11009" max="11011" width="16.5" style="86" customWidth="1"/>
    <col min="11012" max="11257" width="12.125" style="86"/>
    <col min="11258" max="11258" width="12.125" style="86" customWidth="1"/>
    <col min="11259" max="11259" width="39.75" style="86" customWidth="1"/>
    <col min="11260" max="11262" width="16.5" style="86" customWidth="1"/>
    <col min="11263" max="11263" width="12.125" style="86" customWidth="1"/>
    <col min="11264" max="11264" width="37.25" style="86" customWidth="1"/>
    <col min="11265" max="11267" width="16.5" style="86" customWidth="1"/>
    <col min="11268" max="11513" width="12.125" style="86"/>
    <col min="11514" max="11514" width="12.125" style="86" customWidth="1"/>
    <col min="11515" max="11515" width="39.75" style="86" customWidth="1"/>
    <col min="11516" max="11518" width="16.5" style="86" customWidth="1"/>
    <col min="11519" max="11519" width="12.125" style="86" customWidth="1"/>
    <col min="11520" max="11520" width="37.25" style="86" customWidth="1"/>
    <col min="11521" max="11523" width="16.5" style="86" customWidth="1"/>
    <col min="11524" max="11769" width="12.125" style="86"/>
    <col min="11770" max="11770" width="12.125" style="86" customWidth="1"/>
    <col min="11771" max="11771" width="39.75" style="86" customWidth="1"/>
    <col min="11772" max="11774" width="16.5" style="86" customWidth="1"/>
    <col min="11775" max="11775" width="12.125" style="86" customWidth="1"/>
    <col min="11776" max="11776" width="37.25" style="86" customWidth="1"/>
    <col min="11777" max="11779" width="16.5" style="86" customWidth="1"/>
    <col min="11780" max="12025" width="12.125" style="86"/>
    <col min="12026" max="12026" width="12.125" style="86" customWidth="1"/>
    <col min="12027" max="12027" width="39.75" style="86" customWidth="1"/>
    <col min="12028" max="12030" width="16.5" style="86" customWidth="1"/>
    <col min="12031" max="12031" width="12.125" style="86" customWidth="1"/>
    <col min="12032" max="12032" width="37.25" style="86" customWidth="1"/>
    <col min="12033" max="12035" width="16.5" style="86" customWidth="1"/>
    <col min="12036" max="12281" width="12.125" style="86"/>
    <col min="12282" max="12282" width="12.125" style="86" customWidth="1"/>
    <col min="12283" max="12283" width="39.75" style="86" customWidth="1"/>
    <col min="12284" max="12286" width="16.5" style="86" customWidth="1"/>
    <col min="12287" max="12287" width="12.125" style="86" customWidth="1"/>
    <col min="12288" max="12288" width="37.25" style="86" customWidth="1"/>
    <col min="12289" max="12291" width="16.5" style="86" customWidth="1"/>
    <col min="12292" max="12537" width="12.125" style="86"/>
    <col min="12538" max="12538" width="12.125" style="86" customWidth="1"/>
    <col min="12539" max="12539" width="39.75" style="86" customWidth="1"/>
    <col min="12540" max="12542" width="16.5" style="86" customWidth="1"/>
    <col min="12543" max="12543" width="12.125" style="86" customWidth="1"/>
    <col min="12544" max="12544" width="37.25" style="86" customWidth="1"/>
    <col min="12545" max="12547" width="16.5" style="86" customWidth="1"/>
    <col min="12548" max="12793" width="12.125" style="86"/>
    <col min="12794" max="12794" width="12.125" style="86" customWidth="1"/>
    <col min="12795" max="12795" width="39.75" style="86" customWidth="1"/>
    <col min="12796" max="12798" width="16.5" style="86" customWidth="1"/>
    <col min="12799" max="12799" width="12.125" style="86" customWidth="1"/>
    <col min="12800" max="12800" width="37.25" style="86" customWidth="1"/>
    <col min="12801" max="12803" width="16.5" style="86" customWidth="1"/>
    <col min="12804" max="13049" width="12.125" style="86"/>
    <col min="13050" max="13050" width="12.125" style="86" customWidth="1"/>
    <col min="13051" max="13051" width="39.75" style="86" customWidth="1"/>
    <col min="13052" max="13054" width="16.5" style="86" customWidth="1"/>
    <col min="13055" max="13055" width="12.125" style="86" customWidth="1"/>
    <col min="13056" max="13056" width="37.25" style="86" customWidth="1"/>
    <col min="13057" max="13059" width="16.5" style="86" customWidth="1"/>
    <col min="13060" max="13305" width="12.125" style="86"/>
    <col min="13306" max="13306" width="12.125" style="86" customWidth="1"/>
    <col min="13307" max="13307" width="39.75" style="86" customWidth="1"/>
    <col min="13308" max="13310" width="16.5" style="86" customWidth="1"/>
    <col min="13311" max="13311" width="12.125" style="86" customWidth="1"/>
    <col min="13312" max="13312" width="37.25" style="86" customWidth="1"/>
    <col min="13313" max="13315" width="16.5" style="86" customWidth="1"/>
    <col min="13316" max="13561" width="12.125" style="86"/>
    <col min="13562" max="13562" width="12.125" style="86" customWidth="1"/>
    <col min="13563" max="13563" width="39.75" style="86" customWidth="1"/>
    <col min="13564" max="13566" width="16.5" style="86" customWidth="1"/>
    <col min="13567" max="13567" width="12.125" style="86" customWidth="1"/>
    <col min="13568" max="13568" width="37.25" style="86" customWidth="1"/>
    <col min="13569" max="13571" width="16.5" style="86" customWidth="1"/>
    <col min="13572" max="13817" width="12.125" style="86"/>
    <col min="13818" max="13818" width="12.125" style="86" customWidth="1"/>
    <col min="13819" max="13819" width="39.75" style="86" customWidth="1"/>
    <col min="13820" max="13822" width="16.5" style="86" customWidth="1"/>
    <col min="13823" max="13823" width="12.125" style="86" customWidth="1"/>
    <col min="13824" max="13824" width="37.25" style="86" customWidth="1"/>
    <col min="13825" max="13827" width="16.5" style="86" customWidth="1"/>
    <col min="13828" max="14073" width="12.125" style="86"/>
    <col min="14074" max="14074" width="12.125" style="86" customWidth="1"/>
    <col min="14075" max="14075" width="39.75" style="86" customWidth="1"/>
    <col min="14076" max="14078" width="16.5" style="86" customWidth="1"/>
    <col min="14079" max="14079" width="12.125" style="86" customWidth="1"/>
    <col min="14080" max="14080" width="37.25" style="86" customWidth="1"/>
    <col min="14081" max="14083" width="16.5" style="86" customWidth="1"/>
    <col min="14084" max="14329" width="12.125" style="86"/>
    <col min="14330" max="14330" width="12.125" style="86" customWidth="1"/>
    <col min="14331" max="14331" width="39.75" style="86" customWidth="1"/>
    <col min="14332" max="14334" width="16.5" style="86" customWidth="1"/>
    <col min="14335" max="14335" width="12.125" style="86" customWidth="1"/>
    <col min="14336" max="14336" width="37.25" style="86" customWidth="1"/>
    <col min="14337" max="14339" width="16.5" style="86" customWidth="1"/>
    <col min="14340" max="14585" width="12.125" style="86"/>
    <col min="14586" max="14586" width="12.125" style="86" customWidth="1"/>
    <col min="14587" max="14587" width="39.75" style="86" customWidth="1"/>
    <col min="14588" max="14590" width="16.5" style="86" customWidth="1"/>
    <col min="14591" max="14591" width="12.125" style="86" customWidth="1"/>
    <col min="14592" max="14592" width="37.25" style="86" customWidth="1"/>
    <col min="14593" max="14595" width="16.5" style="86" customWidth="1"/>
    <col min="14596" max="14841" width="12.125" style="86"/>
    <col min="14842" max="14842" width="12.125" style="86" customWidth="1"/>
    <col min="14843" max="14843" width="39.75" style="86" customWidth="1"/>
    <col min="14844" max="14846" width="16.5" style="86" customWidth="1"/>
    <col min="14847" max="14847" width="12.125" style="86" customWidth="1"/>
    <col min="14848" max="14848" width="37.25" style="86" customWidth="1"/>
    <col min="14849" max="14851" width="16.5" style="86" customWidth="1"/>
    <col min="14852" max="15097" width="12.125" style="86"/>
    <col min="15098" max="15098" width="12.125" style="86" customWidth="1"/>
    <col min="15099" max="15099" width="39.75" style="86" customWidth="1"/>
    <col min="15100" max="15102" width="16.5" style="86" customWidth="1"/>
    <col min="15103" max="15103" width="12.125" style="86" customWidth="1"/>
    <col min="15104" max="15104" width="37.25" style="86" customWidth="1"/>
    <col min="15105" max="15107" width="16.5" style="86" customWidth="1"/>
    <col min="15108" max="15353" width="12.125" style="86"/>
    <col min="15354" max="15354" width="12.125" style="86" customWidth="1"/>
    <col min="15355" max="15355" width="39.75" style="86" customWidth="1"/>
    <col min="15356" max="15358" width="16.5" style="86" customWidth="1"/>
    <col min="15359" max="15359" width="12.125" style="86" customWidth="1"/>
    <col min="15360" max="15360" width="37.25" style="86" customWidth="1"/>
    <col min="15361" max="15363" width="16.5" style="86" customWidth="1"/>
    <col min="15364" max="15609" width="12.125" style="86"/>
    <col min="15610" max="15610" width="12.125" style="86" customWidth="1"/>
    <col min="15611" max="15611" width="39.75" style="86" customWidth="1"/>
    <col min="15612" max="15614" width="16.5" style="86" customWidth="1"/>
    <col min="15615" max="15615" width="12.125" style="86" customWidth="1"/>
    <col min="15616" max="15616" width="37.25" style="86" customWidth="1"/>
    <col min="15617" max="15619" width="16.5" style="86" customWidth="1"/>
    <col min="15620" max="15865" width="12.125" style="86"/>
    <col min="15866" max="15866" width="12.125" style="86" customWidth="1"/>
    <col min="15867" max="15867" width="39.75" style="86" customWidth="1"/>
    <col min="15868" max="15870" width="16.5" style="86" customWidth="1"/>
    <col min="15871" max="15871" width="12.125" style="86" customWidth="1"/>
    <col min="15872" max="15872" width="37.25" style="86" customWidth="1"/>
    <col min="15873" max="15875" width="16.5" style="86" customWidth="1"/>
    <col min="15876" max="16121" width="12.125" style="86"/>
    <col min="16122" max="16122" width="12.125" style="86" customWidth="1"/>
    <col min="16123" max="16123" width="39.75" style="86" customWidth="1"/>
    <col min="16124" max="16126" width="16.5" style="86" customWidth="1"/>
    <col min="16127" max="16127" width="12.125" style="86" customWidth="1"/>
    <col min="16128" max="16128" width="37.25" style="86" customWidth="1"/>
    <col min="16129" max="16131" width="16.5" style="86" customWidth="1"/>
    <col min="16132" max="16384" width="12.125" style="86"/>
  </cols>
  <sheetData>
    <row r="1" customHeight="1" spans="1:1">
      <c r="A1" s="86" t="s">
        <v>2524</v>
      </c>
    </row>
    <row r="2" ht="33.95" customHeight="1" spans="1:3">
      <c r="A2" s="87" t="s">
        <v>54</v>
      </c>
      <c r="B2" s="87"/>
      <c r="C2" s="87"/>
    </row>
    <row r="3" ht="16.9" customHeight="1" spans="1:3">
      <c r="A3" s="88"/>
      <c r="B3" s="88"/>
      <c r="C3" s="88"/>
    </row>
    <row r="4" ht="16.9" customHeight="1" spans="1:3">
      <c r="A4" s="88" t="s">
        <v>76</v>
      </c>
      <c r="B4" s="88"/>
      <c r="C4" s="88"/>
    </row>
    <row r="5" ht="16.9" customHeight="1" spans="1:3">
      <c r="A5" s="89" t="s">
        <v>330</v>
      </c>
      <c r="B5" s="89" t="s">
        <v>77</v>
      </c>
      <c r="C5" s="89" t="s">
        <v>81</v>
      </c>
    </row>
    <row r="6" ht="16.9" customHeight="1" spans="1:3">
      <c r="A6" s="90"/>
      <c r="B6" s="89" t="s">
        <v>269</v>
      </c>
      <c r="C6" s="91">
        <f>C7+C10</f>
        <v>0</v>
      </c>
    </row>
    <row r="7" ht="16.9" customHeight="1" spans="1:3">
      <c r="A7" s="90">
        <v>208</v>
      </c>
      <c r="B7" s="92" t="s">
        <v>126</v>
      </c>
      <c r="C7" s="91">
        <f t="shared" ref="C7:C8" si="0">C8</f>
        <v>0</v>
      </c>
    </row>
    <row r="8" ht="16.9" customHeight="1" spans="1:3">
      <c r="A8" s="90">
        <v>20804</v>
      </c>
      <c r="B8" s="92" t="s">
        <v>1370</v>
      </c>
      <c r="C8" s="91">
        <f t="shared" si="0"/>
        <v>0</v>
      </c>
    </row>
    <row r="9" ht="16.9" customHeight="1" spans="1:3">
      <c r="A9" s="90">
        <v>2080451</v>
      </c>
      <c r="B9" s="93" t="s">
        <v>2525</v>
      </c>
      <c r="C9" s="91">
        <v>0</v>
      </c>
    </row>
    <row r="10" ht="16.9" customHeight="1" spans="1:3">
      <c r="A10" s="90">
        <v>223</v>
      </c>
      <c r="B10" s="92" t="s">
        <v>269</v>
      </c>
      <c r="C10" s="91">
        <f>C11+C22+C32+C34</f>
        <v>0</v>
      </c>
    </row>
    <row r="11" ht="16.9" customHeight="1" spans="1:3">
      <c r="A11" s="90">
        <v>22301</v>
      </c>
      <c r="B11" s="92" t="s">
        <v>2526</v>
      </c>
      <c r="C11" s="91">
        <f>SUM(C12:C21)</f>
        <v>0</v>
      </c>
    </row>
    <row r="12" ht="16.9" customHeight="1" spans="1:3">
      <c r="A12" s="90">
        <v>2230101</v>
      </c>
      <c r="B12" s="93" t="s">
        <v>2527</v>
      </c>
      <c r="C12" s="91">
        <v>0</v>
      </c>
    </row>
    <row r="13" ht="16.9" customHeight="1" spans="1:3">
      <c r="A13" s="90">
        <v>2230102</v>
      </c>
      <c r="B13" s="93" t="s">
        <v>2528</v>
      </c>
      <c r="C13" s="91">
        <v>0</v>
      </c>
    </row>
    <row r="14" ht="16.9" customHeight="1" spans="1:3">
      <c r="A14" s="90">
        <v>2230103</v>
      </c>
      <c r="B14" s="93" t="s">
        <v>2529</v>
      </c>
      <c r="C14" s="91">
        <v>0</v>
      </c>
    </row>
    <row r="15" ht="16.9" customHeight="1" spans="1:3">
      <c r="A15" s="90">
        <v>2230104</v>
      </c>
      <c r="B15" s="93" t="s">
        <v>2530</v>
      </c>
      <c r="C15" s="91">
        <v>0</v>
      </c>
    </row>
    <row r="16" ht="16.9" customHeight="1" spans="1:3">
      <c r="A16" s="90">
        <v>2230105</v>
      </c>
      <c r="B16" s="93" t="s">
        <v>2531</v>
      </c>
      <c r="C16" s="91">
        <v>0</v>
      </c>
    </row>
    <row r="17" ht="16.9" customHeight="1" spans="1:3">
      <c r="A17" s="90">
        <v>2230106</v>
      </c>
      <c r="B17" s="93" t="s">
        <v>2532</v>
      </c>
      <c r="C17" s="91">
        <v>0</v>
      </c>
    </row>
    <row r="18" ht="16.9" customHeight="1" spans="1:3">
      <c r="A18" s="90">
        <v>2230107</v>
      </c>
      <c r="B18" s="93" t="s">
        <v>2533</v>
      </c>
      <c r="C18" s="91">
        <v>0</v>
      </c>
    </row>
    <row r="19" ht="16.9" customHeight="1" spans="1:3">
      <c r="A19" s="90">
        <v>2230108</v>
      </c>
      <c r="B19" s="93" t="s">
        <v>2534</v>
      </c>
      <c r="C19" s="91">
        <v>0</v>
      </c>
    </row>
    <row r="20" ht="16.9" customHeight="1" spans="1:3">
      <c r="A20" s="90">
        <v>2230109</v>
      </c>
      <c r="B20" s="94" t="s">
        <v>2535</v>
      </c>
      <c r="C20" s="91">
        <v>0</v>
      </c>
    </row>
    <row r="21" ht="16.9" customHeight="1" spans="1:3">
      <c r="A21" s="90">
        <v>2230199</v>
      </c>
      <c r="B21" s="93" t="s">
        <v>2536</v>
      </c>
      <c r="C21" s="91">
        <v>0</v>
      </c>
    </row>
    <row r="22" ht="16.9" customHeight="1" spans="1:3">
      <c r="A22" s="90">
        <v>22302</v>
      </c>
      <c r="B22" s="92" t="s">
        <v>2537</v>
      </c>
      <c r="C22" s="91">
        <f>SUM(C23:C31)</f>
        <v>0</v>
      </c>
    </row>
    <row r="23" ht="16.9" customHeight="1" spans="1:3">
      <c r="A23" s="90">
        <v>2230201</v>
      </c>
      <c r="B23" s="93" t="s">
        <v>2538</v>
      </c>
      <c r="C23" s="91">
        <v>0</v>
      </c>
    </row>
    <row r="24" ht="16.9" customHeight="1" spans="1:3">
      <c r="A24" s="90">
        <v>2230202</v>
      </c>
      <c r="B24" s="93" t="s">
        <v>2539</v>
      </c>
      <c r="C24" s="91">
        <v>0</v>
      </c>
    </row>
    <row r="25" ht="16.9" customHeight="1" spans="1:3">
      <c r="A25" s="90">
        <v>2230203</v>
      </c>
      <c r="B25" s="93" t="s">
        <v>2540</v>
      </c>
      <c r="C25" s="91">
        <v>0</v>
      </c>
    </row>
    <row r="26" ht="16.9" customHeight="1" spans="1:3">
      <c r="A26" s="90">
        <v>2230204</v>
      </c>
      <c r="B26" s="93" t="s">
        <v>2541</v>
      </c>
      <c r="C26" s="91">
        <v>0</v>
      </c>
    </row>
    <row r="27" ht="16.9" customHeight="1" spans="1:3">
      <c r="A27" s="90">
        <v>2230205</v>
      </c>
      <c r="B27" s="93" t="s">
        <v>2542</v>
      </c>
      <c r="C27" s="91">
        <v>0</v>
      </c>
    </row>
    <row r="28" ht="16.9" customHeight="1" spans="1:3">
      <c r="A28" s="90">
        <v>2230206</v>
      </c>
      <c r="B28" s="93" t="s">
        <v>2543</v>
      </c>
      <c r="C28" s="91">
        <v>0</v>
      </c>
    </row>
    <row r="29" ht="16.9" customHeight="1" spans="1:3">
      <c r="A29" s="90">
        <v>2230207</v>
      </c>
      <c r="B29" s="93" t="s">
        <v>2544</v>
      </c>
      <c r="C29" s="91">
        <v>0</v>
      </c>
    </row>
    <row r="30" ht="16.9" customHeight="1" spans="1:3">
      <c r="A30" s="90">
        <v>2230208</v>
      </c>
      <c r="B30" s="93" t="s">
        <v>2545</v>
      </c>
      <c r="C30" s="91">
        <v>0</v>
      </c>
    </row>
    <row r="31" ht="16.9" customHeight="1" spans="1:3">
      <c r="A31" s="90">
        <v>2230299</v>
      </c>
      <c r="B31" s="93" t="s">
        <v>2546</v>
      </c>
      <c r="C31" s="91">
        <v>0</v>
      </c>
    </row>
    <row r="32" ht="16.9" customHeight="1" spans="1:3">
      <c r="A32" s="90">
        <v>22303</v>
      </c>
      <c r="B32" s="92" t="s">
        <v>2547</v>
      </c>
      <c r="C32" s="91">
        <f>C33</f>
        <v>0</v>
      </c>
    </row>
    <row r="33" ht="16.9" customHeight="1" spans="1:3">
      <c r="A33" s="90">
        <v>2230301</v>
      </c>
      <c r="B33" s="93" t="s">
        <v>2548</v>
      </c>
      <c r="C33" s="91">
        <v>0</v>
      </c>
    </row>
    <row r="34" ht="16.9" customHeight="1" spans="1:3">
      <c r="A34" s="90">
        <v>22399</v>
      </c>
      <c r="B34" s="92" t="s">
        <v>2549</v>
      </c>
      <c r="C34" s="91">
        <f>C35</f>
        <v>0</v>
      </c>
    </row>
    <row r="35" ht="16.9" customHeight="1" spans="1:3">
      <c r="A35" s="90">
        <v>2239999</v>
      </c>
      <c r="B35" s="94" t="s">
        <v>2550</v>
      </c>
      <c r="C35" s="91">
        <v>0</v>
      </c>
    </row>
    <row r="36" customHeight="1" spans="1:3">
      <c r="A36" s="95" t="s">
        <v>2551</v>
      </c>
      <c r="B36" s="95"/>
      <c r="C36" s="95"/>
    </row>
  </sheetData>
  <mergeCells count="4">
    <mergeCell ref="A2:C2"/>
    <mergeCell ref="A3:C3"/>
    <mergeCell ref="A4:C4"/>
    <mergeCell ref="A36:C36"/>
  </mergeCells>
  <printOptions gridLines="1"/>
  <pageMargins left="0.748031496062992" right="0.748031496062992" top="0.984251968503937" bottom="0.984251968503937" header="0" footer="0"/>
  <pageSetup paperSize="1" orientation="portrait"/>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6"/>
  <sheetViews>
    <sheetView showGridLines="0" showZeros="0" workbookViewId="0">
      <selection activeCell="A2" sqref="A2:C2"/>
    </sheetView>
  </sheetViews>
  <sheetFormatPr defaultColWidth="12.125" defaultRowHeight="17.1" customHeight="1" outlineLevelCol="2"/>
  <cols>
    <col min="1" max="1" width="17.625" style="86" customWidth="1"/>
    <col min="2" max="2" width="42.5" style="86" customWidth="1"/>
    <col min="3" max="3" width="22.5" style="86" customWidth="1"/>
    <col min="4" max="249" width="12.125" style="86"/>
    <col min="250" max="250" width="12.125" style="86" customWidth="1"/>
    <col min="251" max="251" width="39.75" style="86" customWidth="1"/>
    <col min="252" max="254" width="16.5" style="86" customWidth="1"/>
    <col min="255" max="255" width="12.125" style="86" customWidth="1"/>
    <col min="256" max="256" width="37.25" style="86" customWidth="1"/>
    <col min="257" max="259" width="16.5" style="86" customWidth="1"/>
    <col min="260" max="505" width="12.125" style="86"/>
    <col min="506" max="506" width="12.125" style="86" customWidth="1"/>
    <col min="507" max="507" width="39.75" style="86" customWidth="1"/>
    <col min="508" max="510" width="16.5" style="86" customWidth="1"/>
    <col min="511" max="511" width="12.125" style="86" customWidth="1"/>
    <col min="512" max="512" width="37.25" style="86" customWidth="1"/>
    <col min="513" max="515" width="16.5" style="86" customWidth="1"/>
    <col min="516" max="761" width="12.125" style="86"/>
    <col min="762" max="762" width="12.125" style="86" customWidth="1"/>
    <col min="763" max="763" width="39.75" style="86" customWidth="1"/>
    <col min="764" max="766" width="16.5" style="86" customWidth="1"/>
    <col min="767" max="767" width="12.125" style="86" customWidth="1"/>
    <col min="768" max="768" width="37.25" style="86" customWidth="1"/>
    <col min="769" max="771" width="16.5" style="86" customWidth="1"/>
    <col min="772" max="1017" width="12.125" style="86"/>
    <col min="1018" max="1018" width="12.125" style="86" customWidth="1"/>
    <col min="1019" max="1019" width="39.75" style="86" customWidth="1"/>
    <col min="1020" max="1022" width="16.5" style="86" customWidth="1"/>
    <col min="1023" max="1023" width="12.125" style="86" customWidth="1"/>
    <col min="1024" max="1024" width="37.25" style="86" customWidth="1"/>
    <col min="1025" max="1027" width="16.5" style="86" customWidth="1"/>
    <col min="1028" max="1273" width="12.125" style="86"/>
    <col min="1274" max="1274" width="12.125" style="86" customWidth="1"/>
    <col min="1275" max="1275" width="39.75" style="86" customWidth="1"/>
    <col min="1276" max="1278" width="16.5" style="86" customWidth="1"/>
    <col min="1279" max="1279" width="12.125" style="86" customWidth="1"/>
    <col min="1280" max="1280" width="37.25" style="86" customWidth="1"/>
    <col min="1281" max="1283" width="16.5" style="86" customWidth="1"/>
    <col min="1284" max="1529" width="12.125" style="86"/>
    <col min="1530" max="1530" width="12.125" style="86" customWidth="1"/>
    <col min="1531" max="1531" width="39.75" style="86" customWidth="1"/>
    <col min="1532" max="1534" width="16.5" style="86" customWidth="1"/>
    <col min="1535" max="1535" width="12.125" style="86" customWidth="1"/>
    <col min="1536" max="1536" width="37.25" style="86" customWidth="1"/>
    <col min="1537" max="1539" width="16.5" style="86" customWidth="1"/>
    <col min="1540" max="1785" width="12.125" style="86"/>
    <col min="1786" max="1786" width="12.125" style="86" customWidth="1"/>
    <col min="1787" max="1787" width="39.75" style="86" customWidth="1"/>
    <col min="1788" max="1790" width="16.5" style="86" customWidth="1"/>
    <col min="1791" max="1791" width="12.125" style="86" customWidth="1"/>
    <col min="1792" max="1792" width="37.25" style="86" customWidth="1"/>
    <col min="1793" max="1795" width="16.5" style="86" customWidth="1"/>
    <col min="1796" max="2041" width="12.125" style="86"/>
    <col min="2042" max="2042" width="12.125" style="86" customWidth="1"/>
    <col min="2043" max="2043" width="39.75" style="86" customWidth="1"/>
    <col min="2044" max="2046" width="16.5" style="86" customWidth="1"/>
    <col min="2047" max="2047" width="12.125" style="86" customWidth="1"/>
    <col min="2048" max="2048" width="37.25" style="86" customWidth="1"/>
    <col min="2049" max="2051" width="16.5" style="86" customWidth="1"/>
    <col min="2052" max="2297" width="12.125" style="86"/>
    <col min="2298" max="2298" width="12.125" style="86" customWidth="1"/>
    <col min="2299" max="2299" width="39.75" style="86" customWidth="1"/>
    <col min="2300" max="2302" width="16.5" style="86" customWidth="1"/>
    <col min="2303" max="2303" width="12.125" style="86" customWidth="1"/>
    <col min="2304" max="2304" width="37.25" style="86" customWidth="1"/>
    <col min="2305" max="2307" width="16.5" style="86" customWidth="1"/>
    <col min="2308" max="2553" width="12.125" style="86"/>
    <col min="2554" max="2554" width="12.125" style="86" customWidth="1"/>
    <col min="2555" max="2555" width="39.75" style="86" customWidth="1"/>
    <col min="2556" max="2558" width="16.5" style="86" customWidth="1"/>
    <col min="2559" max="2559" width="12.125" style="86" customWidth="1"/>
    <col min="2560" max="2560" width="37.25" style="86" customWidth="1"/>
    <col min="2561" max="2563" width="16.5" style="86" customWidth="1"/>
    <col min="2564" max="2809" width="12.125" style="86"/>
    <col min="2810" max="2810" width="12.125" style="86" customWidth="1"/>
    <col min="2811" max="2811" width="39.75" style="86" customWidth="1"/>
    <col min="2812" max="2814" width="16.5" style="86" customWidth="1"/>
    <col min="2815" max="2815" width="12.125" style="86" customWidth="1"/>
    <col min="2816" max="2816" width="37.25" style="86" customWidth="1"/>
    <col min="2817" max="2819" width="16.5" style="86" customWidth="1"/>
    <col min="2820" max="3065" width="12.125" style="86"/>
    <col min="3066" max="3066" width="12.125" style="86" customWidth="1"/>
    <col min="3067" max="3067" width="39.75" style="86" customWidth="1"/>
    <col min="3068" max="3070" width="16.5" style="86" customWidth="1"/>
    <col min="3071" max="3071" width="12.125" style="86" customWidth="1"/>
    <col min="3072" max="3072" width="37.25" style="86" customWidth="1"/>
    <col min="3073" max="3075" width="16.5" style="86" customWidth="1"/>
    <col min="3076" max="3321" width="12.125" style="86"/>
    <col min="3322" max="3322" width="12.125" style="86" customWidth="1"/>
    <col min="3323" max="3323" width="39.75" style="86" customWidth="1"/>
    <col min="3324" max="3326" width="16.5" style="86" customWidth="1"/>
    <col min="3327" max="3327" width="12.125" style="86" customWidth="1"/>
    <col min="3328" max="3328" width="37.25" style="86" customWidth="1"/>
    <col min="3329" max="3331" width="16.5" style="86" customWidth="1"/>
    <col min="3332" max="3577" width="12.125" style="86"/>
    <col min="3578" max="3578" width="12.125" style="86" customWidth="1"/>
    <col min="3579" max="3579" width="39.75" style="86" customWidth="1"/>
    <col min="3580" max="3582" width="16.5" style="86" customWidth="1"/>
    <col min="3583" max="3583" width="12.125" style="86" customWidth="1"/>
    <col min="3584" max="3584" width="37.25" style="86" customWidth="1"/>
    <col min="3585" max="3587" width="16.5" style="86" customWidth="1"/>
    <col min="3588" max="3833" width="12.125" style="86"/>
    <col min="3834" max="3834" width="12.125" style="86" customWidth="1"/>
    <col min="3835" max="3835" width="39.75" style="86" customWidth="1"/>
    <col min="3836" max="3838" width="16.5" style="86" customWidth="1"/>
    <col min="3839" max="3839" width="12.125" style="86" customWidth="1"/>
    <col min="3840" max="3840" width="37.25" style="86" customWidth="1"/>
    <col min="3841" max="3843" width="16.5" style="86" customWidth="1"/>
    <col min="3844" max="4089" width="12.125" style="86"/>
    <col min="4090" max="4090" width="12.125" style="86" customWidth="1"/>
    <col min="4091" max="4091" width="39.75" style="86" customWidth="1"/>
    <col min="4092" max="4094" width="16.5" style="86" customWidth="1"/>
    <col min="4095" max="4095" width="12.125" style="86" customWidth="1"/>
    <col min="4096" max="4096" width="37.25" style="86" customWidth="1"/>
    <col min="4097" max="4099" width="16.5" style="86" customWidth="1"/>
    <col min="4100" max="4345" width="12.125" style="86"/>
    <col min="4346" max="4346" width="12.125" style="86" customWidth="1"/>
    <col min="4347" max="4347" width="39.75" style="86" customWidth="1"/>
    <col min="4348" max="4350" width="16.5" style="86" customWidth="1"/>
    <col min="4351" max="4351" width="12.125" style="86" customWidth="1"/>
    <col min="4352" max="4352" width="37.25" style="86" customWidth="1"/>
    <col min="4353" max="4355" width="16.5" style="86" customWidth="1"/>
    <col min="4356" max="4601" width="12.125" style="86"/>
    <col min="4602" max="4602" width="12.125" style="86" customWidth="1"/>
    <col min="4603" max="4603" width="39.75" style="86" customWidth="1"/>
    <col min="4604" max="4606" width="16.5" style="86" customWidth="1"/>
    <col min="4607" max="4607" width="12.125" style="86" customWidth="1"/>
    <col min="4608" max="4608" width="37.25" style="86" customWidth="1"/>
    <col min="4609" max="4611" width="16.5" style="86" customWidth="1"/>
    <col min="4612" max="4857" width="12.125" style="86"/>
    <col min="4858" max="4858" width="12.125" style="86" customWidth="1"/>
    <col min="4859" max="4859" width="39.75" style="86" customWidth="1"/>
    <col min="4860" max="4862" width="16.5" style="86" customWidth="1"/>
    <col min="4863" max="4863" width="12.125" style="86" customWidth="1"/>
    <col min="4864" max="4864" width="37.25" style="86" customWidth="1"/>
    <col min="4865" max="4867" width="16.5" style="86" customWidth="1"/>
    <col min="4868" max="5113" width="12.125" style="86"/>
    <col min="5114" max="5114" width="12.125" style="86" customWidth="1"/>
    <col min="5115" max="5115" width="39.75" style="86" customWidth="1"/>
    <col min="5116" max="5118" width="16.5" style="86" customWidth="1"/>
    <col min="5119" max="5119" width="12.125" style="86" customWidth="1"/>
    <col min="5120" max="5120" width="37.25" style="86" customWidth="1"/>
    <col min="5121" max="5123" width="16.5" style="86" customWidth="1"/>
    <col min="5124" max="5369" width="12.125" style="86"/>
    <col min="5370" max="5370" width="12.125" style="86" customWidth="1"/>
    <col min="5371" max="5371" width="39.75" style="86" customWidth="1"/>
    <col min="5372" max="5374" width="16.5" style="86" customWidth="1"/>
    <col min="5375" max="5375" width="12.125" style="86" customWidth="1"/>
    <col min="5376" max="5376" width="37.25" style="86" customWidth="1"/>
    <col min="5377" max="5379" width="16.5" style="86" customWidth="1"/>
    <col min="5380" max="5625" width="12.125" style="86"/>
    <col min="5626" max="5626" width="12.125" style="86" customWidth="1"/>
    <col min="5627" max="5627" width="39.75" style="86" customWidth="1"/>
    <col min="5628" max="5630" width="16.5" style="86" customWidth="1"/>
    <col min="5631" max="5631" width="12.125" style="86" customWidth="1"/>
    <col min="5632" max="5632" width="37.25" style="86" customWidth="1"/>
    <col min="5633" max="5635" width="16.5" style="86" customWidth="1"/>
    <col min="5636" max="5881" width="12.125" style="86"/>
    <col min="5882" max="5882" width="12.125" style="86" customWidth="1"/>
    <col min="5883" max="5883" width="39.75" style="86" customWidth="1"/>
    <col min="5884" max="5886" width="16.5" style="86" customWidth="1"/>
    <col min="5887" max="5887" width="12.125" style="86" customWidth="1"/>
    <col min="5888" max="5888" width="37.25" style="86" customWidth="1"/>
    <col min="5889" max="5891" width="16.5" style="86" customWidth="1"/>
    <col min="5892" max="6137" width="12.125" style="86"/>
    <col min="6138" max="6138" width="12.125" style="86" customWidth="1"/>
    <col min="6139" max="6139" width="39.75" style="86" customWidth="1"/>
    <col min="6140" max="6142" width="16.5" style="86" customWidth="1"/>
    <col min="6143" max="6143" width="12.125" style="86" customWidth="1"/>
    <col min="6144" max="6144" width="37.25" style="86" customWidth="1"/>
    <col min="6145" max="6147" width="16.5" style="86" customWidth="1"/>
    <col min="6148" max="6393" width="12.125" style="86"/>
    <col min="6394" max="6394" width="12.125" style="86" customWidth="1"/>
    <col min="6395" max="6395" width="39.75" style="86" customWidth="1"/>
    <col min="6396" max="6398" width="16.5" style="86" customWidth="1"/>
    <col min="6399" max="6399" width="12.125" style="86" customWidth="1"/>
    <col min="6400" max="6400" width="37.25" style="86" customWidth="1"/>
    <col min="6401" max="6403" width="16.5" style="86" customWidth="1"/>
    <col min="6404" max="6649" width="12.125" style="86"/>
    <col min="6650" max="6650" width="12.125" style="86" customWidth="1"/>
    <col min="6651" max="6651" width="39.75" style="86" customWidth="1"/>
    <col min="6652" max="6654" width="16.5" style="86" customWidth="1"/>
    <col min="6655" max="6655" width="12.125" style="86" customWidth="1"/>
    <col min="6656" max="6656" width="37.25" style="86" customWidth="1"/>
    <col min="6657" max="6659" width="16.5" style="86" customWidth="1"/>
    <col min="6660" max="6905" width="12.125" style="86"/>
    <col min="6906" max="6906" width="12.125" style="86" customWidth="1"/>
    <col min="6907" max="6907" width="39.75" style="86" customWidth="1"/>
    <col min="6908" max="6910" width="16.5" style="86" customWidth="1"/>
    <col min="6911" max="6911" width="12.125" style="86" customWidth="1"/>
    <col min="6912" max="6912" width="37.25" style="86" customWidth="1"/>
    <col min="6913" max="6915" width="16.5" style="86" customWidth="1"/>
    <col min="6916" max="7161" width="12.125" style="86"/>
    <col min="7162" max="7162" width="12.125" style="86" customWidth="1"/>
    <col min="7163" max="7163" width="39.75" style="86" customWidth="1"/>
    <col min="7164" max="7166" width="16.5" style="86" customWidth="1"/>
    <col min="7167" max="7167" width="12.125" style="86" customWidth="1"/>
    <col min="7168" max="7168" width="37.25" style="86" customWidth="1"/>
    <col min="7169" max="7171" width="16.5" style="86" customWidth="1"/>
    <col min="7172" max="7417" width="12.125" style="86"/>
    <col min="7418" max="7418" width="12.125" style="86" customWidth="1"/>
    <col min="7419" max="7419" width="39.75" style="86" customWidth="1"/>
    <col min="7420" max="7422" width="16.5" style="86" customWidth="1"/>
    <col min="7423" max="7423" width="12.125" style="86" customWidth="1"/>
    <col min="7424" max="7424" width="37.25" style="86" customWidth="1"/>
    <col min="7425" max="7427" width="16.5" style="86" customWidth="1"/>
    <col min="7428" max="7673" width="12.125" style="86"/>
    <col min="7674" max="7674" width="12.125" style="86" customWidth="1"/>
    <col min="7675" max="7675" width="39.75" style="86" customWidth="1"/>
    <col min="7676" max="7678" width="16.5" style="86" customWidth="1"/>
    <col min="7679" max="7679" width="12.125" style="86" customWidth="1"/>
    <col min="7680" max="7680" width="37.25" style="86" customWidth="1"/>
    <col min="7681" max="7683" width="16.5" style="86" customWidth="1"/>
    <col min="7684" max="7929" width="12.125" style="86"/>
    <col min="7930" max="7930" width="12.125" style="86" customWidth="1"/>
    <col min="7931" max="7931" width="39.75" style="86" customWidth="1"/>
    <col min="7932" max="7934" width="16.5" style="86" customWidth="1"/>
    <col min="7935" max="7935" width="12.125" style="86" customWidth="1"/>
    <col min="7936" max="7936" width="37.25" style="86" customWidth="1"/>
    <col min="7937" max="7939" width="16.5" style="86" customWidth="1"/>
    <col min="7940" max="8185" width="12.125" style="86"/>
    <col min="8186" max="8186" width="12.125" style="86" customWidth="1"/>
    <col min="8187" max="8187" width="39.75" style="86" customWidth="1"/>
    <col min="8188" max="8190" width="16.5" style="86" customWidth="1"/>
    <col min="8191" max="8191" width="12.125" style="86" customWidth="1"/>
    <col min="8192" max="8192" width="37.25" style="86" customWidth="1"/>
    <col min="8193" max="8195" width="16.5" style="86" customWidth="1"/>
    <col min="8196" max="8441" width="12.125" style="86"/>
    <col min="8442" max="8442" width="12.125" style="86" customWidth="1"/>
    <col min="8443" max="8443" width="39.75" style="86" customWidth="1"/>
    <col min="8444" max="8446" width="16.5" style="86" customWidth="1"/>
    <col min="8447" max="8447" width="12.125" style="86" customWidth="1"/>
    <col min="8448" max="8448" width="37.25" style="86" customWidth="1"/>
    <col min="8449" max="8451" width="16.5" style="86" customWidth="1"/>
    <col min="8452" max="8697" width="12.125" style="86"/>
    <col min="8698" max="8698" width="12.125" style="86" customWidth="1"/>
    <col min="8699" max="8699" width="39.75" style="86" customWidth="1"/>
    <col min="8700" max="8702" width="16.5" style="86" customWidth="1"/>
    <col min="8703" max="8703" width="12.125" style="86" customWidth="1"/>
    <col min="8704" max="8704" width="37.25" style="86" customWidth="1"/>
    <col min="8705" max="8707" width="16.5" style="86" customWidth="1"/>
    <col min="8708" max="8953" width="12.125" style="86"/>
    <col min="8954" max="8954" width="12.125" style="86" customWidth="1"/>
    <col min="8955" max="8955" width="39.75" style="86" customWidth="1"/>
    <col min="8956" max="8958" width="16.5" style="86" customWidth="1"/>
    <col min="8959" max="8959" width="12.125" style="86" customWidth="1"/>
    <col min="8960" max="8960" width="37.25" style="86" customWidth="1"/>
    <col min="8961" max="8963" width="16.5" style="86" customWidth="1"/>
    <col min="8964" max="9209" width="12.125" style="86"/>
    <col min="9210" max="9210" width="12.125" style="86" customWidth="1"/>
    <col min="9211" max="9211" width="39.75" style="86" customWidth="1"/>
    <col min="9212" max="9214" width="16.5" style="86" customWidth="1"/>
    <col min="9215" max="9215" width="12.125" style="86" customWidth="1"/>
    <col min="9216" max="9216" width="37.25" style="86" customWidth="1"/>
    <col min="9217" max="9219" width="16.5" style="86" customWidth="1"/>
    <col min="9220" max="9465" width="12.125" style="86"/>
    <col min="9466" max="9466" width="12.125" style="86" customWidth="1"/>
    <col min="9467" max="9467" width="39.75" style="86" customWidth="1"/>
    <col min="9468" max="9470" width="16.5" style="86" customWidth="1"/>
    <col min="9471" max="9471" width="12.125" style="86" customWidth="1"/>
    <col min="9472" max="9472" width="37.25" style="86" customWidth="1"/>
    <col min="9473" max="9475" width="16.5" style="86" customWidth="1"/>
    <col min="9476" max="9721" width="12.125" style="86"/>
    <col min="9722" max="9722" width="12.125" style="86" customWidth="1"/>
    <col min="9723" max="9723" width="39.75" style="86" customWidth="1"/>
    <col min="9724" max="9726" width="16.5" style="86" customWidth="1"/>
    <col min="9727" max="9727" width="12.125" style="86" customWidth="1"/>
    <col min="9728" max="9728" width="37.25" style="86" customWidth="1"/>
    <col min="9729" max="9731" width="16.5" style="86" customWidth="1"/>
    <col min="9732" max="9977" width="12.125" style="86"/>
    <col min="9978" max="9978" width="12.125" style="86" customWidth="1"/>
    <col min="9979" max="9979" width="39.75" style="86" customWidth="1"/>
    <col min="9980" max="9982" width="16.5" style="86" customWidth="1"/>
    <col min="9983" max="9983" width="12.125" style="86" customWidth="1"/>
    <col min="9984" max="9984" width="37.25" style="86" customWidth="1"/>
    <col min="9985" max="9987" width="16.5" style="86" customWidth="1"/>
    <col min="9988" max="10233" width="12.125" style="86"/>
    <col min="10234" max="10234" width="12.125" style="86" customWidth="1"/>
    <col min="10235" max="10235" width="39.75" style="86" customWidth="1"/>
    <col min="10236" max="10238" width="16.5" style="86" customWidth="1"/>
    <col min="10239" max="10239" width="12.125" style="86" customWidth="1"/>
    <col min="10240" max="10240" width="37.25" style="86" customWidth="1"/>
    <col min="10241" max="10243" width="16.5" style="86" customWidth="1"/>
    <col min="10244" max="10489" width="12.125" style="86"/>
    <col min="10490" max="10490" width="12.125" style="86" customWidth="1"/>
    <col min="10491" max="10491" width="39.75" style="86" customWidth="1"/>
    <col min="10492" max="10494" width="16.5" style="86" customWidth="1"/>
    <col min="10495" max="10495" width="12.125" style="86" customWidth="1"/>
    <col min="10496" max="10496" width="37.25" style="86" customWidth="1"/>
    <col min="10497" max="10499" width="16.5" style="86" customWidth="1"/>
    <col min="10500" max="10745" width="12.125" style="86"/>
    <col min="10746" max="10746" width="12.125" style="86" customWidth="1"/>
    <col min="10747" max="10747" width="39.75" style="86" customWidth="1"/>
    <col min="10748" max="10750" width="16.5" style="86" customWidth="1"/>
    <col min="10751" max="10751" width="12.125" style="86" customWidth="1"/>
    <col min="10752" max="10752" width="37.25" style="86" customWidth="1"/>
    <col min="10753" max="10755" width="16.5" style="86" customWidth="1"/>
    <col min="10756" max="11001" width="12.125" style="86"/>
    <col min="11002" max="11002" width="12.125" style="86" customWidth="1"/>
    <col min="11003" max="11003" width="39.75" style="86" customWidth="1"/>
    <col min="11004" max="11006" width="16.5" style="86" customWidth="1"/>
    <col min="11007" max="11007" width="12.125" style="86" customWidth="1"/>
    <col min="11008" max="11008" width="37.25" style="86" customWidth="1"/>
    <col min="11009" max="11011" width="16.5" style="86" customWidth="1"/>
    <col min="11012" max="11257" width="12.125" style="86"/>
    <col min="11258" max="11258" width="12.125" style="86" customWidth="1"/>
    <col min="11259" max="11259" width="39.75" style="86" customWidth="1"/>
    <col min="11260" max="11262" width="16.5" style="86" customWidth="1"/>
    <col min="11263" max="11263" width="12.125" style="86" customWidth="1"/>
    <col min="11264" max="11264" width="37.25" style="86" customWidth="1"/>
    <col min="11265" max="11267" width="16.5" style="86" customWidth="1"/>
    <col min="11268" max="11513" width="12.125" style="86"/>
    <col min="11514" max="11514" width="12.125" style="86" customWidth="1"/>
    <col min="11515" max="11515" width="39.75" style="86" customWidth="1"/>
    <col min="11516" max="11518" width="16.5" style="86" customWidth="1"/>
    <col min="11519" max="11519" width="12.125" style="86" customWidth="1"/>
    <col min="11520" max="11520" width="37.25" style="86" customWidth="1"/>
    <col min="11521" max="11523" width="16.5" style="86" customWidth="1"/>
    <col min="11524" max="11769" width="12.125" style="86"/>
    <col min="11770" max="11770" width="12.125" style="86" customWidth="1"/>
    <col min="11771" max="11771" width="39.75" style="86" customWidth="1"/>
    <col min="11772" max="11774" width="16.5" style="86" customWidth="1"/>
    <col min="11775" max="11775" width="12.125" style="86" customWidth="1"/>
    <col min="11776" max="11776" width="37.25" style="86" customWidth="1"/>
    <col min="11777" max="11779" width="16.5" style="86" customWidth="1"/>
    <col min="11780" max="12025" width="12.125" style="86"/>
    <col min="12026" max="12026" width="12.125" style="86" customWidth="1"/>
    <col min="12027" max="12027" width="39.75" style="86" customWidth="1"/>
    <col min="12028" max="12030" width="16.5" style="86" customWidth="1"/>
    <col min="12031" max="12031" width="12.125" style="86" customWidth="1"/>
    <col min="12032" max="12032" width="37.25" style="86" customWidth="1"/>
    <col min="12033" max="12035" width="16.5" style="86" customWidth="1"/>
    <col min="12036" max="12281" width="12.125" style="86"/>
    <col min="12282" max="12282" width="12.125" style="86" customWidth="1"/>
    <col min="12283" max="12283" width="39.75" style="86" customWidth="1"/>
    <col min="12284" max="12286" width="16.5" style="86" customWidth="1"/>
    <col min="12287" max="12287" width="12.125" style="86" customWidth="1"/>
    <col min="12288" max="12288" width="37.25" style="86" customWidth="1"/>
    <col min="12289" max="12291" width="16.5" style="86" customWidth="1"/>
    <col min="12292" max="12537" width="12.125" style="86"/>
    <col min="12538" max="12538" width="12.125" style="86" customWidth="1"/>
    <col min="12539" max="12539" width="39.75" style="86" customWidth="1"/>
    <col min="12540" max="12542" width="16.5" style="86" customWidth="1"/>
    <col min="12543" max="12543" width="12.125" style="86" customWidth="1"/>
    <col min="12544" max="12544" width="37.25" style="86" customWidth="1"/>
    <col min="12545" max="12547" width="16.5" style="86" customWidth="1"/>
    <col min="12548" max="12793" width="12.125" style="86"/>
    <col min="12794" max="12794" width="12.125" style="86" customWidth="1"/>
    <col min="12795" max="12795" width="39.75" style="86" customWidth="1"/>
    <col min="12796" max="12798" width="16.5" style="86" customWidth="1"/>
    <col min="12799" max="12799" width="12.125" style="86" customWidth="1"/>
    <col min="12800" max="12800" width="37.25" style="86" customWidth="1"/>
    <col min="12801" max="12803" width="16.5" style="86" customWidth="1"/>
    <col min="12804" max="13049" width="12.125" style="86"/>
    <col min="13050" max="13050" width="12.125" style="86" customWidth="1"/>
    <col min="13051" max="13051" width="39.75" style="86" customWidth="1"/>
    <col min="13052" max="13054" width="16.5" style="86" customWidth="1"/>
    <col min="13055" max="13055" width="12.125" style="86" customWidth="1"/>
    <col min="13056" max="13056" width="37.25" style="86" customWidth="1"/>
    <col min="13057" max="13059" width="16.5" style="86" customWidth="1"/>
    <col min="13060" max="13305" width="12.125" style="86"/>
    <col min="13306" max="13306" width="12.125" style="86" customWidth="1"/>
    <col min="13307" max="13307" width="39.75" style="86" customWidth="1"/>
    <col min="13308" max="13310" width="16.5" style="86" customWidth="1"/>
    <col min="13311" max="13311" width="12.125" style="86" customWidth="1"/>
    <col min="13312" max="13312" width="37.25" style="86" customWidth="1"/>
    <col min="13313" max="13315" width="16.5" style="86" customWidth="1"/>
    <col min="13316" max="13561" width="12.125" style="86"/>
    <col min="13562" max="13562" width="12.125" style="86" customWidth="1"/>
    <col min="13563" max="13563" width="39.75" style="86" customWidth="1"/>
    <col min="13564" max="13566" width="16.5" style="86" customWidth="1"/>
    <col min="13567" max="13567" width="12.125" style="86" customWidth="1"/>
    <col min="13568" max="13568" width="37.25" style="86" customWidth="1"/>
    <col min="13569" max="13571" width="16.5" style="86" customWidth="1"/>
    <col min="13572" max="13817" width="12.125" style="86"/>
    <col min="13818" max="13818" width="12.125" style="86" customWidth="1"/>
    <col min="13819" max="13819" width="39.75" style="86" customWidth="1"/>
    <col min="13820" max="13822" width="16.5" style="86" customWidth="1"/>
    <col min="13823" max="13823" width="12.125" style="86" customWidth="1"/>
    <col min="13824" max="13824" width="37.25" style="86" customWidth="1"/>
    <col min="13825" max="13827" width="16.5" style="86" customWidth="1"/>
    <col min="13828" max="14073" width="12.125" style="86"/>
    <col min="14074" max="14074" width="12.125" style="86" customWidth="1"/>
    <col min="14075" max="14075" width="39.75" style="86" customWidth="1"/>
    <col min="14076" max="14078" width="16.5" style="86" customWidth="1"/>
    <col min="14079" max="14079" width="12.125" style="86" customWidth="1"/>
    <col min="14080" max="14080" width="37.25" style="86" customWidth="1"/>
    <col min="14081" max="14083" width="16.5" style="86" customWidth="1"/>
    <col min="14084" max="14329" width="12.125" style="86"/>
    <col min="14330" max="14330" width="12.125" style="86" customWidth="1"/>
    <col min="14331" max="14331" width="39.75" style="86" customWidth="1"/>
    <col min="14332" max="14334" width="16.5" style="86" customWidth="1"/>
    <col min="14335" max="14335" width="12.125" style="86" customWidth="1"/>
    <col min="14336" max="14336" width="37.25" style="86" customWidth="1"/>
    <col min="14337" max="14339" width="16.5" style="86" customWidth="1"/>
    <col min="14340" max="14585" width="12.125" style="86"/>
    <col min="14586" max="14586" width="12.125" style="86" customWidth="1"/>
    <col min="14587" max="14587" width="39.75" style="86" customWidth="1"/>
    <col min="14588" max="14590" width="16.5" style="86" customWidth="1"/>
    <col min="14591" max="14591" width="12.125" style="86" customWidth="1"/>
    <col min="14592" max="14592" width="37.25" style="86" customWidth="1"/>
    <col min="14593" max="14595" width="16.5" style="86" customWidth="1"/>
    <col min="14596" max="14841" width="12.125" style="86"/>
    <col min="14842" max="14842" width="12.125" style="86" customWidth="1"/>
    <col min="14843" max="14843" width="39.75" style="86" customWidth="1"/>
    <col min="14844" max="14846" width="16.5" style="86" customWidth="1"/>
    <col min="14847" max="14847" width="12.125" style="86" customWidth="1"/>
    <col min="14848" max="14848" width="37.25" style="86" customWidth="1"/>
    <col min="14849" max="14851" width="16.5" style="86" customWidth="1"/>
    <col min="14852" max="15097" width="12.125" style="86"/>
    <col min="15098" max="15098" width="12.125" style="86" customWidth="1"/>
    <col min="15099" max="15099" width="39.75" style="86" customWidth="1"/>
    <col min="15100" max="15102" width="16.5" style="86" customWidth="1"/>
    <col min="15103" max="15103" width="12.125" style="86" customWidth="1"/>
    <col min="15104" max="15104" width="37.25" style="86" customWidth="1"/>
    <col min="15105" max="15107" width="16.5" style="86" customWidth="1"/>
    <col min="15108" max="15353" width="12.125" style="86"/>
    <col min="15354" max="15354" width="12.125" style="86" customWidth="1"/>
    <col min="15355" max="15355" width="39.75" style="86" customWidth="1"/>
    <col min="15356" max="15358" width="16.5" style="86" customWidth="1"/>
    <col min="15359" max="15359" width="12.125" style="86" customWidth="1"/>
    <col min="15360" max="15360" width="37.25" style="86" customWidth="1"/>
    <col min="15361" max="15363" width="16.5" style="86" customWidth="1"/>
    <col min="15364" max="15609" width="12.125" style="86"/>
    <col min="15610" max="15610" width="12.125" style="86" customWidth="1"/>
    <col min="15611" max="15611" width="39.75" style="86" customWidth="1"/>
    <col min="15612" max="15614" width="16.5" style="86" customWidth="1"/>
    <col min="15615" max="15615" width="12.125" style="86" customWidth="1"/>
    <col min="15616" max="15616" width="37.25" style="86" customWidth="1"/>
    <col min="15617" max="15619" width="16.5" style="86" customWidth="1"/>
    <col min="15620" max="15865" width="12.125" style="86"/>
    <col min="15866" max="15866" width="12.125" style="86" customWidth="1"/>
    <col min="15867" max="15867" width="39.75" style="86" customWidth="1"/>
    <col min="15868" max="15870" width="16.5" style="86" customWidth="1"/>
    <col min="15871" max="15871" width="12.125" style="86" customWidth="1"/>
    <col min="15872" max="15872" width="37.25" style="86" customWidth="1"/>
    <col min="15873" max="15875" width="16.5" style="86" customWidth="1"/>
    <col min="15876" max="16121" width="12.125" style="86"/>
    <col min="16122" max="16122" width="12.125" style="86" customWidth="1"/>
    <col min="16123" max="16123" width="39.75" style="86" customWidth="1"/>
    <col min="16124" max="16126" width="16.5" style="86" customWidth="1"/>
    <col min="16127" max="16127" width="12.125" style="86" customWidth="1"/>
    <col min="16128" max="16128" width="37.25" style="86" customWidth="1"/>
    <col min="16129" max="16131" width="16.5" style="86" customWidth="1"/>
    <col min="16132" max="16384" width="12.125" style="86"/>
  </cols>
  <sheetData>
    <row r="1" customHeight="1" spans="1:1">
      <c r="A1" s="86" t="s">
        <v>2552</v>
      </c>
    </row>
    <row r="2" ht="33.95" customHeight="1" spans="1:3">
      <c r="A2" s="87" t="s">
        <v>56</v>
      </c>
      <c r="B2" s="87"/>
      <c r="C2" s="87"/>
    </row>
    <row r="3" ht="16.9" customHeight="1" spans="1:3">
      <c r="A3" s="88"/>
      <c r="B3" s="88"/>
      <c r="C3" s="88"/>
    </row>
    <row r="4" ht="16.9" customHeight="1" spans="1:3">
      <c r="A4" s="88" t="s">
        <v>76</v>
      </c>
      <c r="B4" s="88"/>
      <c r="C4" s="88"/>
    </row>
    <row r="5" ht="16.9" customHeight="1" spans="1:3">
      <c r="A5" s="89" t="s">
        <v>330</v>
      </c>
      <c r="B5" s="89" t="s">
        <v>77</v>
      </c>
      <c r="C5" s="89" t="s">
        <v>81</v>
      </c>
    </row>
    <row r="6" ht="16.9" customHeight="1" spans="1:3">
      <c r="A6" s="90"/>
      <c r="B6" s="89" t="s">
        <v>269</v>
      </c>
      <c r="C6" s="91">
        <f>C7+C10</f>
        <v>0</v>
      </c>
    </row>
    <row r="7" ht="16.9" customHeight="1" spans="1:3">
      <c r="A7" s="90">
        <v>208</v>
      </c>
      <c r="B7" s="92" t="s">
        <v>126</v>
      </c>
      <c r="C7" s="91">
        <f t="shared" ref="C7:C8" si="0">C8</f>
        <v>0</v>
      </c>
    </row>
    <row r="8" ht="16.9" customHeight="1" spans="1:3">
      <c r="A8" s="90">
        <v>20804</v>
      </c>
      <c r="B8" s="92" t="s">
        <v>1370</v>
      </c>
      <c r="C8" s="91">
        <f t="shared" si="0"/>
        <v>0</v>
      </c>
    </row>
    <row r="9" ht="16.9" customHeight="1" spans="1:3">
      <c r="A9" s="90">
        <v>2080451</v>
      </c>
      <c r="B9" s="93" t="s">
        <v>2525</v>
      </c>
      <c r="C9" s="91">
        <v>0</v>
      </c>
    </row>
    <row r="10" ht="16.9" customHeight="1" spans="1:3">
      <c r="A10" s="90">
        <v>223</v>
      </c>
      <c r="B10" s="92" t="s">
        <v>269</v>
      </c>
      <c r="C10" s="91">
        <f>C11+C22+C32+C34</f>
        <v>0</v>
      </c>
    </row>
    <row r="11" ht="16.9" customHeight="1" spans="1:3">
      <c r="A11" s="90">
        <v>22301</v>
      </c>
      <c r="B11" s="92" t="s">
        <v>2526</v>
      </c>
      <c r="C11" s="91">
        <f>SUM(C12:C21)</f>
        <v>0</v>
      </c>
    </row>
    <row r="12" ht="16.9" customHeight="1" spans="1:3">
      <c r="A12" s="90">
        <v>2230101</v>
      </c>
      <c r="B12" s="93" t="s">
        <v>2527</v>
      </c>
      <c r="C12" s="91">
        <v>0</v>
      </c>
    </row>
    <row r="13" ht="16.9" customHeight="1" spans="1:3">
      <c r="A13" s="90">
        <v>2230102</v>
      </c>
      <c r="B13" s="93" t="s">
        <v>2528</v>
      </c>
      <c r="C13" s="91">
        <v>0</v>
      </c>
    </row>
    <row r="14" ht="16.9" customHeight="1" spans="1:3">
      <c r="A14" s="90">
        <v>2230103</v>
      </c>
      <c r="B14" s="93" t="s">
        <v>2529</v>
      </c>
      <c r="C14" s="91">
        <v>0</v>
      </c>
    </row>
    <row r="15" ht="16.9" customHeight="1" spans="1:3">
      <c r="A15" s="90">
        <v>2230104</v>
      </c>
      <c r="B15" s="93" t="s">
        <v>2530</v>
      </c>
      <c r="C15" s="91">
        <v>0</v>
      </c>
    </row>
    <row r="16" ht="16.9" customHeight="1" spans="1:3">
      <c r="A16" s="90">
        <v>2230105</v>
      </c>
      <c r="B16" s="93" t="s">
        <v>2531</v>
      </c>
      <c r="C16" s="91">
        <v>0</v>
      </c>
    </row>
    <row r="17" ht="16.9" customHeight="1" spans="1:3">
      <c r="A17" s="90">
        <v>2230106</v>
      </c>
      <c r="B17" s="93" t="s">
        <v>2532</v>
      </c>
      <c r="C17" s="91">
        <v>0</v>
      </c>
    </row>
    <row r="18" ht="16.9" customHeight="1" spans="1:3">
      <c r="A18" s="90">
        <v>2230107</v>
      </c>
      <c r="B18" s="93" t="s">
        <v>2533</v>
      </c>
      <c r="C18" s="91">
        <v>0</v>
      </c>
    </row>
    <row r="19" ht="16.9" customHeight="1" spans="1:3">
      <c r="A19" s="90">
        <v>2230108</v>
      </c>
      <c r="B19" s="93" t="s">
        <v>2534</v>
      </c>
      <c r="C19" s="91">
        <v>0</v>
      </c>
    </row>
    <row r="20" ht="16.9" customHeight="1" spans="1:3">
      <c r="A20" s="90">
        <v>2230109</v>
      </c>
      <c r="B20" s="94" t="s">
        <v>2535</v>
      </c>
      <c r="C20" s="91">
        <v>0</v>
      </c>
    </row>
    <row r="21" ht="16.9" customHeight="1" spans="1:3">
      <c r="A21" s="90">
        <v>2230199</v>
      </c>
      <c r="B21" s="93" t="s">
        <v>2536</v>
      </c>
      <c r="C21" s="91">
        <v>0</v>
      </c>
    </row>
    <row r="22" ht="16.9" customHeight="1" spans="1:3">
      <c r="A22" s="90">
        <v>22302</v>
      </c>
      <c r="B22" s="92" t="s">
        <v>2537</v>
      </c>
      <c r="C22" s="91">
        <f>SUM(C23:C31)</f>
        <v>0</v>
      </c>
    </row>
    <row r="23" ht="16.9" customHeight="1" spans="1:3">
      <c r="A23" s="90">
        <v>2230201</v>
      </c>
      <c r="B23" s="93" t="s">
        <v>2538</v>
      </c>
      <c r="C23" s="91">
        <v>0</v>
      </c>
    </row>
    <row r="24" ht="16.9" customHeight="1" spans="1:3">
      <c r="A24" s="90">
        <v>2230202</v>
      </c>
      <c r="B24" s="93" t="s">
        <v>2539</v>
      </c>
      <c r="C24" s="91">
        <v>0</v>
      </c>
    </row>
    <row r="25" ht="16.9" customHeight="1" spans="1:3">
      <c r="A25" s="90">
        <v>2230203</v>
      </c>
      <c r="B25" s="93" t="s">
        <v>2540</v>
      </c>
      <c r="C25" s="91">
        <v>0</v>
      </c>
    </row>
    <row r="26" ht="16.9" customHeight="1" spans="1:3">
      <c r="A26" s="90">
        <v>2230204</v>
      </c>
      <c r="B26" s="93" t="s">
        <v>2541</v>
      </c>
      <c r="C26" s="91">
        <v>0</v>
      </c>
    </row>
    <row r="27" ht="16.9" customHeight="1" spans="1:3">
      <c r="A27" s="90">
        <v>2230205</v>
      </c>
      <c r="B27" s="93" t="s">
        <v>2542</v>
      </c>
      <c r="C27" s="91">
        <v>0</v>
      </c>
    </row>
    <row r="28" ht="16.9" customHeight="1" spans="1:3">
      <c r="A28" s="90">
        <v>2230206</v>
      </c>
      <c r="B28" s="93" t="s">
        <v>2543</v>
      </c>
      <c r="C28" s="91">
        <v>0</v>
      </c>
    </row>
    <row r="29" ht="16.9" customHeight="1" spans="1:3">
      <c r="A29" s="90">
        <v>2230207</v>
      </c>
      <c r="B29" s="93" t="s">
        <v>2544</v>
      </c>
      <c r="C29" s="91">
        <v>0</v>
      </c>
    </row>
    <row r="30" ht="16.9" customHeight="1" spans="1:3">
      <c r="A30" s="90">
        <v>2230208</v>
      </c>
      <c r="B30" s="93" t="s">
        <v>2545</v>
      </c>
      <c r="C30" s="91">
        <v>0</v>
      </c>
    </row>
    <row r="31" ht="16.9" customHeight="1" spans="1:3">
      <c r="A31" s="90">
        <v>2230299</v>
      </c>
      <c r="B31" s="93" t="s">
        <v>2546</v>
      </c>
      <c r="C31" s="91">
        <v>0</v>
      </c>
    </row>
    <row r="32" ht="16.9" customHeight="1" spans="1:3">
      <c r="A32" s="90">
        <v>22303</v>
      </c>
      <c r="B32" s="92" t="s">
        <v>2547</v>
      </c>
      <c r="C32" s="91">
        <f>C33</f>
        <v>0</v>
      </c>
    </row>
    <row r="33" ht="16.9" customHeight="1" spans="1:3">
      <c r="A33" s="90">
        <v>2230301</v>
      </c>
      <c r="B33" s="93" t="s">
        <v>2548</v>
      </c>
      <c r="C33" s="91">
        <v>0</v>
      </c>
    </row>
    <row r="34" ht="16.9" customHeight="1" spans="1:3">
      <c r="A34" s="90">
        <v>22399</v>
      </c>
      <c r="B34" s="92" t="s">
        <v>2549</v>
      </c>
      <c r="C34" s="91">
        <f>C35</f>
        <v>0</v>
      </c>
    </row>
    <row r="35" ht="16.9" customHeight="1" spans="1:3">
      <c r="A35" s="90">
        <v>2239999</v>
      </c>
      <c r="B35" s="94" t="s">
        <v>2550</v>
      </c>
      <c r="C35" s="91">
        <v>0</v>
      </c>
    </row>
    <row r="36" customHeight="1" spans="1:3">
      <c r="A36" s="95" t="s">
        <v>2551</v>
      </c>
      <c r="B36" s="95"/>
      <c r="C36" s="95"/>
    </row>
  </sheetData>
  <mergeCells count="4">
    <mergeCell ref="A2:C2"/>
    <mergeCell ref="A3:C3"/>
    <mergeCell ref="A4:C4"/>
    <mergeCell ref="A36:C36"/>
  </mergeCells>
  <printOptions gridLines="1"/>
  <pageMargins left="0.748031496062992" right="0.748031496062992" top="0.984251968503937" bottom="0.984251968503937" header="0" footer="0"/>
  <pageSetup paperSize="1"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J28"/>
  <sheetViews>
    <sheetView zoomScale="130" zoomScaleNormal="130" workbookViewId="0">
      <selection activeCell="A29" sqref="$A29:$XFD29"/>
    </sheetView>
  </sheetViews>
  <sheetFormatPr defaultColWidth="9" defaultRowHeight="13.5"/>
  <cols>
    <col min="1" max="1" width="8.375" style="251" customWidth="1"/>
    <col min="2" max="2" width="18.5" style="251" customWidth="1"/>
    <col min="3" max="3" width="9.875" style="251" customWidth="1"/>
    <col min="4" max="4" width="12.375" style="251" customWidth="1"/>
    <col min="5" max="6" width="9" style="251"/>
    <col min="7" max="7" width="11.375" style="251" customWidth="1"/>
    <col min="8" max="8" width="10.125" style="251" customWidth="1"/>
    <col min="9" max="9" width="13.875" style="251" customWidth="1"/>
    <col min="10" max="10" width="14.375" style="251" customWidth="1"/>
    <col min="11" max="16380" width="9" style="251"/>
    <col min="16381" max="16384" width="9" style="13"/>
  </cols>
  <sheetData>
    <row r="1" spans="1:4">
      <c r="A1" s="252" t="s">
        <v>110</v>
      </c>
      <c r="B1" s="253"/>
      <c r="C1" s="253"/>
      <c r="D1" s="253"/>
    </row>
    <row r="2" ht="26.25" customHeight="1" spans="1:10">
      <c r="A2" s="254" t="s">
        <v>4</v>
      </c>
      <c r="B2" s="254"/>
      <c r="C2" s="254"/>
      <c r="D2" s="254"/>
      <c r="E2" s="254"/>
      <c r="F2" s="254"/>
      <c r="G2" s="254"/>
      <c r="H2" s="254"/>
      <c r="I2" s="254"/>
      <c r="J2" s="254"/>
    </row>
    <row r="3" customHeight="1" spans="1:10">
      <c r="A3" s="255" t="s">
        <v>76</v>
      </c>
      <c r="B3" s="255"/>
      <c r="C3" s="255"/>
      <c r="D3" s="255"/>
      <c r="E3" s="255"/>
      <c r="F3" s="255"/>
      <c r="G3" s="255"/>
      <c r="H3" s="255"/>
      <c r="I3" s="255"/>
      <c r="J3" s="255"/>
    </row>
    <row r="4" spans="1:10">
      <c r="A4" s="256" t="s">
        <v>111</v>
      </c>
      <c r="B4" s="256" t="s">
        <v>112</v>
      </c>
      <c r="C4" s="256" t="s">
        <v>113</v>
      </c>
      <c r="D4" s="256" t="s">
        <v>79</v>
      </c>
      <c r="E4" s="256"/>
      <c r="F4" s="256"/>
      <c r="G4" s="256"/>
      <c r="H4" s="256"/>
      <c r="I4" s="256"/>
      <c r="J4" s="256"/>
    </row>
    <row r="5" spans="1:10">
      <c r="A5" s="256"/>
      <c r="B5" s="256"/>
      <c r="C5" s="256"/>
      <c r="D5" s="256" t="s">
        <v>80</v>
      </c>
      <c r="E5" s="256" t="s">
        <v>81</v>
      </c>
      <c r="F5" s="257" t="s">
        <v>114</v>
      </c>
      <c r="G5" s="257"/>
      <c r="H5" s="257"/>
      <c r="I5" s="256" t="s">
        <v>115</v>
      </c>
      <c r="J5" s="256" t="s">
        <v>116</v>
      </c>
    </row>
    <row r="6" spans="1:10">
      <c r="A6" s="256"/>
      <c r="B6" s="256"/>
      <c r="C6" s="256"/>
      <c r="D6" s="256"/>
      <c r="E6" s="256"/>
      <c r="F6" s="256" t="s">
        <v>117</v>
      </c>
      <c r="G6" s="258" t="s">
        <v>118</v>
      </c>
      <c r="H6" s="258" t="s">
        <v>119</v>
      </c>
      <c r="I6" s="256"/>
      <c r="J6" s="256"/>
    </row>
    <row r="7" spans="1:10">
      <c r="A7" s="256"/>
      <c r="B7" s="256"/>
      <c r="C7" s="256"/>
      <c r="D7" s="256"/>
      <c r="E7" s="256"/>
      <c r="F7" s="256"/>
      <c r="G7" s="259"/>
      <c r="H7" s="259"/>
      <c r="I7" s="256"/>
      <c r="J7" s="256"/>
    </row>
    <row r="8" spans="1:10">
      <c r="A8" s="260">
        <v>201</v>
      </c>
      <c r="B8" s="260" t="s">
        <v>120</v>
      </c>
      <c r="C8" s="261">
        <v>160021</v>
      </c>
      <c r="D8" s="261">
        <v>160000</v>
      </c>
      <c r="E8" s="261">
        <v>158103</v>
      </c>
      <c r="F8" s="261">
        <v>1900</v>
      </c>
      <c r="G8" s="261"/>
      <c r="H8" s="261">
        <v>156203</v>
      </c>
      <c r="I8" s="262">
        <f>H8/D8</f>
        <v>0.97626875</v>
      </c>
      <c r="J8" s="262">
        <f>H8/C8-1</f>
        <v>-0.0238593684578899</v>
      </c>
    </row>
    <row r="9" spans="1:10">
      <c r="A9" s="260">
        <v>203</v>
      </c>
      <c r="B9" s="260" t="s">
        <v>121</v>
      </c>
      <c r="C9" s="261">
        <v>400</v>
      </c>
      <c r="D9" s="261">
        <v>740</v>
      </c>
      <c r="E9" s="261">
        <v>882</v>
      </c>
      <c r="F9" s="261">
        <v>143</v>
      </c>
      <c r="G9" s="261"/>
      <c r="H9" s="261">
        <v>739</v>
      </c>
      <c r="I9" s="262">
        <f t="shared" ref="I9:I28" si="0">H9/D9</f>
        <v>0.998648648648649</v>
      </c>
      <c r="J9" s="262">
        <f t="shared" ref="J9:J28" si="1">H9/C9-1</f>
        <v>0.8475</v>
      </c>
    </row>
    <row r="10" spans="1:10">
      <c r="A10" s="260">
        <v>204</v>
      </c>
      <c r="B10" s="260" t="s">
        <v>122</v>
      </c>
      <c r="C10" s="261">
        <v>13160</v>
      </c>
      <c r="D10" s="261">
        <v>15550</v>
      </c>
      <c r="E10" s="261">
        <v>14435</v>
      </c>
      <c r="F10" s="261">
        <v>31</v>
      </c>
      <c r="G10" s="261"/>
      <c r="H10" s="261">
        <v>14404</v>
      </c>
      <c r="I10" s="262">
        <f t="shared" si="0"/>
        <v>0.926302250803859</v>
      </c>
      <c r="J10" s="262">
        <f t="shared" si="1"/>
        <v>0.0945288753799391</v>
      </c>
    </row>
    <row r="11" spans="1:10">
      <c r="A11" s="260">
        <v>205</v>
      </c>
      <c r="B11" s="260" t="s">
        <v>123</v>
      </c>
      <c r="C11" s="261">
        <v>117333</v>
      </c>
      <c r="D11" s="261">
        <v>122108</v>
      </c>
      <c r="E11" s="261">
        <v>140541</v>
      </c>
      <c r="F11" s="261">
        <v>12804</v>
      </c>
      <c r="G11" s="261">
        <v>268</v>
      </c>
      <c r="H11" s="261">
        <v>127469</v>
      </c>
      <c r="I11" s="262">
        <f t="shared" si="0"/>
        <v>1.04390375732958</v>
      </c>
      <c r="J11" s="262">
        <f t="shared" si="1"/>
        <v>0.0863866090528667</v>
      </c>
    </row>
    <row r="12" spans="1:10">
      <c r="A12" s="260">
        <v>206</v>
      </c>
      <c r="B12" s="260" t="s">
        <v>124</v>
      </c>
      <c r="C12" s="261">
        <v>8050</v>
      </c>
      <c r="D12" s="261">
        <v>9360</v>
      </c>
      <c r="E12" s="261">
        <v>13887</v>
      </c>
      <c r="F12" s="261">
        <v>3992</v>
      </c>
      <c r="G12" s="261">
        <v>175</v>
      </c>
      <c r="H12" s="261">
        <v>9720</v>
      </c>
      <c r="I12" s="262">
        <f t="shared" si="0"/>
        <v>1.03846153846154</v>
      </c>
      <c r="J12" s="262">
        <f t="shared" si="1"/>
        <v>0.207453416149068</v>
      </c>
    </row>
    <row r="13" spans="1:10">
      <c r="A13" s="260">
        <v>207</v>
      </c>
      <c r="B13" s="260" t="s">
        <v>125</v>
      </c>
      <c r="C13" s="261">
        <v>3410</v>
      </c>
      <c r="D13" s="261">
        <v>4015</v>
      </c>
      <c r="E13" s="261">
        <v>4270</v>
      </c>
      <c r="F13" s="261">
        <v>255</v>
      </c>
      <c r="G13" s="261"/>
      <c r="H13" s="261">
        <v>4015</v>
      </c>
      <c r="I13" s="262">
        <f t="shared" si="0"/>
        <v>1</v>
      </c>
      <c r="J13" s="262">
        <f t="shared" si="1"/>
        <v>0.17741935483871</v>
      </c>
    </row>
    <row r="14" spans="1:10">
      <c r="A14" s="260">
        <v>208</v>
      </c>
      <c r="B14" s="260" t="s">
        <v>126</v>
      </c>
      <c r="C14" s="261">
        <v>41836</v>
      </c>
      <c r="D14" s="261">
        <v>47300</v>
      </c>
      <c r="E14" s="261">
        <v>57619</v>
      </c>
      <c r="F14" s="261">
        <v>12239</v>
      </c>
      <c r="G14" s="261">
        <v>244</v>
      </c>
      <c r="H14" s="261">
        <v>45136</v>
      </c>
      <c r="I14" s="262">
        <f t="shared" si="0"/>
        <v>0.954249471458774</v>
      </c>
      <c r="J14" s="262">
        <f t="shared" si="1"/>
        <v>0.0788794339803041</v>
      </c>
    </row>
    <row r="15" spans="1:10">
      <c r="A15" s="260">
        <v>210</v>
      </c>
      <c r="B15" s="260" t="s">
        <v>127</v>
      </c>
      <c r="C15" s="261">
        <v>21127</v>
      </c>
      <c r="D15" s="261">
        <v>30630</v>
      </c>
      <c r="E15" s="261">
        <v>39837</v>
      </c>
      <c r="F15" s="261">
        <v>11527</v>
      </c>
      <c r="G15" s="261">
        <v>44</v>
      </c>
      <c r="H15" s="261">
        <v>28266</v>
      </c>
      <c r="I15" s="262">
        <f t="shared" si="0"/>
        <v>0.922820763956905</v>
      </c>
      <c r="J15" s="262">
        <f t="shared" si="1"/>
        <v>0.33790883703318</v>
      </c>
    </row>
    <row r="16" spans="1:10">
      <c r="A16" s="260">
        <v>211</v>
      </c>
      <c r="B16" s="260" t="s">
        <v>128</v>
      </c>
      <c r="C16" s="261">
        <v>2880</v>
      </c>
      <c r="D16" s="261">
        <v>6250</v>
      </c>
      <c r="E16" s="261">
        <v>9318</v>
      </c>
      <c r="F16" s="261">
        <v>2673</v>
      </c>
      <c r="G16" s="261">
        <v>395</v>
      </c>
      <c r="H16" s="261">
        <v>6250</v>
      </c>
      <c r="I16" s="262">
        <f t="shared" si="0"/>
        <v>1</v>
      </c>
      <c r="J16" s="262">
        <f t="shared" si="1"/>
        <v>1.17013888888889</v>
      </c>
    </row>
    <row r="17" spans="1:10">
      <c r="A17" s="260">
        <v>212</v>
      </c>
      <c r="B17" s="260" t="s">
        <v>129</v>
      </c>
      <c r="C17" s="261">
        <v>166548</v>
      </c>
      <c r="D17" s="261">
        <v>240038</v>
      </c>
      <c r="E17" s="261">
        <v>265159</v>
      </c>
      <c r="F17" s="261">
        <v>30997</v>
      </c>
      <c r="G17" s="261">
        <v>11366</v>
      </c>
      <c r="H17" s="261">
        <v>222796</v>
      </c>
      <c r="I17" s="262">
        <f t="shared" si="0"/>
        <v>0.928169706463143</v>
      </c>
      <c r="J17" s="262">
        <f t="shared" si="1"/>
        <v>0.337728462665418</v>
      </c>
    </row>
    <row r="18" spans="1:10">
      <c r="A18" s="260">
        <v>213</v>
      </c>
      <c r="B18" s="260" t="s">
        <v>130</v>
      </c>
      <c r="C18" s="261">
        <v>14497</v>
      </c>
      <c r="D18" s="261">
        <v>13920</v>
      </c>
      <c r="E18" s="261">
        <v>19309</v>
      </c>
      <c r="F18" s="261">
        <v>1366</v>
      </c>
      <c r="G18" s="261"/>
      <c r="H18" s="261">
        <v>17943</v>
      </c>
      <c r="I18" s="262">
        <f t="shared" si="0"/>
        <v>1.28900862068966</v>
      </c>
      <c r="J18" s="262">
        <f t="shared" si="1"/>
        <v>0.237704352624681</v>
      </c>
    </row>
    <row r="19" spans="1:10">
      <c r="A19" s="260">
        <v>214</v>
      </c>
      <c r="B19" s="260" t="s">
        <v>131</v>
      </c>
      <c r="C19" s="261">
        <v>930</v>
      </c>
      <c r="D19" s="261">
        <v>1020</v>
      </c>
      <c r="E19" s="261">
        <v>1272</v>
      </c>
      <c r="F19" s="261">
        <v>241</v>
      </c>
      <c r="G19" s="261">
        <v>11</v>
      </c>
      <c r="H19" s="261">
        <v>1020</v>
      </c>
      <c r="I19" s="262">
        <f t="shared" si="0"/>
        <v>1</v>
      </c>
      <c r="J19" s="262">
        <f t="shared" si="1"/>
        <v>0.096774193548387</v>
      </c>
    </row>
    <row r="20" spans="1:10">
      <c r="A20" s="260">
        <v>215</v>
      </c>
      <c r="B20" s="260" t="s">
        <v>132</v>
      </c>
      <c r="C20" s="261">
        <v>7641</v>
      </c>
      <c r="D20" s="261">
        <v>5560</v>
      </c>
      <c r="E20" s="261">
        <v>5852</v>
      </c>
      <c r="F20" s="261">
        <v>2486</v>
      </c>
      <c r="G20" s="261"/>
      <c r="H20" s="261">
        <v>3366</v>
      </c>
      <c r="I20" s="262">
        <f t="shared" si="0"/>
        <v>0.605395683453237</v>
      </c>
      <c r="J20" s="262" t="s">
        <v>133</v>
      </c>
    </row>
    <row r="21" spans="1:10">
      <c r="A21" s="260">
        <v>216</v>
      </c>
      <c r="B21" s="260" t="s">
        <v>134</v>
      </c>
      <c r="C21" s="261"/>
      <c r="D21" s="261"/>
      <c r="E21" s="261">
        <v>2034</v>
      </c>
      <c r="F21" s="261">
        <v>2034</v>
      </c>
      <c r="G21" s="261"/>
      <c r="H21" s="261"/>
      <c r="I21" s="262"/>
      <c r="J21" s="262"/>
    </row>
    <row r="22" spans="1:10">
      <c r="A22" s="260">
        <v>217</v>
      </c>
      <c r="B22" s="260" t="s">
        <v>135</v>
      </c>
      <c r="C22" s="261"/>
      <c r="D22" s="261"/>
      <c r="E22" s="261">
        <v>919</v>
      </c>
      <c r="F22" s="261">
        <v>919</v>
      </c>
      <c r="G22" s="261"/>
      <c r="H22" s="261"/>
      <c r="I22" s="262"/>
      <c r="J22" s="262"/>
    </row>
    <row r="23" spans="1:10">
      <c r="A23" s="260">
        <v>221</v>
      </c>
      <c r="B23" s="260" t="s">
        <v>136</v>
      </c>
      <c r="C23" s="261">
        <v>7320</v>
      </c>
      <c r="D23" s="261">
        <v>7400</v>
      </c>
      <c r="E23" s="261">
        <v>17158</v>
      </c>
      <c r="F23" s="261">
        <v>9758</v>
      </c>
      <c r="G23" s="261"/>
      <c r="H23" s="261">
        <v>7400</v>
      </c>
      <c r="I23" s="262">
        <f t="shared" si="0"/>
        <v>1</v>
      </c>
      <c r="J23" s="262">
        <f t="shared" si="1"/>
        <v>0.0109289617486339</v>
      </c>
    </row>
    <row r="24" spans="1:10">
      <c r="A24" s="260">
        <v>222</v>
      </c>
      <c r="B24" s="260" t="s">
        <v>137</v>
      </c>
      <c r="C24" s="261"/>
      <c r="D24" s="261"/>
      <c r="E24" s="261"/>
      <c r="F24" s="261"/>
      <c r="G24" s="261"/>
      <c r="H24" s="261"/>
      <c r="I24" s="262"/>
      <c r="J24" s="262"/>
    </row>
    <row r="25" spans="1:10">
      <c r="A25" s="260">
        <v>224</v>
      </c>
      <c r="B25" s="260" t="s">
        <v>138</v>
      </c>
      <c r="C25" s="261">
        <v>3560</v>
      </c>
      <c r="D25" s="261">
        <v>4565</v>
      </c>
      <c r="E25" s="261">
        <v>4521</v>
      </c>
      <c r="F25" s="261">
        <v>15</v>
      </c>
      <c r="G25" s="261">
        <v>50</v>
      </c>
      <c r="H25" s="261">
        <v>4456</v>
      </c>
      <c r="I25" s="262">
        <f t="shared" si="0"/>
        <v>0.976122672508215</v>
      </c>
      <c r="J25" s="262">
        <f t="shared" si="1"/>
        <v>0.251685393258427</v>
      </c>
    </row>
    <row r="26" spans="1:10">
      <c r="A26" s="260">
        <v>229</v>
      </c>
      <c r="B26" s="260" t="s">
        <v>139</v>
      </c>
      <c r="C26" s="261"/>
      <c r="D26" s="261"/>
      <c r="E26" s="261">
        <v>4437</v>
      </c>
      <c r="F26" s="261">
        <v>4437</v>
      </c>
      <c r="G26" s="261"/>
      <c r="H26" s="261"/>
      <c r="I26" s="262"/>
      <c r="J26" s="262"/>
    </row>
    <row r="27" spans="1:10">
      <c r="A27" s="260">
        <v>232</v>
      </c>
      <c r="B27" s="260" t="s">
        <v>140</v>
      </c>
      <c r="C27" s="261">
        <v>10372</v>
      </c>
      <c r="D27" s="261">
        <v>10244</v>
      </c>
      <c r="E27" s="261">
        <v>10244</v>
      </c>
      <c r="F27" s="261"/>
      <c r="G27" s="261"/>
      <c r="H27" s="261">
        <v>10244</v>
      </c>
      <c r="I27" s="262">
        <f t="shared" si="0"/>
        <v>1</v>
      </c>
      <c r="J27" s="262">
        <f t="shared" si="1"/>
        <v>-0.0123409178557655</v>
      </c>
    </row>
    <row r="28" spans="1:10">
      <c r="A28" s="260" t="s">
        <v>141</v>
      </c>
      <c r="B28" s="260"/>
      <c r="C28" s="261">
        <f>SUM(C8:C27)</f>
        <v>579085</v>
      </c>
      <c r="D28" s="261">
        <f t="shared" ref="D28:H28" si="2">SUM(D8:D27)</f>
        <v>678700</v>
      </c>
      <c r="E28" s="261">
        <f t="shared" si="2"/>
        <v>769797</v>
      </c>
      <c r="F28" s="261">
        <f t="shared" si="2"/>
        <v>97817</v>
      </c>
      <c r="G28" s="261">
        <f t="shared" si="2"/>
        <v>12553</v>
      </c>
      <c r="H28" s="261">
        <f t="shared" si="2"/>
        <v>659427</v>
      </c>
      <c r="I28" s="262">
        <f t="shared" si="0"/>
        <v>0.971603064682481</v>
      </c>
      <c r="J28" s="262">
        <f t="shared" si="1"/>
        <v>0.138739563276548</v>
      </c>
    </row>
  </sheetData>
  <mergeCells count="16">
    <mergeCell ref="A1:D1"/>
    <mergeCell ref="A2:J2"/>
    <mergeCell ref="A3:J3"/>
    <mergeCell ref="D4:J4"/>
    <mergeCell ref="F5:H5"/>
    <mergeCell ref="A28:B28"/>
    <mergeCell ref="A4:A7"/>
    <mergeCell ref="B4:B7"/>
    <mergeCell ref="C4:C7"/>
    <mergeCell ref="D5:D7"/>
    <mergeCell ref="E5:E7"/>
    <mergeCell ref="F6:F7"/>
    <mergeCell ref="G6:G7"/>
    <mergeCell ref="H6:H7"/>
    <mergeCell ref="I5:I7"/>
    <mergeCell ref="J5:J7"/>
  </mergeCells>
  <printOptions horizontalCentered="1"/>
  <pageMargins left="0.748031496062992" right="0.748031496062992" top="0.984251968503937" bottom="0.984251968503937" header="0.511811023622047" footer="0.511811023622047"/>
  <pageSetup paperSize="9" scale="95" orientation="landscape"/>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C7"/>
  <sheetViews>
    <sheetView workbookViewId="0">
      <selection activeCell="C6" sqref="C6"/>
    </sheetView>
  </sheetViews>
  <sheetFormatPr defaultColWidth="9" defaultRowHeight="13.5" outlineLevelRow="6" outlineLevelCol="2"/>
  <cols>
    <col min="1" max="1" width="15.625" style="78" customWidth="1"/>
    <col min="2" max="2" width="50.625" style="78" customWidth="1"/>
    <col min="3" max="3" width="25.625" style="78" customWidth="1"/>
    <col min="4" max="16384" width="9" style="78"/>
  </cols>
  <sheetData>
    <row r="1" s="21" customFormat="1" ht="20.25" spans="1:1">
      <c r="A1" s="41" t="s">
        <v>2553</v>
      </c>
    </row>
    <row r="2" s="77" customFormat="1" ht="35.1" customHeight="1" spans="1:3">
      <c r="A2" s="79" t="s">
        <v>2554</v>
      </c>
      <c r="B2" s="80"/>
      <c r="C2" s="80"/>
    </row>
    <row r="3" ht="24.95" customHeight="1" spans="1:3">
      <c r="A3" s="81"/>
      <c r="B3" s="81"/>
      <c r="C3" s="82" t="s">
        <v>76</v>
      </c>
    </row>
    <row r="4" ht="30" customHeight="1" spans="1:3">
      <c r="A4" s="83" t="s">
        <v>215</v>
      </c>
      <c r="B4" s="83" t="s">
        <v>216</v>
      </c>
      <c r="C4" s="83" t="s">
        <v>217</v>
      </c>
    </row>
    <row r="5" ht="30" customHeight="1" spans="1:3">
      <c r="A5" s="84">
        <v>22301</v>
      </c>
      <c r="B5" s="84" t="s">
        <v>2555</v>
      </c>
      <c r="C5" s="84">
        <v>876</v>
      </c>
    </row>
    <row r="6" ht="30" customHeight="1" spans="1:3">
      <c r="A6" s="83" t="s">
        <v>219</v>
      </c>
      <c r="B6" s="83"/>
      <c r="C6" s="83">
        <f>SUM(C5:C5)</f>
        <v>876</v>
      </c>
    </row>
    <row r="7" spans="1:1">
      <c r="A7" s="85" t="s">
        <v>213</v>
      </c>
    </row>
  </sheetData>
  <mergeCells count="2">
    <mergeCell ref="A2:C2"/>
    <mergeCell ref="A6:B6"/>
  </mergeCells>
  <pageMargins left="0.748031496062992" right="0.748031496062992" top="0.984251968503937" bottom="0.984251968503937" header="0.511811023622047" footer="0.511811023622047"/>
  <pageSetup paperSize="9" orientation="landscape"/>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
  <sheetViews>
    <sheetView workbookViewId="0">
      <selection activeCell="A11" sqref="A11"/>
    </sheetView>
  </sheetViews>
  <sheetFormatPr defaultColWidth="9" defaultRowHeight="14.25" outlineLevelRow="5" outlineLevelCol="1"/>
  <cols>
    <col min="1" max="1" width="42.875" style="68" customWidth="1"/>
    <col min="2" max="2" width="39.25" style="68" customWidth="1"/>
    <col min="3" max="255" width="9" style="68"/>
    <col min="256" max="257" width="41.375" style="68" customWidth="1"/>
    <col min="258" max="258" width="39.25" style="68" customWidth="1"/>
    <col min="259" max="511" width="9" style="68"/>
    <col min="512" max="513" width="41.375" style="68" customWidth="1"/>
    <col min="514" max="514" width="39.25" style="68" customWidth="1"/>
    <col min="515" max="767" width="9" style="68"/>
    <col min="768" max="769" width="41.375" style="68" customWidth="1"/>
    <col min="770" max="770" width="39.25" style="68" customWidth="1"/>
    <col min="771" max="1023" width="9" style="68"/>
    <col min="1024" max="1025" width="41.375" style="68" customWidth="1"/>
    <col min="1026" max="1026" width="39.25" style="68" customWidth="1"/>
    <col min="1027" max="1279" width="9" style="68"/>
    <col min="1280" max="1281" width="41.375" style="68" customWidth="1"/>
    <col min="1282" max="1282" width="39.25" style="68" customWidth="1"/>
    <col min="1283" max="1535" width="9" style="68"/>
    <col min="1536" max="1537" width="41.375" style="68" customWidth="1"/>
    <col min="1538" max="1538" width="39.25" style="68" customWidth="1"/>
    <col min="1539" max="1791" width="9" style="68"/>
    <col min="1792" max="1793" width="41.375" style="68" customWidth="1"/>
    <col min="1794" max="1794" width="39.25" style="68" customWidth="1"/>
    <col min="1795" max="2047" width="9" style="68"/>
    <col min="2048" max="2049" width="41.375" style="68" customWidth="1"/>
    <col min="2050" max="2050" width="39.25" style="68" customWidth="1"/>
    <col min="2051" max="2303" width="9" style="68"/>
    <col min="2304" max="2305" width="41.375" style="68" customWidth="1"/>
    <col min="2306" max="2306" width="39.25" style="68" customWidth="1"/>
    <col min="2307" max="2559" width="9" style="68"/>
    <col min="2560" max="2561" width="41.375" style="68" customWidth="1"/>
    <col min="2562" max="2562" width="39.25" style="68" customWidth="1"/>
    <col min="2563" max="2815" width="9" style="68"/>
    <col min="2816" max="2817" width="41.375" style="68" customWidth="1"/>
    <col min="2818" max="2818" width="39.25" style="68" customWidth="1"/>
    <col min="2819" max="3071" width="9" style="68"/>
    <col min="3072" max="3073" width="41.375" style="68" customWidth="1"/>
    <col min="3074" max="3074" width="39.25" style="68" customWidth="1"/>
    <col min="3075" max="3327" width="9" style="68"/>
    <col min="3328" max="3329" width="41.375" style="68" customWidth="1"/>
    <col min="3330" max="3330" width="39.25" style="68" customWidth="1"/>
    <col min="3331" max="3583" width="9" style="68"/>
    <col min="3584" max="3585" width="41.375" style="68" customWidth="1"/>
    <col min="3586" max="3586" width="39.25" style="68" customWidth="1"/>
    <col min="3587" max="3839" width="9" style="68"/>
    <col min="3840" max="3841" width="41.375" style="68" customWidth="1"/>
    <col min="3842" max="3842" width="39.25" style="68" customWidth="1"/>
    <col min="3843" max="4095" width="9" style="68"/>
    <col min="4096" max="4097" width="41.375" style="68" customWidth="1"/>
    <col min="4098" max="4098" width="39.25" style="68" customWidth="1"/>
    <col min="4099" max="4351" width="9" style="68"/>
    <col min="4352" max="4353" width="41.375" style="68" customWidth="1"/>
    <col min="4354" max="4354" width="39.25" style="68" customWidth="1"/>
    <col min="4355" max="4607" width="9" style="68"/>
    <col min="4608" max="4609" width="41.375" style="68" customWidth="1"/>
    <col min="4610" max="4610" width="39.25" style="68" customWidth="1"/>
    <col min="4611" max="4863" width="9" style="68"/>
    <col min="4864" max="4865" width="41.375" style="68" customWidth="1"/>
    <col min="4866" max="4866" width="39.25" style="68" customWidth="1"/>
    <col min="4867" max="5119" width="9" style="68"/>
    <col min="5120" max="5121" width="41.375" style="68" customWidth="1"/>
    <col min="5122" max="5122" width="39.25" style="68" customWidth="1"/>
    <col min="5123" max="5375" width="9" style="68"/>
    <col min="5376" max="5377" width="41.375" style="68" customWidth="1"/>
    <col min="5378" max="5378" width="39.25" style="68" customWidth="1"/>
    <col min="5379" max="5631" width="9" style="68"/>
    <col min="5632" max="5633" width="41.375" style="68" customWidth="1"/>
    <col min="5634" max="5634" width="39.25" style="68" customWidth="1"/>
    <col min="5635" max="5887" width="9" style="68"/>
    <col min="5888" max="5889" width="41.375" style="68" customWidth="1"/>
    <col min="5890" max="5890" width="39.25" style="68" customWidth="1"/>
    <col min="5891" max="6143" width="9" style="68"/>
    <col min="6144" max="6145" width="41.375" style="68" customWidth="1"/>
    <col min="6146" max="6146" width="39.25" style="68" customWidth="1"/>
    <col min="6147" max="6399" width="9" style="68"/>
    <col min="6400" max="6401" width="41.375" style="68" customWidth="1"/>
    <col min="6402" max="6402" width="39.25" style="68" customWidth="1"/>
    <col min="6403" max="6655" width="9" style="68"/>
    <col min="6656" max="6657" width="41.375" style="68" customWidth="1"/>
    <col min="6658" max="6658" width="39.25" style="68" customWidth="1"/>
    <col min="6659" max="6911" width="9" style="68"/>
    <col min="6912" max="6913" width="41.375" style="68" customWidth="1"/>
    <col min="6914" max="6914" width="39.25" style="68" customWidth="1"/>
    <col min="6915" max="7167" width="9" style="68"/>
    <col min="7168" max="7169" width="41.375" style="68" customWidth="1"/>
    <col min="7170" max="7170" width="39.25" style="68" customWidth="1"/>
    <col min="7171" max="7423" width="9" style="68"/>
    <col min="7424" max="7425" width="41.375" style="68" customWidth="1"/>
    <col min="7426" max="7426" width="39.25" style="68" customWidth="1"/>
    <col min="7427" max="7679" width="9" style="68"/>
    <col min="7680" max="7681" width="41.375" style="68" customWidth="1"/>
    <col min="7682" max="7682" width="39.25" style="68" customWidth="1"/>
    <col min="7683" max="7935" width="9" style="68"/>
    <col min="7936" max="7937" width="41.375" style="68" customWidth="1"/>
    <col min="7938" max="7938" width="39.25" style="68" customWidth="1"/>
    <col min="7939" max="8191" width="9" style="68"/>
    <col min="8192" max="8193" width="41.375" style="68" customWidth="1"/>
    <col min="8194" max="8194" width="39.25" style="68" customWidth="1"/>
    <col min="8195" max="8447" width="9" style="68"/>
    <col min="8448" max="8449" width="41.375" style="68" customWidth="1"/>
    <col min="8450" max="8450" width="39.25" style="68" customWidth="1"/>
    <col min="8451" max="8703" width="9" style="68"/>
    <col min="8704" max="8705" width="41.375" style="68" customWidth="1"/>
    <col min="8706" max="8706" width="39.25" style="68" customWidth="1"/>
    <col min="8707" max="8959" width="9" style="68"/>
    <col min="8960" max="8961" width="41.375" style="68" customWidth="1"/>
    <col min="8962" max="8962" width="39.25" style="68" customWidth="1"/>
    <col min="8963" max="9215" width="9" style="68"/>
    <col min="9216" max="9217" width="41.375" style="68" customWidth="1"/>
    <col min="9218" max="9218" width="39.25" style="68" customWidth="1"/>
    <col min="9219" max="9471" width="9" style="68"/>
    <col min="9472" max="9473" width="41.375" style="68" customWidth="1"/>
    <col min="9474" max="9474" width="39.25" style="68" customWidth="1"/>
    <col min="9475" max="9727" width="9" style="68"/>
    <col min="9728" max="9729" width="41.375" style="68" customWidth="1"/>
    <col min="9730" max="9730" width="39.25" style="68" customWidth="1"/>
    <col min="9731" max="9983" width="9" style="68"/>
    <col min="9984" max="9985" width="41.375" style="68" customWidth="1"/>
    <col min="9986" max="9986" width="39.25" style="68" customWidth="1"/>
    <col min="9987" max="10239" width="9" style="68"/>
    <col min="10240" max="10241" width="41.375" style="68" customWidth="1"/>
    <col min="10242" max="10242" width="39.25" style="68" customWidth="1"/>
    <col min="10243" max="10495" width="9" style="68"/>
    <col min="10496" max="10497" width="41.375" style="68" customWidth="1"/>
    <col min="10498" max="10498" width="39.25" style="68" customWidth="1"/>
    <col min="10499" max="10751" width="9" style="68"/>
    <col min="10752" max="10753" width="41.375" style="68" customWidth="1"/>
    <col min="10754" max="10754" width="39.25" style="68" customWidth="1"/>
    <col min="10755" max="11007" width="9" style="68"/>
    <col min="11008" max="11009" width="41.375" style="68" customWidth="1"/>
    <col min="11010" max="11010" width="39.25" style="68" customWidth="1"/>
    <col min="11011" max="11263" width="9" style="68"/>
    <col min="11264" max="11265" width="41.375" style="68" customWidth="1"/>
    <col min="11266" max="11266" width="39.25" style="68" customWidth="1"/>
    <col min="11267" max="11519" width="9" style="68"/>
    <col min="11520" max="11521" width="41.375" style="68" customWidth="1"/>
    <col min="11522" max="11522" width="39.25" style="68" customWidth="1"/>
    <col min="11523" max="11775" width="9" style="68"/>
    <col min="11776" max="11777" width="41.375" style="68" customWidth="1"/>
    <col min="11778" max="11778" width="39.25" style="68" customWidth="1"/>
    <col min="11779" max="12031" width="9" style="68"/>
    <col min="12032" max="12033" width="41.375" style="68" customWidth="1"/>
    <col min="12034" max="12034" width="39.25" style="68" customWidth="1"/>
    <col min="12035" max="12287" width="9" style="68"/>
    <col min="12288" max="12289" width="41.375" style="68" customWidth="1"/>
    <col min="12290" max="12290" width="39.25" style="68" customWidth="1"/>
    <col min="12291" max="12543" width="9" style="68"/>
    <col min="12544" max="12545" width="41.375" style="68" customWidth="1"/>
    <col min="12546" max="12546" width="39.25" style="68" customWidth="1"/>
    <col min="12547" max="12799" width="9" style="68"/>
    <col min="12800" max="12801" width="41.375" style="68" customWidth="1"/>
    <col min="12802" max="12802" width="39.25" style="68" customWidth="1"/>
    <col min="12803" max="13055" width="9" style="68"/>
    <col min="13056" max="13057" width="41.375" style="68" customWidth="1"/>
    <col min="13058" max="13058" width="39.25" style="68" customWidth="1"/>
    <col min="13059" max="13311" width="9" style="68"/>
    <col min="13312" max="13313" width="41.375" style="68" customWidth="1"/>
    <col min="13314" max="13314" width="39.25" style="68" customWidth="1"/>
    <col min="13315" max="13567" width="9" style="68"/>
    <col min="13568" max="13569" width="41.375" style="68" customWidth="1"/>
    <col min="13570" max="13570" width="39.25" style="68" customWidth="1"/>
    <col min="13571" max="13823" width="9" style="68"/>
    <col min="13824" max="13825" width="41.375" style="68" customWidth="1"/>
    <col min="13826" max="13826" width="39.25" style="68" customWidth="1"/>
    <col min="13827" max="14079" width="9" style="68"/>
    <col min="14080" max="14081" width="41.375" style="68" customWidth="1"/>
    <col min="14082" max="14082" width="39.25" style="68" customWidth="1"/>
    <col min="14083" max="14335" width="9" style="68"/>
    <col min="14336" max="14337" width="41.375" style="68" customWidth="1"/>
    <col min="14338" max="14338" width="39.25" style="68" customWidth="1"/>
    <col min="14339" max="14591" width="9" style="68"/>
    <col min="14592" max="14593" width="41.375" style="68" customWidth="1"/>
    <col min="14594" max="14594" width="39.25" style="68" customWidth="1"/>
    <col min="14595" max="14847" width="9" style="68"/>
    <col min="14848" max="14849" width="41.375" style="68" customWidth="1"/>
    <col min="14850" max="14850" width="39.25" style="68" customWidth="1"/>
    <col min="14851" max="15103" width="9" style="68"/>
    <col min="15104" max="15105" width="41.375" style="68" customWidth="1"/>
    <col min="15106" max="15106" width="39.25" style="68" customWidth="1"/>
    <col min="15107" max="15359" width="9" style="68"/>
    <col min="15360" max="15361" width="41.375" style="68" customWidth="1"/>
    <col min="15362" max="15362" width="39.25" style="68" customWidth="1"/>
    <col min="15363" max="15615" width="9" style="68"/>
    <col min="15616" max="15617" width="41.375" style="68" customWidth="1"/>
    <col min="15618" max="15618" width="39.25" style="68" customWidth="1"/>
    <col min="15619" max="15871" width="9" style="68"/>
    <col min="15872" max="15873" width="41.375" style="68" customWidth="1"/>
    <col min="15874" max="15874" width="39.25" style="68" customWidth="1"/>
    <col min="15875" max="16127" width="9" style="68"/>
    <col min="16128" max="16129" width="41.375" style="68" customWidth="1"/>
    <col min="16130" max="16130" width="39.25" style="68" customWidth="1"/>
    <col min="16131" max="16384" width="9" style="68"/>
  </cols>
  <sheetData>
    <row r="1" ht="20.25" spans="1:1">
      <c r="A1" s="69" t="s">
        <v>2556</v>
      </c>
    </row>
    <row r="2" ht="36" customHeight="1" spans="1:2">
      <c r="A2" s="70" t="s">
        <v>60</v>
      </c>
      <c r="B2" s="71"/>
    </row>
    <row r="3" ht="13.5" spans="1:2">
      <c r="A3" s="72" t="s">
        <v>76</v>
      </c>
      <c r="B3" s="72"/>
    </row>
    <row r="4" ht="30.75" customHeight="1" spans="1:2">
      <c r="A4" s="73" t="s">
        <v>221</v>
      </c>
      <c r="B4" s="73" t="s">
        <v>81</v>
      </c>
    </row>
    <row r="5" ht="30.75" customHeight="1" spans="1:2">
      <c r="A5" s="74" t="s">
        <v>222</v>
      </c>
      <c r="B5" s="75">
        <v>0</v>
      </c>
    </row>
    <row r="6" ht="35.1" customHeight="1" spans="1:2">
      <c r="A6" s="76" t="s">
        <v>223</v>
      </c>
      <c r="B6" s="76"/>
    </row>
  </sheetData>
  <mergeCells count="3">
    <mergeCell ref="A2:B2"/>
    <mergeCell ref="A3:B3"/>
    <mergeCell ref="A6:B6"/>
  </mergeCells>
  <pageMargins left="0.7" right="0.7" top="0.75" bottom="0.75" header="0.3" footer="0.3"/>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2"/>
  <sheetViews>
    <sheetView workbookViewId="0">
      <selection activeCell="A6" sqref="A6:B6"/>
    </sheetView>
  </sheetViews>
  <sheetFormatPr defaultColWidth="9" defaultRowHeight="13.5"/>
  <cols>
    <col min="1" max="1" width="8.25" style="54" customWidth="1"/>
    <col min="2" max="2" width="19.625" style="54" customWidth="1"/>
    <col min="3" max="4" width="10.625" style="54" customWidth="1"/>
    <col min="5" max="5" width="12.625" style="54" customWidth="1"/>
    <col min="6" max="7" width="10.625" style="54" customWidth="1"/>
    <col min="8" max="8" width="12.75" style="54" customWidth="1"/>
    <col min="9" max="10" width="10.625" style="54" customWidth="1"/>
    <col min="11" max="11" width="11.625" style="54" customWidth="1"/>
    <col min="12" max="16384" width="9" style="54"/>
  </cols>
  <sheetData>
    <row r="1" ht="20.25" spans="1:8">
      <c r="A1" s="55" t="s">
        <v>2557</v>
      </c>
      <c r="B1" s="55"/>
      <c r="C1" s="55"/>
      <c r="D1" s="55"/>
      <c r="E1" s="55"/>
      <c r="F1" s="55"/>
      <c r="G1" s="55"/>
      <c r="H1" s="55"/>
    </row>
    <row r="2" ht="24" spans="1:11">
      <c r="A2" s="56" t="s">
        <v>2558</v>
      </c>
      <c r="B2" s="56"/>
      <c r="C2" s="56"/>
      <c r="D2" s="56"/>
      <c r="E2" s="56"/>
      <c r="F2" s="56"/>
      <c r="G2" s="56"/>
      <c r="H2" s="56"/>
      <c r="I2" s="56"/>
      <c r="J2" s="56"/>
      <c r="K2" s="56"/>
    </row>
    <row r="3" ht="24.95" customHeight="1" spans="1:11">
      <c r="A3" s="57" t="s">
        <v>76</v>
      </c>
      <c r="B3" s="57"/>
      <c r="C3" s="57"/>
      <c r="D3" s="57"/>
      <c r="E3" s="57"/>
      <c r="F3" s="57"/>
      <c r="G3" s="57"/>
      <c r="H3" s="57"/>
      <c r="I3" s="57"/>
      <c r="J3" s="57"/>
      <c r="K3" s="57"/>
    </row>
    <row r="4" ht="30" customHeight="1" spans="1:11">
      <c r="A4" s="58" t="s">
        <v>234</v>
      </c>
      <c r="B4" s="58"/>
      <c r="C4" s="58" t="s">
        <v>235</v>
      </c>
      <c r="D4" s="58"/>
      <c r="E4" s="58"/>
      <c r="F4" s="58" t="s">
        <v>236</v>
      </c>
      <c r="G4" s="58"/>
      <c r="H4" s="58"/>
      <c r="I4" s="67" t="s">
        <v>222</v>
      </c>
      <c r="J4" s="67"/>
      <c r="K4" s="67"/>
    </row>
    <row r="5" ht="30" customHeight="1" spans="1:11">
      <c r="A5" s="58"/>
      <c r="B5" s="58"/>
      <c r="C5" s="58" t="s">
        <v>237</v>
      </c>
      <c r="D5" s="58" t="s">
        <v>81</v>
      </c>
      <c r="E5" s="58" t="s">
        <v>238</v>
      </c>
      <c r="F5" s="58" t="s">
        <v>237</v>
      </c>
      <c r="G5" s="58" t="s">
        <v>81</v>
      </c>
      <c r="H5" s="58" t="s">
        <v>238</v>
      </c>
      <c r="I5" s="58" t="s">
        <v>237</v>
      </c>
      <c r="J5" s="58" t="s">
        <v>81</v>
      </c>
      <c r="K5" s="58" t="s">
        <v>238</v>
      </c>
    </row>
    <row r="6" ht="24.95" customHeight="1" spans="1:11">
      <c r="A6" s="59" t="s">
        <v>253</v>
      </c>
      <c r="B6" s="60"/>
      <c r="C6" s="61">
        <v>4873</v>
      </c>
      <c r="D6" s="61">
        <v>4627</v>
      </c>
      <c r="E6" s="62">
        <f t="shared" ref="E6:E11" si="0">D6/C6</f>
        <v>0.949517750872153</v>
      </c>
      <c r="F6" s="61">
        <v>25126</v>
      </c>
      <c r="G6" s="61">
        <v>24826</v>
      </c>
      <c r="H6" s="62">
        <f t="shared" ref="H6:H9" si="1">G6/F6</f>
        <v>0.988060176709385</v>
      </c>
      <c r="I6" s="61">
        <f t="shared" ref="I6:J11" si="2">C6+F6</f>
        <v>29999</v>
      </c>
      <c r="J6" s="61">
        <f t="shared" si="2"/>
        <v>29453</v>
      </c>
      <c r="K6" s="62">
        <f t="shared" ref="K6:K11" si="3">J6/I6</f>
        <v>0.98179939331311</v>
      </c>
    </row>
    <row r="7" ht="24.95" customHeight="1" spans="1:11">
      <c r="A7" s="63" t="s">
        <v>114</v>
      </c>
      <c r="B7" s="64" t="s">
        <v>240</v>
      </c>
      <c r="C7" s="61">
        <v>897</v>
      </c>
      <c r="D7" s="61">
        <v>880</v>
      </c>
      <c r="E7" s="62">
        <f t="shared" si="0"/>
        <v>0.981047937569677</v>
      </c>
      <c r="F7" s="61">
        <v>9788</v>
      </c>
      <c r="G7" s="61">
        <v>10274</v>
      </c>
      <c r="H7" s="62">
        <f t="shared" si="1"/>
        <v>1.04965263588067</v>
      </c>
      <c r="I7" s="61">
        <f t="shared" si="2"/>
        <v>10685</v>
      </c>
      <c r="J7" s="61">
        <f t="shared" si="2"/>
        <v>11154</v>
      </c>
      <c r="K7" s="62">
        <f t="shared" si="3"/>
        <v>1.04389330837623</v>
      </c>
    </row>
    <row r="8" ht="24.95" customHeight="1" spans="1:11">
      <c r="A8" s="64"/>
      <c r="B8" s="64" t="s">
        <v>241</v>
      </c>
      <c r="C8" s="61">
        <v>27</v>
      </c>
      <c r="D8" s="61">
        <v>36</v>
      </c>
      <c r="E8" s="62">
        <f t="shared" si="0"/>
        <v>1.33333333333333</v>
      </c>
      <c r="F8" s="61">
        <v>18</v>
      </c>
      <c r="G8" s="61">
        <v>36</v>
      </c>
      <c r="H8" s="62">
        <f t="shared" si="1"/>
        <v>2</v>
      </c>
      <c r="I8" s="61">
        <f t="shared" si="2"/>
        <v>45</v>
      </c>
      <c r="J8" s="61">
        <f t="shared" si="2"/>
        <v>72</v>
      </c>
      <c r="K8" s="62">
        <f t="shared" si="3"/>
        <v>1.6</v>
      </c>
    </row>
    <row r="9" ht="24.95" customHeight="1" spans="1:11">
      <c r="A9" s="64"/>
      <c r="B9" s="64" t="s">
        <v>242</v>
      </c>
      <c r="C9" s="61">
        <v>3906</v>
      </c>
      <c r="D9" s="61">
        <v>3634</v>
      </c>
      <c r="E9" s="62">
        <f t="shared" si="0"/>
        <v>0.930363543266769</v>
      </c>
      <c r="F9" s="61">
        <v>15000</v>
      </c>
      <c r="G9" s="61">
        <v>13500</v>
      </c>
      <c r="H9" s="62">
        <f t="shared" si="1"/>
        <v>0.9</v>
      </c>
      <c r="I9" s="61">
        <f t="shared" si="2"/>
        <v>18906</v>
      </c>
      <c r="J9" s="61">
        <f t="shared" si="2"/>
        <v>17134</v>
      </c>
      <c r="K9" s="62">
        <f t="shared" si="3"/>
        <v>0.906273140801862</v>
      </c>
    </row>
    <row r="10" ht="24.95" customHeight="1" spans="1:11">
      <c r="A10" s="64"/>
      <c r="B10" s="64" t="s">
        <v>243</v>
      </c>
      <c r="C10" s="61">
        <v>26</v>
      </c>
      <c r="D10" s="61">
        <v>55</v>
      </c>
      <c r="E10" s="62">
        <f t="shared" si="0"/>
        <v>2.11538461538462</v>
      </c>
      <c r="F10" s="61"/>
      <c r="G10" s="61"/>
      <c r="H10" s="62"/>
      <c r="I10" s="61">
        <f t="shared" si="2"/>
        <v>26</v>
      </c>
      <c r="J10" s="61">
        <f t="shared" si="2"/>
        <v>55</v>
      </c>
      <c r="K10" s="62">
        <f t="shared" si="3"/>
        <v>2.11538461538462</v>
      </c>
    </row>
    <row r="11" ht="24.95" customHeight="1" spans="1:11">
      <c r="A11" s="64"/>
      <c r="B11" s="64" t="s">
        <v>244</v>
      </c>
      <c r="C11" s="61">
        <v>17</v>
      </c>
      <c r="D11" s="61">
        <v>20</v>
      </c>
      <c r="E11" s="62">
        <f t="shared" si="0"/>
        <v>1.17647058823529</v>
      </c>
      <c r="F11" s="61">
        <v>320</v>
      </c>
      <c r="G11" s="61">
        <v>1016</v>
      </c>
      <c r="H11" s="62">
        <f t="shared" ref="H11" si="4">G11/F11</f>
        <v>3.175</v>
      </c>
      <c r="I11" s="61">
        <f t="shared" si="2"/>
        <v>337</v>
      </c>
      <c r="J11" s="61">
        <f t="shared" si="2"/>
        <v>1036</v>
      </c>
      <c r="K11" s="62">
        <f t="shared" si="3"/>
        <v>3.07418397626113</v>
      </c>
    </row>
    <row r="12" ht="24.95" customHeight="1" spans="1:11">
      <c r="A12" s="64"/>
      <c r="B12" s="64" t="s">
        <v>245</v>
      </c>
      <c r="C12" s="64"/>
      <c r="D12" s="61">
        <v>2</v>
      </c>
      <c r="E12" s="62" t="s">
        <v>99</v>
      </c>
      <c r="F12" s="61"/>
      <c r="G12" s="61"/>
      <c r="H12" s="62"/>
      <c r="I12" s="61"/>
      <c r="J12" s="61">
        <v>2</v>
      </c>
      <c r="K12" s="62" t="s">
        <v>99</v>
      </c>
    </row>
  </sheetData>
  <mergeCells count="8">
    <mergeCell ref="A1:H1"/>
    <mergeCell ref="A2:K2"/>
    <mergeCell ref="A3:K3"/>
    <mergeCell ref="C4:E4"/>
    <mergeCell ref="F4:H4"/>
    <mergeCell ref="I4:K4"/>
    <mergeCell ref="A6:B6"/>
    <mergeCell ref="A4:B5"/>
  </mergeCells>
  <printOptions horizontalCentered="1"/>
  <pageMargins left="0.751388888888889" right="0.751388888888889" top="1" bottom="0.314583333333333" header="0.511805555555556" footer="0.511805555555556"/>
  <pageSetup paperSize="9" fitToWidth="0" orientation="landscape"/>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9"/>
  <sheetViews>
    <sheetView workbookViewId="0">
      <selection activeCell="A6" sqref="A6:B6"/>
    </sheetView>
  </sheetViews>
  <sheetFormatPr defaultColWidth="9" defaultRowHeight="13.5"/>
  <cols>
    <col min="1" max="1" width="8.25" style="54" customWidth="1"/>
    <col min="2" max="2" width="19.625" style="54" customWidth="1"/>
    <col min="3" max="4" width="10.625" style="54" customWidth="1"/>
    <col min="5" max="5" width="12.625" style="54" customWidth="1"/>
    <col min="6" max="7" width="10.625" style="54" customWidth="1"/>
    <col min="8" max="8" width="12.75" style="54" customWidth="1"/>
    <col min="9" max="10" width="10.625" style="54" customWidth="1"/>
    <col min="11" max="11" width="11.625" style="54" customWidth="1"/>
    <col min="12" max="16384" width="9" style="54"/>
  </cols>
  <sheetData>
    <row r="1" ht="20.25" spans="1:8">
      <c r="A1" s="55" t="s">
        <v>2559</v>
      </c>
      <c r="B1" s="55"/>
      <c r="C1" s="55"/>
      <c r="D1" s="55"/>
      <c r="E1" s="55"/>
      <c r="F1" s="55"/>
      <c r="G1" s="55"/>
      <c r="H1" s="55"/>
    </row>
    <row r="2" ht="24" spans="1:11">
      <c r="A2" s="56" t="s">
        <v>2560</v>
      </c>
      <c r="B2" s="56"/>
      <c r="C2" s="56"/>
      <c r="D2" s="56"/>
      <c r="E2" s="56"/>
      <c r="F2" s="56"/>
      <c r="G2" s="56"/>
      <c r="H2" s="56"/>
      <c r="I2" s="56"/>
      <c r="J2" s="56"/>
      <c r="K2" s="56"/>
    </row>
    <row r="3" ht="24.95" customHeight="1" spans="1:11">
      <c r="A3" s="57" t="s">
        <v>76</v>
      </c>
      <c r="B3" s="57"/>
      <c r="C3" s="57"/>
      <c r="D3" s="57"/>
      <c r="E3" s="57"/>
      <c r="F3" s="57"/>
      <c r="G3" s="57"/>
      <c r="H3" s="57"/>
      <c r="I3" s="57"/>
      <c r="J3" s="57"/>
      <c r="K3" s="57"/>
    </row>
    <row r="4" ht="30" customHeight="1" spans="1:11">
      <c r="A4" s="58" t="s">
        <v>234</v>
      </c>
      <c r="B4" s="58"/>
      <c r="C4" s="58" t="s">
        <v>235</v>
      </c>
      <c r="D4" s="58"/>
      <c r="E4" s="58"/>
      <c r="F4" s="58" t="s">
        <v>236</v>
      </c>
      <c r="G4" s="58"/>
      <c r="H4" s="58"/>
      <c r="I4" s="67" t="s">
        <v>222</v>
      </c>
      <c r="J4" s="67"/>
      <c r="K4" s="67"/>
    </row>
    <row r="5" ht="30" customHeight="1" spans="1:11">
      <c r="A5" s="58"/>
      <c r="B5" s="58"/>
      <c r="C5" s="58" t="s">
        <v>237</v>
      </c>
      <c r="D5" s="58" t="s">
        <v>81</v>
      </c>
      <c r="E5" s="58" t="s">
        <v>238</v>
      </c>
      <c r="F5" s="58" t="s">
        <v>237</v>
      </c>
      <c r="G5" s="58" t="s">
        <v>81</v>
      </c>
      <c r="H5" s="58" t="s">
        <v>238</v>
      </c>
      <c r="I5" s="58" t="s">
        <v>237</v>
      </c>
      <c r="J5" s="58" t="s">
        <v>81</v>
      </c>
      <c r="K5" s="58" t="s">
        <v>238</v>
      </c>
    </row>
    <row r="6" ht="24.95" customHeight="1" spans="1:11">
      <c r="A6" s="59" t="s">
        <v>255</v>
      </c>
      <c r="B6" s="60"/>
      <c r="C6" s="61">
        <v>3704</v>
      </c>
      <c r="D6" s="61">
        <v>3805</v>
      </c>
      <c r="E6" s="62">
        <f t="shared" ref="E6:E9" si="0">D6/C6</f>
        <v>1.02726781857451</v>
      </c>
      <c r="F6" s="61">
        <v>25018</v>
      </c>
      <c r="G6" s="61">
        <v>23401</v>
      </c>
      <c r="H6" s="62">
        <f t="shared" ref="H6:H7" si="1">G6/F6</f>
        <v>0.935366536094012</v>
      </c>
      <c r="I6" s="61">
        <f t="shared" ref="I6:J9" si="2">C6+F6</f>
        <v>28722</v>
      </c>
      <c r="J6" s="61">
        <f t="shared" si="2"/>
        <v>27206</v>
      </c>
      <c r="K6" s="62">
        <f t="shared" ref="K6:K9" si="3">J6/I6</f>
        <v>0.947218160295244</v>
      </c>
    </row>
    <row r="7" ht="24.95" customHeight="1" spans="1:11">
      <c r="A7" s="63" t="s">
        <v>114</v>
      </c>
      <c r="B7" s="64" t="s">
        <v>247</v>
      </c>
      <c r="C7" s="61">
        <v>3703</v>
      </c>
      <c r="D7" s="61">
        <v>3803.13</v>
      </c>
      <c r="E7" s="62">
        <f t="shared" si="0"/>
        <v>1.02704023764515</v>
      </c>
      <c r="F7" s="61">
        <v>25018</v>
      </c>
      <c r="G7" s="61">
        <v>23375</v>
      </c>
      <c r="H7" s="62">
        <f t="shared" si="1"/>
        <v>0.934327284355264</v>
      </c>
      <c r="I7" s="61">
        <f t="shared" si="2"/>
        <v>28721</v>
      </c>
      <c r="J7" s="61">
        <f t="shared" si="2"/>
        <v>27178.13</v>
      </c>
      <c r="K7" s="62">
        <f t="shared" si="3"/>
        <v>0.94628077016817</v>
      </c>
    </row>
    <row r="8" ht="24.95" customHeight="1" spans="1:11">
      <c r="A8" s="64"/>
      <c r="B8" s="64" t="s">
        <v>248</v>
      </c>
      <c r="C8" s="61"/>
      <c r="D8" s="61"/>
      <c r="E8" s="62"/>
      <c r="F8" s="65"/>
      <c r="G8" s="61">
        <v>21</v>
      </c>
      <c r="H8" s="62" t="s">
        <v>99</v>
      </c>
      <c r="I8" s="61"/>
      <c r="J8" s="61">
        <f t="shared" si="2"/>
        <v>21</v>
      </c>
      <c r="K8" s="62" t="s">
        <v>99</v>
      </c>
    </row>
    <row r="9" ht="24.95" customHeight="1" spans="1:11">
      <c r="A9" s="64"/>
      <c r="B9" s="64" t="s">
        <v>249</v>
      </c>
      <c r="C9" s="61">
        <v>1</v>
      </c>
      <c r="D9" s="61">
        <v>2</v>
      </c>
      <c r="E9" s="62">
        <f t="shared" si="0"/>
        <v>2</v>
      </c>
      <c r="F9" s="66"/>
      <c r="G9" s="61">
        <v>5</v>
      </c>
      <c r="H9" s="62" t="s">
        <v>99</v>
      </c>
      <c r="I9" s="61">
        <f t="shared" si="2"/>
        <v>1</v>
      </c>
      <c r="J9" s="61">
        <f t="shared" si="2"/>
        <v>7</v>
      </c>
      <c r="K9" s="62">
        <f t="shared" si="3"/>
        <v>7</v>
      </c>
    </row>
  </sheetData>
  <mergeCells count="8">
    <mergeCell ref="A1:H1"/>
    <mergeCell ref="A2:K2"/>
    <mergeCell ref="A3:K3"/>
    <mergeCell ref="C4:E4"/>
    <mergeCell ref="F4:H4"/>
    <mergeCell ref="I4:K4"/>
    <mergeCell ref="A6:B6"/>
    <mergeCell ref="A4:B5"/>
  </mergeCells>
  <printOptions horizontalCentered="1"/>
  <pageMargins left="0.751388888888889" right="0.751388888888889" top="1" bottom="0.314583333333333" header="0.511805555555556" footer="0.511805555555556"/>
  <pageSetup paperSize="9" fitToWidth="0" orientation="landscape"/>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C10"/>
  <sheetViews>
    <sheetView workbookViewId="0">
      <selection activeCell="A6" sqref="A6:B6"/>
    </sheetView>
  </sheetViews>
  <sheetFormatPr defaultColWidth="9" defaultRowHeight="15" outlineLevelCol="2"/>
  <cols>
    <col min="1" max="1" width="18.125" style="40" customWidth="1"/>
    <col min="2" max="3" width="32.125" style="39" customWidth="1"/>
    <col min="4" max="4" width="27.875" style="39" customWidth="1"/>
    <col min="5" max="6" width="9" style="39"/>
    <col min="7" max="7" width="18.5" style="39" customWidth="1"/>
    <col min="8" max="8" width="27.75" style="39" customWidth="1"/>
    <col min="9" max="257" width="9" style="39"/>
    <col min="258" max="16384" width="9" style="40"/>
  </cols>
  <sheetData>
    <row r="1" ht="23.1" customHeight="1" spans="1:1">
      <c r="A1" s="41" t="s">
        <v>2561</v>
      </c>
    </row>
    <row r="2" ht="37.5" customHeight="1" spans="1:3">
      <c r="A2" s="50" t="s">
        <v>66</v>
      </c>
      <c r="B2" s="50"/>
      <c r="C2" s="50"/>
    </row>
    <row r="3" ht="18" customHeight="1" spans="2:3">
      <c r="B3" s="51" t="s">
        <v>2562</v>
      </c>
      <c r="C3" s="51"/>
    </row>
    <row r="4" ht="13.5" spans="1:3">
      <c r="A4" s="52" t="s">
        <v>225</v>
      </c>
      <c r="B4" s="45" t="s">
        <v>2563</v>
      </c>
      <c r="C4" s="45" t="s">
        <v>2564</v>
      </c>
    </row>
    <row r="5" ht="13.5" spans="1:3">
      <c r="A5" s="52"/>
      <c r="B5" s="45"/>
      <c r="C5" s="45"/>
    </row>
    <row r="6" ht="33.95" customHeight="1" spans="1:3">
      <c r="A6" s="52" t="s">
        <v>222</v>
      </c>
      <c r="B6" s="45">
        <v>32.11</v>
      </c>
      <c r="C6" s="45">
        <v>32.0483</v>
      </c>
    </row>
    <row r="7" ht="13.5" spans="2:3">
      <c r="B7" s="53"/>
      <c r="C7" s="53"/>
    </row>
    <row r="8" ht="13.5" spans="2:3">
      <c r="B8" s="53"/>
      <c r="C8" s="53"/>
    </row>
    <row r="9" ht="13.5" spans="2:3">
      <c r="B9" s="53"/>
      <c r="C9" s="53"/>
    </row>
    <row r="10" ht="13.5" spans="2:3">
      <c r="B10" s="53"/>
      <c r="C10" s="53"/>
    </row>
  </sheetData>
  <mergeCells count="5">
    <mergeCell ref="A2:C2"/>
    <mergeCell ref="B3:C3"/>
    <mergeCell ref="A4:A5"/>
    <mergeCell ref="B4:B5"/>
    <mergeCell ref="C4:C5"/>
  </mergeCells>
  <pageMargins left="0.75" right="0.75" top="1" bottom="1" header="0.509027777777778" footer="0.509027777777778"/>
  <pageSetup paperSize="9" orientation="portrait"/>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C13"/>
  <sheetViews>
    <sheetView workbookViewId="0">
      <selection activeCell="A6" sqref="A6:C6"/>
    </sheetView>
  </sheetViews>
  <sheetFormatPr defaultColWidth="9" defaultRowHeight="15" outlineLevelCol="2"/>
  <cols>
    <col min="1" max="3" width="27.875" style="39" customWidth="1"/>
    <col min="4" max="256" width="9" style="39"/>
    <col min="257" max="16384" width="9" style="40"/>
  </cols>
  <sheetData>
    <row r="1" ht="20.25" spans="1:1">
      <c r="A1" s="41" t="s">
        <v>2565</v>
      </c>
    </row>
    <row r="2" ht="41.25" customHeight="1" spans="1:3">
      <c r="A2" s="42" t="s">
        <v>68</v>
      </c>
      <c r="B2" s="43"/>
      <c r="C2" s="43"/>
    </row>
    <row r="3" ht="21" customHeight="1" spans="3:3">
      <c r="C3" s="44" t="s">
        <v>2562</v>
      </c>
    </row>
    <row r="4" ht="30" customHeight="1" spans="1:3">
      <c r="A4" s="45" t="s">
        <v>225</v>
      </c>
      <c r="B4" s="45" t="s">
        <v>2563</v>
      </c>
      <c r="C4" s="45" t="s">
        <v>2564</v>
      </c>
    </row>
    <row r="5" ht="30" customHeight="1" spans="1:3">
      <c r="A5" s="45" t="s">
        <v>222</v>
      </c>
      <c r="B5" s="46">
        <v>20.91</v>
      </c>
      <c r="C5" s="46">
        <v>20.91</v>
      </c>
    </row>
    <row r="6" ht="27.75" customHeight="1" spans="1:3">
      <c r="A6" s="47"/>
      <c r="B6" s="48"/>
      <c r="C6" s="48"/>
    </row>
    <row r="13" spans="2:2">
      <c r="B13" s="49"/>
    </row>
  </sheetData>
  <mergeCells count="2">
    <mergeCell ref="A2:C2"/>
    <mergeCell ref="A6:C6"/>
  </mergeCells>
  <pageMargins left="0.75" right="0.75" top="1" bottom="1" header="0.509027777777778" footer="0.509027777777778"/>
  <pageSetup paperSize="9" orientation="portrait"/>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I14"/>
  <sheetViews>
    <sheetView workbookViewId="0">
      <selection activeCell="A6" sqref="A5:B14"/>
    </sheetView>
  </sheetViews>
  <sheetFormatPr defaultColWidth="9" defaultRowHeight="13.5"/>
  <cols>
    <col min="1" max="1" width="8.125" style="21" customWidth="1"/>
    <col min="2" max="2" width="34.375" style="21" customWidth="1"/>
    <col min="3" max="4" width="14.25" style="21" customWidth="1"/>
    <col min="5" max="5" width="12" style="21" customWidth="1"/>
    <col min="6" max="6" width="13.125" style="21" customWidth="1"/>
    <col min="7" max="7" width="10.25" style="21" customWidth="1"/>
    <col min="8" max="16384" width="9" style="21"/>
  </cols>
  <sheetData>
    <row r="1" ht="18" customHeight="1" spans="1:9">
      <c r="A1" s="2" t="s">
        <v>2566</v>
      </c>
      <c r="B1" s="2"/>
      <c r="C1" s="22"/>
      <c r="D1" s="22"/>
      <c r="E1" s="22"/>
      <c r="F1" s="22"/>
      <c r="G1" s="22"/>
      <c r="H1" s="22"/>
      <c r="I1" s="22"/>
    </row>
    <row r="2" ht="24" spans="1:9">
      <c r="A2" s="23" t="s">
        <v>70</v>
      </c>
      <c r="B2" s="23"/>
      <c r="C2" s="23"/>
      <c r="D2" s="23"/>
      <c r="E2" s="23"/>
      <c r="F2" s="23"/>
      <c r="G2" s="23"/>
      <c r="H2" s="23"/>
      <c r="I2" s="23"/>
    </row>
    <row r="3" ht="21" customHeight="1" spans="1:9">
      <c r="A3" s="22"/>
      <c r="B3" s="24" t="s">
        <v>2562</v>
      </c>
      <c r="C3" s="24"/>
      <c r="D3" s="24"/>
      <c r="E3" s="24"/>
      <c r="F3" s="24"/>
      <c r="G3" s="24"/>
      <c r="H3" s="24"/>
      <c r="I3" s="24"/>
    </row>
    <row r="4" ht="33" customHeight="1" spans="1:9">
      <c r="A4" s="25" t="s">
        <v>221</v>
      </c>
      <c r="B4" s="25" t="s">
        <v>2567</v>
      </c>
      <c r="C4" s="25" t="s">
        <v>2568</v>
      </c>
      <c r="D4" s="25" t="s">
        <v>2569</v>
      </c>
      <c r="E4" s="25" t="s">
        <v>2570</v>
      </c>
      <c r="F4" s="25" t="s">
        <v>2571</v>
      </c>
      <c r="G4" s="25" t="s">
        <v>2572</v>
      </c>
      <c r="H4" s="26" t="s">
        <v>2573</v>
      </c>
      <c r="I4" s="25" t="s">
        <v>2574</v>
      </c>
    </row>
    <row r="5" ht="35.1" customHeight="1" spans="1:9">
      <c r="A5" s="27" t="s">
        <v>2575</v>
      </c>
      <c r="B5" s="28" t="s">
        <v>2576</v>
      </c>
      <c r="C5" s="29" t="s">
        <v>2577</v>
      </c>
      <c r="D5" s="29" t="s">
        <v>2578</v>
      </c>
      <c r="E5" s="29" t="s">
        <v>2579</v>
      </c>
      <c r="F5" s="30" t="s">
        <v>2580</v>
      </c>
      <c r="G5" s="31" t="s">
        <v>2581</v>
      </c>
      <c r="H5" s="32">
        <v>1.1</v>
      </c>
      <c r="I5" s="36" t="s">
        <v>2582</v>
      </c>
    </row>
    <row r="6" ht="35.1" customHeight="1" spans="1:9">
      <c r="A6" s="27"/>
      <c r="B6" s="28" t="s">
        <v>2583</v>
      </c>
      <c r="C6" s="29" t="s">
        <v>2584</v>
      </c>
      <c r="D6" s="29" t="s">
        <v>2585</v>
      </c>
      <c r="E6" s="29" t="s">
        <v>2579</v>
      </c>
      <c r="F6" s="30" t="s">
        <v>2586</v>
      </c>
      <c r="G6" s="33"/>
      <c r="H6" s="34"/>
      <c r="I6" s="37"/>
    </row>
    <row r="7" ht="35.1" customHeight="1" spans="1:9">
      <c r="A7" s="27"/>
      <c r="B7" s="28" t="s">
        <v>2576</v>
      </c>
      <c r="C7" s="29" t="s">
        <v>2577</v>
      </c>
      <c r="D7" s="29" t="s">
        <v>2578</v>
      </c>
      <c r="E7" s="29" t="s">
        <v>2579</v>
      </c>
      <c r="F7" s="30" t="s">
        <v>2580</v>
      </c>
      <c r="G7" s="31" t="s">
        <v>2581</v>
      </c>
      <c r="H7" s="32">
        <v>0.53</v>
      </c>
      <c r="I7" s="36" t="s">
        <v>2587</v>
      </c>
    </row>
    <row r="8" ht="35.1" customHeight="1" spans="1:9">
      <c r="A8" s="27"/>
      <c r="B8" s="28" t="s">
        <v>2583</v>
      </c>
      <c r="C8" s="29" t="s">
        <v>2584</v>
      </c>
      <c r="D8" s="29" t="s">
        <v>2585</v>
      </c>
      <c r="E8" s="29" t="s">
        <v>2579</v>
      </c>
      <c r="F8" s="30" t="s">
        <v>2586</v>
      </c>
      <c r="G8" s="33"/>
      <c r="H8" s="34"/>
      <c r="I8" s="37"/>
    </row>
    <row r="9" ht="35.1" customHeight="1" spans="1:9">
      <c r="A9" s="27"/>
      <c r="B9" s="28" t="s">
        <v>2588</v>
      </c>
      <c r="C9" s="29" t="s">
        <v>2589</v>
      </c>
      <c r="D9" s="29" t="s">
        <v>2590</v>
      </c>
      <c r="E9" s="29" t="s">
        <v>2591</v>
      </c>
      <c r="F9" s="30" t="s">
        <v>2592</v>
      </c>
      <c r="G9" s="29" t="s">
        <v>2593</v>
      </c>
      <c r="H9" s="35">
        <v>1</v>
      </c>
      <c r="I9" s="38" t="s">
        <v>2594</v>
      </c>
    </row>
    <row r="10" ht="35.1" customHeight="1" spans="1:9">
      <c r="A10" s="27"/>
      <c r="B10" s="28" t="s">
        <v>2595</v>
      </c>
      <c r="C10" s="29" t="s">
        <v>2596</v>
      </c>
      <c r="D10" s="29" t="s">
        <v>2597</v>
      </c>
      <c r="E10" s="29" t="s">
        <v>2579</v>
      </c>
      <c r="F10" s="30" t="s">
        <v>2598</v>
      </c>
      <c r="G10" s="31" t="s">
        <v>2581</v>
      </c>
      <c r="H10" s="32">
        <v>0.35</v>
      </c>
      <c r="I10" s="36" t="s">
        <v>2599</v>
      </c>
    </row>
    <row r="11" ht="35.1" customHeight="1" spans="1:9">
      <c r="A11" s="27"/>
      <c r="B11" s="28" t="s">
        <v>2576</v>
      </c>
      <c r="C11" s="29" t="s">
        <v>2577</v>
      </c>
      <c r="D11" s="29" t="s">
        <v>2578</v>
      </c>
      <c r="E11" s="29" t="s">
        <v>2579</v>
      </c>
      <c r="F11" s="30" t="s">
        <v>2580</v>
      </c>
      <c r="G11" s="33"/>
      <c r="H11" s="34"/>
      <c r="I11" s="37"/>
    </row>
    <row r="12" ht="35.1" customHeight="1" spans="1:9">
      <c r="A12" s="27"/>
      <c r="B12" s="28" t="s">
        <v>2600</v>
      </c>
      <c r="C12" s="29" t="s">
        <v>2601</v>
      </c>
      <c r="D12" s="29" t="s">
        <v>2590</v>
      </c>
      <c r="E12" s="29" t="s">
        <v>2591</v>
      </c>
      <c r="F12" s="30" t="s">
        <v>2602</v>
      </c>
      <c r="G12" s="29" t="s">
        <v>2593</v>
      </c>
      <c r="H12" s="35">
        <v>1.96</v>
      </c>
      <c r="I12" s="38" t="s">
        <v>2603</v>
      </c>
    </row>
    <row r="13" ht="35.1" customHeight="1" spans="1:9">
      <c r="A13" s="27"/>
      <c r="B13" s="28" t="s">
        <v>2604</v>
      </c>
      <c r="C13" s="29" t="s">
        <v>2605</v>
      </c>
      <c r="D13" s="29" t="s">
        <v>2606</v>
      </c>
      <c r="E13" s="29" t="s">
        <v>2579</v>
      </c>
      <c r="F13" s="30" t="s">
        <v>2607</v>
      </c>
      <c r="G13" s="29" t="s">
        <v>2608</v>
      </c>
      <c r="H13" s="35">
        <v>2.5</v>
      </c>
      <c r="I13" s="38" t="s">
        <v>2603</v>
      </c>
    </row>
    <row r="14" ht="35.1" customHeight="1" spans="1:9">
      <c r="A14" s="27"/>
      <c r="B14" s="28" t="s">
        <v>2600</v>
      </c>
      <c r="C14" s="29" t="s">
        <v>2601</v>
      </c>
      <c r="D14" s="29" t="s">
        <v>2590</v>
      </c>
      <c r="E14" s="29" t="s">
        <v>2591</v>
      </c>
      <c r="F14" s="30" t="s">
        <v>2602</v>
      </c>
      <c r="G14" s="29" t="s">
        <v>2593</v>
      </c>
      <c r="H14" s="35">
        <v>2.04</v>
      </c>
      <c r="I14" s="38" t="s">
        <v>2603</v>
      </c>
    </row>
  </sheetData>
  <mergeCells count="13">
    <mergeCell ref="A1:B1"/>
    <mergeCell ref="A2:I2"/>
    <mergeCell ref="B3:I3"/>
    <mergeCell ref="A5:A14"/>
    <mergeCell ref="G5:G6"/>
    <mergeCell ref="G7:G8"/>
    <mergeCell ref="G10:G11"/>
    <mergeCell ref="H5:H6"/>
    <mergeCell ref="H7:H8"/>
    <mergeCell ref="H10:H11"/>
    <mergeCell ref="I5:I6"/>
    <mergeCell ref="I7:I8"/>
    <mergeCell ref="I10:I11"/>
  </mergeCells>
  <printOptions horizontalCentered="1"/>
  <pageMargins left="0.751388888888889" right="0.751388888888889" top="1" bottom="1" header="0.5" footer="0.5"/>
  <pageSetup paperSize="9" scale="75" orientation="landscape"/>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view="pageBreakPreview" zoomScaleNormal="100" workbookViewId="0">
      <selection activeCell="A6" sqref="A6:B6"/>
    </sheetView>
  </sheetViews>
  <sheetFormatPr defaultColWidth="9" defaultRowHeight="13.5" outlineLevelCol="7"/>
  <cols>
    <col min="1" max="1" width="46.5" style="13" customWidth="1"/>
    <col min="2" max="2" width="31.875" style="13" customWidth="1"/>
    <col min="3" max="3" width="13" style="13" customWidth="1"/>
    <col min="4" max="4" width="12" style="13" customWidth="1"/>
    <col min="5" max="5" width="13.125" style="13" customWidth="1"/>
    <col min="6" max="6" width="10.875" style="13" customWidth="1"/>
    <col min="7" max="16384" width="9" style="13"/>
  </cols>
  <sheetData>
    <row r="1" ht="27" customHeight="1" spans="1:8">
      <c r="A1" s="14" t="s">
        <v>2609</v>
      </c>
      <c r="B1" s="14"/>
      <c r="C1" s="15"/>
      <c r="D1" s="15"/>
      <c r="E1" s="15"/>
      <c r="F1" s="15"/>
      <c r="G1" s="15"/>
      <c r="H1" s="15"/>
    </row>
    <row r="2" ht="32.1" customHeight="1" spans="1:2">
      <c r="A2" s="16" t="s">
        <v>72</v>
      </c>
      <c r="B2" s="16"/>
    </row>
    <row r="3" ht="21" customHeight="1" spans="1:2">
      <c r="A3" s="15"/>
      <c r="B3" s="17" t="s">
        <v>76</v>
      </c>
    </row>
    <row r="4" ht="27" customHeight="1" spans="1:2">
      <c r="A4" s="18" t="s">
        <v>225</v>
      </c>
      <c r="B4" s="18" t="s">
        <v>276</v>
      </c>
    </row>
    <row r="5" ht="27" customHeight="1" spans="1:2">
      <c r="A5" s="19" t="s">
        <v>277</v>
      </c>
      <c r="B5" s="20">
        <f>SUM(B6:B11)</f>
        <v>101554</v>
      </c>
    </row>
    <row r="6" ht="27" customHeight="1" spans="1:2">
      <c r="A6" s="19" t="s">
        <v>278</v>
      </c>
      <c r="B6" s="20">
        <v>19800</v>
      </c>
    </row>
    <row r="7" ht="27" customHeight="1" spans="1:2">
      <c r="A7" s="19" t="s">
        <v>279</v>
      </c>
      <c r="B7" s="20"/>
    </row>
    <row r="8" ht="27" customHeight="1" spans="1:2">
      <c r="A8" s="19" t="s">
        <v>280</v>
      </c>
      <c r="B8" s="20">
        <v>75000</v>
      </c>
    </row>
    <row r="9" ht="27" customHeight="1" spans="1:2">
      <c r="A9" s="19" t="s">
        <v>281</v>
      </c>
      <c r="B9" s="20">
        <v>6754</v>
      </c>
    </row>
    <row r="10" ht="27" customHeight="1" spans="1:2">
      <c r="A10" s="19" t="s">
        <v>282</v>
      </c>
      <c r="B10" s="20"/>
    </row>
    <row r="11" ht="27" customHeight="1" spans="1:2">
      <c r="A11" s="19" t="s">
        <v>283</v>
      </c>
      <c r="B11" s="20"/>
    </row>
    <row r="12" ht="27" customHeight="1" spans="1:2">
      <c r="A12" s="19" t="s">
        <v>284</v>
      </c>
      <c r="B12" s="20">
        <f>SUM(B13:B14)</f>
        <v>6755</v>
      </c>
    </row>
    <row r="13" ht="27" customHeight="1" spans="1:2">
      <c r="A13" s="19" t="s">
        <v>285</v>
      </c>
      <c r="B13" s="20">
        <v>6755</v>
      </c>
    </row>
    <row r="14" ht="27" customHeight="1" spans="1:2">
      <c r="A14" s="19" t="s">
        <v>286</v>
      </c>
      <c r="B14" s="20"/>
    </row>
    <row r="15" ht="27" customHeight="1" spans="1:2">
      <c r="A15" s="19" t="s">
        <v>287</v>
      </c>
      <c r="B15" s="20">
        <f>SUM(B16:B17)</f>
        <v>15511</v>
      </c>
    </row>
    <row r="16" ht="27" customHeight="1" spans="1:2">
      <c r="A16" s="19" t="s">
        <v>285</v>
      </c>
      <c r="B16" s="20">
        <v>10244</v>
      </c>
    </row>
    <row r="17" ht="27" customHeight="1" spans="1:2">
      <c r="A17" s="19" t="s">
        <v>286</v>
      </c>
      <c r="B17" s="20">
        <v>5267</v>
      </c>
    </row>
  </sheetData>
  <mergeCells count="2">
    <mergeCell ref="A1:B1"/>
    <mergeCell ref="A2:B2"/>
  </mergeCells>
  <pageMargins left="0.75" right="0.75" top="1" bottom="1" header="0.5" footer="0.5"/>
  <pageSetup paperSize="9" orientation="portrait"/>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G7"/>
  <sheetViews>
    <sheetView view="pageBreakPreview" zoomScaleNormal="100" workbookViewId="0">
      <selection activeCell="A6" sqref="A6:B6"/>
    </sheetView>
  </sheetViews>
  <sheetFormatPr defaultColWidth="9" defaultRowHeight="13.5" outlineLevelRow="6" outlineLevelCol="6"/>
  <cols>
    <col min="1" max="1" width="19" style="1" customWidth="1"/>
    <col min="2" max="2" width="12" style="1" customWidth="1"/>
    <col min="3" max="3" width="17.5" style="1" customWidth="1"/>
    <col min="4" max="4" width="22.625" style="1" customWidth="1"/>
    <col min="5" max="5" width="25.375" style="1" customWidth="1"/>
    <col min="6" max="7" width="16.125" style="1" customWidth="1"/>
    <col min="8" max="16384" width="9" style="1"/>
  </cols>
  <sheetData>
    <row r="1" ht="20.25" spans="1:2">
      <c r="A1" s="2" t="s">
        <v>2610</v>
      </c>
      <c r="B1" s="2"/>
    </row>
    <row r="2" ht="45" customHeight="1" spans="1:7">
      <c r="A2" s="3" t="s">
        <v>74</v>
      </c>
      <c r="B2" s="3"/>
      <c r="C2" s="3"/>
      <c r="D2" s="3"/>
      <c r="E2" s="3"/>
      <c r="F2" s="3"/>
      <c r="G2" s="3"/>
    </row>
    <row r="3" ht="21" customHeight="1" spans="1:7">
      <c r="A3" s="4" t="s">
        <v>76</v>
      </c>
      <c r="B3" s="4"/>
      <c r="C3" s="4"/>
      <c r="D3" s="4"/>
      <c r="E3" s="4"/>
      <c r="F3" s="4"/>
      <c r="G3" s="4"/>
    </row>
    <row r="4" ht="39" customHeight="1" spans="1:7">
      <c r="A4" s="5" t="s">
        <v>2611</v>
      </c>
      <c r="B4" s="6" t="s">
        <v>2612</v>
      </c>
      <c r="C4" s="7"/>
      <c r="D4" s="7"/>
      <c r="E4" s="7"/>
      <c r="F4" s="7"/>
      <c r="G4" s="8"/>
    </row>
    <row r="5" ht="54" customHeight="1" spans="1:7">
      <c r="A5" s="5"/>
      <c r="B5" s="9" t="s">
        <v>2613</v>
      </c>
      <c r="C5" s="9" t="s">
        <v>2055</v>
      </c>
      <c r="D5" s="9" t="s">
        <v>2614</v>
      </c>
      <c r="E5" s="9" t="s">
        <v>2615</v>
      </c>
      <c r="F5" s="9" t="s">
        <v>2616</v>
      </c>
      <c r="G5" s="9" t="s">
        <v>2617</v>
      </c>
    </row>
    <row r="6" ht="72.95" customHeight="1" spans="1:7">
      <c r="A6" s="10" t="s">
        <v>2618</v>
      </c>
      <c r="B6" s="11">
        <v>465</v>
      </c>
      <c r="C6" s="11">
        <v>28</v>
      </c>
      <c r="D6" s="11">
        <v>0</v>
      </c>
      <c r="E6" s="11">
        <v>437</v>
      </c>
      <c r="F6" s="11">
        <v>107</v>
      </c>
      <c r="G6" s="11">
        <v>330</v>
      </c>
    </row>
    <row r="7" ht="72.95" customHeight="1" spans="1:7">
      <c r="A7" s="12" t="s">
        <v>2619</v>
      </c>
      <c r="B7" s="12"/>
      <c r="C7" s="12"/>
      <c r="D7" s="12"/>
      <c r="E7" s="12"/>
      <c r="F7" s="12"/>
      <c r="G7" s="12"/>
    </row>
  </sheetData>
  <mergeCells count="6">
    <mergeCell ref="A1:B1"/>
    <mergeCell ref="A2:G2"/>
    <mergeCell ref="A3:G3"/>
    <mergeCell ref="B4:G4"/>
    <mergeCell ref="A7:G7"/>
    <mergeCell ref="A4:A5"/>
  </mergeCells>
  <printOptions horizontalCentered="1"/>
  <pageMargins left="0.751388888888889" right="0.751388888888889" top="1" bottom="1" header="0.5" footer="0.5"/>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6"/>
  <sheetViews>
    <sheetView showGridLines="0" showZeros="0" workbookViewId="0">
      <selection activeCell="A36" sqref="A36"/>
    </sheetView>
  </sheetViews>
  <sheetFormatPr defaultColWidth="12.125" defaultRowHeight="15.6" customHeight="1"/>
  <cols>
    <col min="1" max="1" width="38.875" style="215" customWidth="1"/>
    <col min="2" max="2" width="12.875" style="215" customWidth="1"/>
    <col min="3" max="3" width="22.125" style="215" customWidth="1"/>
    <col min="4" max="4" width="12.875" style="215" customWidth="1"/>
    <col min="5" max="252" width="12.125" style="215" customWidth="1"/>
    <col min="253" max="16380" width="12.125" style="215"/>
    <col min="16381" max="16384" width="12.125" style="184"/>
  </cols>
  <sheetData>
    <row r="1" s="215" customFormat="1" customHeight="1" spans="1:16384">
      <c r="A1" s="244" t="s">
        <v>142</v>
      </c>
      <c r="B1" s="245"/>
      <c r="C1" s="245"/>
      <c r="D1" s="245"/>
      <c r="XFA1" s="184"/>
      <c r="XFB1" s="184"/>
      <c r="XFC1" s="184"/>
      <c r="XFD1" s="184"/>
    </row>
    <row r="2" s="215" customFormat="1" ht="33.95" customHeight="1" spans="1:16384">
      <c r="A2" s="246" t="s">
        <v>6</v>
      </c>
      <c r="B2" s="246"/>
      <c r="C2" s="246"/>
      <c r="D2" s="246"/>
      <c r="XFA2" s="184"/>
      <c r="XFB2" s="184"/>
      <c r="XFC2" s="184"/>
      <c r="XFD2" s="184"/>
    </row>
    <row r="3" s="215" customFormat="1" ht="17.25" customHeight="1" spans="1:16384">
      <c r="A3" s="246"/>
      <c r="B3" s="246"/>
      <c r="C3" s="246"/>
      <c r="D3" s="247" t="s">
        <v>76</v>
      </c>
      <c r="XFA3" s="184"/>
      <c r="XFB3" s="184"/>
      <c r="XFC3" s="184"/>
      <c r="XFD3" s="184"/>
    </row>
    <row r="4" s="215" customFormat="1" ht="17.1" customHeight="1" spans="1:16384">
      <c r="A4" s="248" t="s">
        <v>77</v>
      </c>
      <c r="B4" s="218" t="s">
        <v>143</v>
      </c>
      <c r="C4" s="248" t="s">
        <v>77</v>
      </c>
      <c r="D4" s="218" t="s">
        <v>143</v>
      </c>
      <c r="XFA4" s="184"/>
      <c r="XFB4" s="184"/>
      <c r="XFC4" s="184"/>
      <c r="XFD4" s="184"/>
    </row>
    <row r="5" s="215" customFormat="1" ht="17.1" customHeight="1" spans="1:16384">
      <c r="A5" s="249" t="s">
        <v>144</v>
      </c>
      <c r="B5" s="250">
        <v>671928</v>
      </c>
      <c r="C5" s="249" t="s">
        <v>145</v>
      </c>
      <c r="D5" s="250">
        <v>769797</v>
      </c>
      <c r="XFA5" s="184"/>
      <c r="XFB5" s="184"/>
      <c r="XFC5" s="184"/>
      <c r="XFD5" s="184"/>
    </row>
    <row r="6" s="215" customFormat="1" ht="17.1" customHeight="1" spans="1:16384">
      <c r="A6" s="249" t="s">
        <v>146</v>
      </c>
      <c r="B6" s="250">
        <v>211753</v>
      </c>
      <c r="C6" s="249" t="s">
        <v>147</v>
      </c>
      <c r="D6" s="250">
        <v>176251</v>
      </c>
      <c r="XFA6" s="184"/>
      <c r="XFB6" s="184"/>
      <c r="XFC6" s="184"/>
      <c r="XFD6" s="184"/>
    </row>
    <row r="7" s="215" customFormat="1" ht="17.1" customHeight="1" spans="1:16384">
      <c r="A7" s="249" t="s">
        <v>148</v>
      </c>
      <c r="B7" s="250">
        <v>77609</v>
      </c>
      <c r="C7" s="219" t="s">
        <v>149</v>
      </c>
      <c r="D7" s="250">
        <v>2574</v>
      </c>
      <c r="XFA7" s="184"/>
      <c r="XFB7" s="184"/>
      <c r="XFC7" s="184"/>
      <c r="XFD7" s="184"/>
    </row>
    <row r="8" s="215" customFormat="1" ht="16.9" customHeight="1" spans="1:16384">
      <c r="A8" s="219" t="s">
        <v>150</v>
      </c>
      <c r="B8" s="250">
        <v>2643</v>
      </c>
      <c r="C8" s="219" t="s">
        <v>151</v>
      </c>
      <c r="D8" s="250">
        <v>173677</v>
      </c>
      <c r="XFA8" s="184"/>
      <c r="XFB8" s="184"/>
      <c r="XFC8" s="184"/>
      <c r="XFD8" s="184"/>
    </row>
    <row r="9" s="215" customFormat="1" ht="16.9" customHeight="1" spans="1:16384">
      <c r="A9" s="219" t="s">
        <v>152</v>
      </c>
      <c r="B9" s="250">
        <v>5173</v>
      </c>
      <c r="C9" s="219"/>
      <c r="D9" s="250"/>
      <c r="XFA9" s="184"/>
      <c r="XFB9" s="184"/>
      <c r="XFC9" s="184"/>
      <c r="XFD9" s="184"/>
    </row>
    <row r="10" s="215" customFormat="1" ht="16.9" customHeight="1" spans="1:16384">
      <c r="A10" s="219" t="s">
        <v>153</v>
      </c>
      <c r="B10" s="250">
        <v>46913</v>
      </c>
      <c r="C10" s="219"/>
      <c r="D10" s="250"/>
      <c r="XFA10" s="184"/>
      <c r="XFB10" s="184"/>
      <c r="XFC10" s="184"/>
      <c r="XFD10" s="184"/>
    </row>
    <row r="11" s="215" customFormat="1" ht="16.9" customHeight="1" spans="1:16384">
      <c r="A11" s="219" t="s">
        <v>154</v>
      </c>
      <c r="B11" s="250">
        <v>22880</v>
      </c>
      <c r="C11" s="249"/>
      <c r="D11" s="250"/>
      <c r="XFA11" s="184"/>
      <c r="XFB11" s="184"/>
      <c r="XFC11" s="184"/>
      <c r="XFD11" s="184"/>
    </row>
    <row r="12" s="215" customFormat="1" ht="16.9" customHeight="1" spans="1:16384">
      <c r="A12" s="249" t="s">
        <v>155</v>
      </c>
      <c r="B12" s="250">
        <v>41370</v>
      </c>
      <c r="C12" s="219"/>
      <c r="D12" s="250"/>
      <c r="XFA12" s="184"/>
      <c r="XFB12" s="184"/>
      <c r="XFC12" s="184"/>
      <c r="XFD12" s="184"/>
    </row>
    <row r="13" s="215" customFormat="1" ht="16.9" customHeight="1" spans="1:16384">
      <c r="A13" s="219" t="s">
        <v>156</v>
      </c>
      <c r="B13" s="250">
        <v>6336</v>
      </c>
      <c r="C13" s="219"/>
      <c r="D13" s="250"/>
      <c r="XFA13" s="184"/>
      <c r="XFB13" s="184"/>
      <c r="XFC13" s="184"/>
      <c r="XFD13" s="184"/>
    </row>
    <row r="14" s="215" customFormat="1" ht="16.9" customHeight="1" spans="1:16384">
      <c r="A14" s="219" t="s">
        <v>157</v>
      </c>
      <c r="B14" s="250">
        <v>208</v>
      </c>
      <c r="C14" s="249"/>
      <c r="D14" s="250"/>
      <c r="XFA14" s="184"/>
      <c r="XFB14" s="184"/>
      <c r="XFC14" s="184"/>
      <c r="XFD14" s="184"/>
    </row>
    <row r="15" s="215" customFormat="1" ht="16.9" customHeight="1" spans="1:16384">
      <c r="A15" s="219" t="s">
        <v>158</v>
      </c>
      <c r="B15" s="250">
        <v>2793</v>
      </c>
      <c r="C15" s="219"/>
      <c r="D15" s="250"/>
      <c r="XFA15" s="184"/>
      <c r="XFB15" s="184"/>
      <c r="XFC15" s="184"/>
      <c r="XFD15" s="184"/>
    </row>
    <row r="16" s="215" customFormat="1" ht="16.9" customHeight="1" spans="1:16384">
      <c r="A16" s="219" t="s">
        <v>159</v>
      </c>
      <c r="B16" s="250">
        <v>1398</v>
      </c>
      <c r="C16" s="219"/>
      <c r="D16" s="250"/>
      <c r="XFA16" s="184"/>
      <c r="XFB16" s="184"/>
      <c r="XFC16" s="184"/>
      <c r="XFD16" s="184"/>
    </row>
    <row r="17" s="215" customFormat="1" ht="16.9" customHeight="1" spans="1:16384">
      <c r="A17" s="219" t="s">
        <v>160</v>
      </c>
      <c r="B17" s="250">
        <v>3398</v>
      </c>
      <c r="C17" s="249"/>
      <c r="D17" s="250"/>
      <c r="XFA17" s="184"/>
      <c r="XFB17" s="184"/>
      <c r="XFC17" s="184"/>
      <c r="XFD17" s="184"/>
    </row>
    <row r="18" s="215" customFormat="1" ht="16.9" customHeight="1" spans="1:16384">
      <c r="A18" s="219" t="s">
        <v>161</v>
      </c>
      <c r="B18" s="250">
        <v>503</v>
      </c>
      <c r="C18" s="249"/>
      <c r="D18" s="250"/>
      <c r="XFA18" s="184"/>
      <c r="XFB18" s="184"/>
      <c r="XFC18" s="184"/>
      <c r="XFD18" s="184"/>
    </row>
    <row r="19" s="215" customFormat="1" ht="16.9" customHeight="1" spans="1:16384">
      <c r="A19" s="219" t="s">
        <v>162</v>
      </c>
      <c r="B19" s="250">
        <v>60</v>
      </c>
      <c r="C19" s="249"/>
      <c r="D19" s="250"/>
      <c r="XFA19" s="184"/>
      <c r="XFB19" s="184"/>
      <c r="XFC19" s="184"/>
      <c r="XFD19" s="184"/>
    </row>
    <row r="20" s="215" customFormat="1" ht="16.9" customHeight="1" spans="1:16384">
      <c r="A20" s="219" t="s">
        <v>163</v>
      </c>
      <c r="B20" s="250">
        <v>6876</v>
      </c>
      <c r="C20" s="249"/>
      <c r="D20" s="250"/>
      <c r="XFA20" s="184"/>
      <c r="XFB20" s="184"/>
      <c r="XFC20" s="184"/>
      <c r="XFD20" s="184"/>
    </row>
    <row r="21" s="215" customFormat="1" ht="16.9" customHeight="1" spans="1:16384">
      <c r="A21" s="219" t="s">
        <v>164</v>
      </c>
      <c r="B21" s="250">
        <v>238</v>
      </c>
      <c r="C21" s="249"/>
      <c r="D21" s="250"/>
      <c r="XFA21" s="184"/>
      <c r="XFB21" s="184"/>
      <c r="XFC21" s="184"/>
      <c r="XFD21" s="184"/>
    </row>
    <row r="22" s="215" customFormat="1" ht="16.9" customHeight="1" spans="1:16384">
      <c r="A22" s="219" t="s">
        <v>165</v>
      </c>
      <c r="B22" s="250">
        <v>7486</v>
      </c>
      <c r="C22" s="249"/>
      <c r="D22" s="250"/>
      <c r="XFA22" s="184"/>
      <c r="XFB22" s="184"/>
      <c r="XFC22" s="184"/>
      <c r="XFD22" s="184"/>
    </row>
    <row r="23" s="215" customFormat="1" ht="16.9" customHeight="1" spans="1:16384">
      <c r="A23" s="219" t="s">
        <v>166</v>
      </c>
      <c r="B23" s="250">
        <v>10653</v>
      </c>
      <c r="C23" s="249"/>
      <c r="D23" s="250"/>
      <c r="XFA23" s="184"/>
      <c r="XFB23" s="184"/>
      <c r="XFC23" s="184"/>
      <c r="XFD23" s="184"/>
    </row>
    <row r="24" s="215" customFormat="1" ht="16.9" customHeight="1" spans="1:16384">
      <c r="A24" s="219" t="s">
        <v>167</v>
      </c>
      <c r="B24" s="250">
        <v>678</v>
      </c>
      <c r="C24" s="249"/>
      <c r="D24" s="250"/>
      <c r="XFA24" s="184"/>
      <c r="XFB24" s="184"/>
      <c r="XFC24" s="184"/>
      <c r="XFD24" s="184"/>
    </row>
    <row r="25" s="215" customFormat="1" ht="16.9" customHeight="1" spans="1:16384">
      <c r="A25" s="219" t="s">
        <v>168</v>
      </c>
      <c r="B25" s="250">
        <v>35</v>
      </c>
      <c r="C25" s="249"/>
      <c r="D25" s="250"/>
      <c r="XFA25" s="184"/>
      <c r="XFB25" s="184"/>
      <c r="XFC25" s="184"/>
      <c r="XFD25" s="184"/>
    </row>
    <row r="26" s="215" customFormat="1" ht="16.9" customHeight="1" spans="1:16384">
      <c r="A26" s="219" t="s">
        <v>169</v>
      </c>
      <c r="B26" s="250">
        <v>11232</v>
      </c>
      <c r="C26" s="249"/>
      <c r="D26" s="250"/>
      <c r="XFA26" s="184"/>
      <c r="XFB26" s="184"/>
      <c r="XFC26" s="184"/>
      <c r="XFD26" s="184"/>
    </row>
    <row r="27" s="215" customFormat="1" ht="16.9" customHeight="1" spans="1:16384">
      <c r="A27" s="219" t="s">
        <v>170</v>
      </c>
      <c r="B27" s="250">
        <v>5</v>
      </c>
      <c r="C27" s="249"/>
      <c r="D27" s="250"/>
      <c r="XFA27" s="184"/>
      <c r="XFB27" s="184"/>
      <c r="XFC27" s="184"/>
      <c r="XFD27" s="184"/>
    </row>
    <row r="28" s="215" customFormat="1" ht="16.9" customHeight="1" spans="1:16384">
      <c r="A28" s="219" t="s">
        <v>171</v>
      </c>
      <c r="B28" s="250">
        <v>-10529</v>
      </c>
      <c r="C28" s="219"/>
      <c r="D28" s="250"/>
      <c r="XFA28" s="184"/>
      <c r="XFB28" s="184"/>
      <c r="XFC28" s="184"/>
      <c r="XFD28" s="184"/>
    </row>
    <row r="29" s="215" customFormat="1" ht="16.9" customHeight="1" spans="1:16384">
      <c r="A29" s="249" t="s">
        <v>172</v>
      </c>
      <c r="B29" s="250">
        <v>92774</v>
      </c>
      <c r="C29" s="249" t="s">
        <v>173</v>
      </c>
      <c r="D29" s="250">
        <v>6755</v>
      </c>
      <c r="XFA29" s="184"/>
      <c r="XFB29" s="184"/>
      <c r="XFC29" s="184"/>
      <c r="XFD29" s="184"/>
    </row>
    <row r="30" s="215" customFormat="1" ht="16.9" customHeight="1" spans="1:16384">
      <c r="A30" s="249" t="s">
        <v>174</v>
      </c>
      <c r="B30" s="250">
        <v>26554</v>
      </c>
      <c r="C30" s="219" t="s">
        <v>175</v>
      </c>
      <c r="D30" s="250">
        <v>6755</v>
      </c>
      <c r="XFA30" s="184"/>
      <c r="XFB30" s="184"/>
      <c r="XFC30" s="184"/>
      <c r="XFD30" s="184"/>
    </row>
    <row r="31" s="215" customFormat="1" ht="16.9" customHeight="1" spans="1:16384">
      <c r="A31" s="249" t="s">
        <v>176</v>
      </c>
      <c r="B31" s="250">
        <v>14071</v>
      </c>
      <c r="C31" s="249" t="s">
        <v>177</v>
      </c>
      <c r="D31" s="250"/>
      <c r="XFA31" s="184"/>
      <c r="XFB31" s="184"/>
      <c r="XFC31" s="184"/>
      <c r="XFD31" s="184"/>
    </row>
    <row r="32" s="215" customFormat="1" ht="16.9" customHeight="1" spans="1:16384">
      <c r="A32" s="249" t="s">
        <v>178</v>
      </c>
      <c r="B32" s="250">
        <v>18411</v>
      </c>
      <c r="C32" s="249"/>
      <c r="D32" s="250"/>
      <c r="XFA32" s="184"/>
      <c r="XFB32" s="184"/>
      <c r="XFC32" s="184"/>
      <c r="XFD32" s="184"/>
    </row>
    <row r="33" s="215" customFormat="1" ht="16.9" customHeight="1" spans="1:16384">
      <c r="A33" s="219" t="s">
        <v>179</v>
      </c>
      <c r="B33" s="250"/>
      <c r="C33" s="249"/>
      <c r="D33" s="250"/>
      <c r="XFA33" s="184"/>
      <c r="XFB33" s="184"/>
      <c r="XFC33" s="184"/>
      <c r="XFD33" s="184"/>
    </row>
    <row r="34" s="215" customFormat="1" ht="16.9" customHeight="1" spans="1:16384">
      <c r="A34" s="219" t="s">
        <v>180</v>
      </c>
      <c r="B34" s="250">
        <v>38</v>
      </c>
      <c r="C34" s="249" t="s">
        <v>181</v>
      </c>
      <c r="D34" s="250">
        <v>11694</v>
      </c>
      <c r="XFA34" s="184"/>
      <c r="XFB34" s="184"/>
      <c r="XFC34" s="184"/>
      <c r="XFD34" s="184"/>
    </row>
    <row r="35" s="215" customFormat="1" ht="16.9" customHeight="1" spans="1:16384">
      <c r="A35" s="219" t="s">
        <v>182</v>
      </c>
      <c r="B35" s="250">
        <v>18373</v>
      </c>
      <c r="C35" s="249" t="s">
        <v>183</v>
      </c>
      <c r="D35" s="250">
        <v>11694</v>
      </c>
      <c r="XFA35" s="184"/>
      <c r="XFB35" s="184"/>
      <c r="XFC35" s="184"/>
      <c r="XFD35" s="184"/>
    </row>
    <row r="36" s="215" customFormat="1" ht="16.9" customHeight="1" spans="1:16384">
      <c r="A36" s="249" t="s">
        <v>184</v>
      </c>
      <c r="B36" s="250">
        <v>21780</v>
      </c>
      <c r="C36" s="249" t="s">
        <v>185</v>
      </c>
      <c r="D36" s="250"/>
      <c r="XFA36" s="184"/>
      <c r="XFB36" s="184"/>
      <c r="XFC36" s="184"/>
      <c r="XFD36" s="184"/>
    </row>
    <row r="37" s="215" customFormat="1" ht="16.9" customHeight="1" spans="1:16384">
      <c r="A37" s="218" t="s">
        <v>186</v>
      </c>
      <c r="B37" s="250">
        <v>964497</v>
      </c>
      <c r="C37" s="218" t="s">
        <v>187</v>
      </c>
      <c r="D37" s="250">
        <v>964497</v>
      </c>
      <c r="XFA37" s="184"/>
      <c r="XFB37" s="184"/>
      <c r="XFC37" s="184"/>
      <c r="XFD37" s="184"/>
    </row>
    <row r="38" s="215" customFormat="1" ht="16.9" customHeight="1" spans="16381:16384">
      <c r="XFA38" s="184"/>
      <c r="XFB38" s="184"/>
      <c r="XFC38" s="184"/>
      <c r="XFD38" s="184"/>
    </row>
    <row r="39" s="215" customFormat="1" ht="17.1" customHeight="1" spans="16381:16384">
      <c r="XFA39" s="184"/>
      <c r="XFB39" s="184"/>
      <c r="XFC39" s="184"/>
      <c r="XFD39" s="184"/>
    </row>
    <row r="40" s="215" customFormat="1" ht="17.1" customHeight="1" spans="16381:16384">
      <c r="XFA40" s="184"/>
      <c r="XFB40" s="184"/>
      <c r="XFC40" s="184"/>
      <c r="XFD40" s="184"/>
    </row>
    <row r="41" s="215" customFormat="1" ht="17.1" customHeight="1" spans="16381:16384">
      <c r="XFA41" s="184"/>
      <c r="XFB41" s="184"/>
      <c r="XFC41" s="184"/>
      <c r="XFD41" s="184"/>
    </row>
    <row r="42" s="215" customFormat="1" ht="17.1" customHeight="1" spans="16381:16384">
      <c r="XFA42" s="184"/>
      <c r="XFB42" s="184"/>
      <c r="XFC42" s="184"/>
      <c r="XFD42" s="184"/>
    </row>
    <row r="43" s="215" customFormat="1" ht="17.1" customHeight="1" spans="16381:16384">
      <c r="XFA43" s="184"/>
      <c r="XFB43" s="184"/>
      <c r="XFC43" s="184"/>
      <c r="XFD43" s="184"/>
    </row>
    <row r="44" s="215" customFormat="1" ht="17.1" customHeight="1" spans="16381:16384">
      <c r="XFA44" s="184"/>
      <c r="XFB44" s="184"/>
      <c r="XFC44" s="184"/>
      <c r="XFD44" s="184"/>
    </row>
    <row r="45" s="215" customFormat="1" ht="17.1" customHeight="1" spans="16381:16384">
      <c r="XFA45" s="184"/>
      <c r="XFB45" s="184"/>
      <c r="XFC45" s="184"/>
      <c r="XFD45" s="184"/>
    </row>
    <row r="46" s="215" customFormat="1" ht="17.1" customHeight="1" spans="16381:16384">
      <c r="XFA46" s="184"/>
      <c r="XFB46" s="184"/>
      <c r="XFC46" s="184"/>
      <c r="XFD46" s="184"/>
    </row>
  </sheetData>
  <mergeCells count="2">
    <mergeCell ref="A1:D1"/>
    <mergeCell ref="A2:D2"/>
  </mergeCells>
  <printOptions horizontalCentered="1"/>
  <pageMargins left="0.751388888888889" right="0.751388888888889"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XFB37"/>
  <sheetViews>
    <sheetView workbookViewId="0">
      <selection activeCell="A27" sqref="A27"/>
    </sheetView>
  </sheetViews>
  <sheetFormatPr defaultColWidth="12.125" defaultRowHeight="15.6" customHeight="1"/>
  <cols>
    <col min="1" max="1" width="55" style="226" customWidth="1"/>
    <col min="2" max="2" width="20.875" style="233" customWidth="1"/>
    <col min="3" max="250" width="12.125" style="226" customWidth="1"/>
    <col min="251" max="16378" width="12.125" style="226"/>
    <col min="16379" max="16382" width="12.125" style="234"/>
    <col min="16383" max="16384" width="12.125" style="1"/>
  </cols>
  <sheetData>
    <row r="1" s="226" customFormat="1" customHeight="1" spans="1:16382">
      <c r="A1" s="235" t="s">
        <v>188</v>
      </c>
      <c r="B1" s="236"/>
      <c r="XEY1" s="234"/>
      <c r="XEZ1" s="234"/>
      <c r="XFA1" s="234"/>
      <c r="XFB1" s="234"/>
    </row>
    <row r="2" s="226" customFormat="1" ht="33.95" customHeight="1" spans="1:16382">
      <c r="A2" s="237" t="s">
        <v>8</v>
      </c>
      <c r="B2" s="237"/>
      <c r="XEY2" s="234"/>
      <c r="XEZ2" s="234"/>
      <c r="XFA2" s="234"/>
      <c r="XFB2" s="234"/>
    </row>
    <row r="3" s="226" customFormat="1" ht="17.25" customHeight="1" spans="1:16382">
      <c r="A3" s="237"/>
      <c r="B3" s="238" t="s">
        <v>76</v>
      </c>
      <c r="XEY3" s="234"/>
      <c r="XEZ3" s="234"/>
      <c r="XFA3" s="234"/>
      <c r="XFB3" s="234"/>
    </row>
    <row r="4" s="226" customFormat="1" ht="27" customHeight="1" spans="1:16382">
      <c r="A4" s="239" t="s">
        <v>77</v>
      </c>
      <c r="B4" s="240" t="s">
        <v>143</v>
      </c>
      <c r="XEY4" s="234"/>
      <c r="XEZ4" s="234"/>
      <c r="XFA4" s="234"/>
      <c r="XFB4" s="234"/>
    </row>
    <row r="5" s="226" customFormat="1" ht="21.95" customHeight="1" spans="1:16382">
      <c r="A5" s="241" t="s">
        <v>189</v>
      </c>
      <c r="B5" s="242">
        <v>77609</v>
      </c>
      <c r="XEY5" s="234"/>
      <c r="XEZ5" s="234"/>
      <c r="XFA5" s="234"/>
      <c r="XFB5" s="234"/>
    </row>
    <row r="6" s="226" customFormat="1" ht="21.95" customHeight="1" spans="1:16382">
      <c r="A6" s="243" t="s">
        <v>190</v>
      </c>
      <c r="B6" s="242">
        <v>2643</v>
      </c>
      <c r="XEY6" s="234"/>
      <c r="XEZ6" s="234"/>
      <c r="XFA6" s="234"/>
      <c r="XFB6" s="234"/>
    </row>
    <row r="7" s="226" customFormat="1" ht="21.95" customHeight="1" spans="1:16382">
      <c r="A7" s="243" t="s">
        <v>191</v>
      </c>
      <c r="B7" s="242">
        <v>5173</v>
      </c>
      <c r="XEY7" s="234"/>
      <c r="XEZ7" s="234"/>
      <c r="XFA7" s="234"/>
      <c r="XFB7" s="234"/>
    </row>
    <row r="8" s="226" customFormat="1" ht="21.95" customHeight="1" spans="1:16382">
      <c r="A8" s="243" t="s">
        <v>192</v>
      </c>
      <c r="B8" s="242">
        <v>46913</v>
      </c>
      <c r="XEY8" s="234"/>
      <c r="XEZ8" s="234"/>
      <c r="XFA8" s="234"/>
      <c r="XFB8" s="234"/>
    </row>
    <row r="9" s="226" customFormat="1" ht="21.95" customHeight="1" spans="1:16382">
      <c r="A9" s="243" t="s">
        <v>193</v>
      </c>
      <c r="B9" s="242">
        <v>22880</v>
      </c>
      <c r="XEY9" s="234"/>
      <c r="XEZ9" s="234"/>
      <c r="XFA9" s="234"/>
      <c r="XFB9" s="234"/>
    </row>
    <row r="10" s="226" customFormat="1" ht="21.95" customHeight="1" spans="1:16382">
      <c r="A10" s="241" t="s">
        <v>194</v>
      </c>
      <c r="B10" s="242">
        <f>SUM(B11:B26)</f>
        <v>41370</v>
      </c>
      <c r="XEY10" s="234"/>
      <c r="XEZ10" s="234"/>
      <c r="XFA10" s="234"/>
      <c r="XFB10" s="234"/>
    </row>
    <row r="11" s="226" customFormat="1" ht="21.95" customHeight="1" spans="1:16382">
      <c r="A11" s="219" t="s">
        <v>195</v>
      </c>
      <c r="B11" s="242">
        <v>6336</v>
      </c>
      <c r="XEY11" s="234"/>
      <c r="XEZ11" s="234"/>
      <c r="XFA11" s="234"/>
      <c r="XFB11" s="234"/>
    </row>
    <row r="12" s="226" customFormat="1" ht="21.95" customHeight="1" spans="1:16382">
      <c r="A12" s="219" t="s">
        <v>196</v>
      </c>
      <c r="B12" s="242">
        <v>208</v>
      </c>
      <c r="XEY12" s="234"/>
      <c r="XEZ12" s="234"/>
      <c r="XFA12" s="234"/>
      <c r="XFB12" s="234"/>
    </row>
    <row r="13" s="226" customFormat="1" ht="21.95" customHeight="1" spans="1:16382">
      <c r="A13" s="219" t="s">
        <v>197</v>
      </c>
      <c r="B13" s="242">
        <v>2793</v>
      </c>
      <c r="XEY13" s="234"/>
      <c r="XEZ13" s="234"/>
      <c r="XFA13" s="234"/>
      <c r="XFB13" s="234"/>
    </row>
    <row r="14" s="226" customFormat="1" ht="21.95" customHeight="1" spans="1:16382">
      <c r="A14" s="219" t="s">
        <v>198</v>
      </c>
      <c r="B14" s="242">
        <v>1398</v>
      </c>
      <c r="XEY14" s="234"/>
      <c r="XEZ14" s="234"/>
      <c r="XFA14" s="234"/>
      <c r="XFB14" s="234"/>
    </row>
    <row r="15" s="226" customFormat="1" ht="21.95" customHeight="1" spans="1:16382">
      <c r="A15" s="219" t="s">
        <v>199</v>
      </c>
      <c r="B15" s="242">
        <v>3398</v>
      </c>
      <c r="XEY15" s="234"/>
      <c r="XEZ15" s="234"/>
      <c r="XFA15" s="234"/>
      <c r="XFB15" s="234"/>
    </row>
    <row r="16" s="226" customFormat="1" ht="21.95" customHeight="1" spans="1:16382">
      <c r="A16" s="219" t="s">
        <v>200</v>
      </c>
      <c r="B16" s="242">
        <v>503</v>
      </c>
      <c r="XEY16" s="234"/>
      <c r="XEZ16" s="234"/>
      <c r="XFA16" s="234"/>
      <c r="XFB16" s="234"/>
    </row>
    <row r="17" s="226" customFormat="1" ht="21.95" customHeight="1" spans="1:16382">
      <c r="A17" s="219" t="s">
        <v>201</v>
      </c>
      <c r="B17" s="242">
        <v>60</v>
      </c>
      <c r="XEY17" s="234"/>
      <c r="XEZ17" s="234"/>
      <c r="XFA17" s="234"/>
      <c r="XFB17" s="234"/>
    </row>
    <row r="18" s="226" customFormat="1" ht="21.95" customHeight="1" spans="1:16382">
      <c r="A18" s="219" t="s">
        <v>202</v>
      </c>
      <c r="B18" s="242">
        <v>6876</v>
      </c>
      <c r="XEY18" s="234"/>
      <c r="XEZ18" s="234"/>
      <c r="XFA18" s="234"/>
      <c r="XFB18" s="234"/>
    </row>
    <row r="19" s="226" customFormat="1" ht="21.95" customHeight="1" spans="1:16382">
      <c r="A19" s="219" t="s">
        <v>203</v>
      </c>
      <c r="B19" s="242">
        <v>238</v>
      </c>
      <c r="XEY19" s="234"/>
      <c r="XEZ19" s="234"/>
      <c r="XFA19" s="234"/>
      <c r="XFB19" s="234"/>
    </row>
    <row r="20" s="226" customFormat="1" ht="21.95" customHeight="1" spans="1:16382">
      <c r="A20" s="219" t="s">
        <v>204</v>
      </c>
      <c r="B20" s="242">
        <v>7486</v>
      </c>
      <c r="XEY20" s="234"/>
      <c r="XEZ20" s="234"/>
      <c r="XFA20" s="234"/>
      <c r="XFB20" s="234"/>
    </row>
    <row r="21" s="226" customFormat="1" ht="21.95" customHeight="1" spans="1:16382">
      <c r="A21" s="219" t="s">
        <v>205</v>
      </c>
      <c r="B21" s="242">
        <v>10653</v>
      </c>
      <c r="XEY21" s="234"/>
      <c r="XEZ21" s="234"/>
      <c r="XFA21" s="234"/>
      <c r="XFB21" s="234"/>
    </row>
    <row r="22" s="226" customFormat="1" ht="21.95" customHeight="1" spans="1:16382">
      <c r="A22" s="219" t="s">
        <v>206</v>
      </c>
      <c r="B22" s="242">
        <v>678</v>
      </c>
      <c r="XEY22" s="234"/>
      <c r="XEZ22" s="234"/>
      <c r="XFA22" s="234"/>
      <c r="XFB22" s="234"/>
    </row>
    <row r="23" s="226" customFormat="1" ht="21.95" customHeight="1" spans="1:16382">
      <c r="A23" s="219" t="s">
        <v>207</v>
      </c>
      <c r="B23" s="242">
        <v>35</v>
      </c>
      <c r="XEY23" s="234"/>
      <c r="XEZ23" s="234"/>
      <c r="XFA23" s="234"/>
      <c r="XFB23" s="234"/>
    </row>
    <row r="24" s="226" customFormat="1" ht="21.95" customHeight="1" spans="1:16382">
      <c r="A24" s="219" t="s">
        <v>208</v>
      </c>
      <c r="B24" s="242">
        <v>11232</v>
      </c>
      <c r="XEY24" s="234"/>
      <c r="XEZ24" s="234"/>
      <c r="XFA24" s="234"/>
      <c r="XFB24" s="234"/>
    </row>
    <row r="25" s="226" customFormat="1" ht="21.95" customHeight="1" spans="1:16382">
      <c r="A25" s="219" t="s">
        <v>209</v>
      </c>
      <c r="B25" s="242">
        <v>5</v>
      </c>
      <c r="XEY25" s="234"/>
      <c r="XEZ25" s="234"/>
      <c r="XFA25" s="234"/>
      <c r="XFB25" s="234"/>
    </row>
    <row r="26" s="226" customFormat="1" ht="21.95" customHeight="1" spans="1:16382">
      <c r="A26" s="219" t="s">
        <v>210</v>
      </c>
      <c r="B26" s="242">
        <v>-10529</v>
      </c>
      <c r="XEY26" s="234"/>
      <c r="XEZ26" s="234"/>
      <c r="XFA26" s="234"/>
      <c r="XFB26" s="234"/>
    </row>
    <row r="27" s="226" customFormat="1" ht="21.95" customHeight="1" spans="1:16382">
      <c r="A27" s="241" t="s">
        <v>211</v>
      </c>
      <c r="B27" s="242">
        <v>92774</v>
      </c>
      <c r="XEY27" s="234"/>
      <c r="XEZ27" s="234"/>
      <c r="XFA27" s="234"/>
      <c r="XFB27" s="234"/>
    </row>
    <row r="28" s="226" customFormat="1" ht="21.95" customHeight="1" spans="1:16382">
      <c r="A28" s="240" t="s">
        <v>212</v>
      </c>
      <c r="B28" s="242">
        <f>B5+B10+B27</f>
        <v>211753</v>
      </c>
      <c r="XEY28" s="234"/>
      <c r="XEZ28" s="234"/>
      <c r="XFA28" s="234"/>
      <c r="XFB28" s="234"/>
    </row>
    <row r="29" s="226" customFormat="1" ht="16.9" customHeight="1" spans="1:16382">
      <c r="A29" s="85" t="s">
        <v>213</v>
      </c>
      <c r="B29" s="233"/>
      <c r="XEY29" s="234"/>
      <c r="XEZ29" s="234"/>
      <c r="XFA29" s="234"/>
      <c r="XFB29" s="234"/>
    </row>
    <row r="30" s="226" customFormat="1" ht="17.1" customHeight="1" spans="2:16382">
      <c r="B30" s="233"/>
      <c r="XEY30" s="234"/>
      <c r="XEZ30" s="234"/>
      <c r="XFA30" s="234"/>
      <c r="XFB30" s="234"/>
    </row>
    <row r="31" s="226" customFormat="1" ht="17.1" customHeight="1" spans="2:16382">
      <c r="B31" s="233"/>
      <c r="XEY31" s="234"/>
      <c r="XEZ31" s="234"/>
      <c r="XFA31" s="234"/>
      <c r="XFB31" s="234"/>
    </row>
    <row r="32" s="226" customFormat="1" ht="17.1" customHeight="1" spans="2:16382">
      <c r="B32" s="233"/>
      <c r="XEY32" s="234"/>
      <c r="XEZ32" s="234"/>
      <c r="XFA32" s="234"/>
      <c r="XFB32" s="234"/>
    </row>
    <row r="33" s="226" customFormat="1" ht="17.1" customHeight="1" spans="2:16382">
      <c r="B33" s="233"/>
      <c r="XEY33" s="234"/>
      <c r="XEZ33" s="234"/>
      <c r="XFA33" s="234"/>
      <c r="XFB33" s="234"/>
    </row>
    <row r="34" s="226" customFormat="1" ht="17.1" customHeight="1" spans="2:16382">
      <c r="B34" s="233"/>
      <c r="XEY34" s="234"/>
      <c r="XEZ34" s="234"/>
      <c r="XFA34" s="234"/>
      <c r="XFB34" s="234"/>
    </row>
    <row r="35" s="226" customFormat="1" ht="17.1" customHeight="1" spans="2:16382">
      <c r="B35" s="233"/>
      <c r="XEY35" s="234"/>
      <c r="XEZ35" s="234"/>
      <c r="XFA35" s="234"/>
      <c r="XFB35" s="234"/>
    </row>
    <row r="36" s="226" customFormat="1" ht="17.1" customHeight="1" spans="2:16382">
      <c r="B36" s="233"/>
      <c r="XEY36" s="234"/>
      <c r="XEZ36" s="234"/>
      <c r="XFA36" s="234"/>
      <c r="XFB36" s="234"/>
    </row>
    <row r="37" s="226" customFormat="1" ht="17.1" customHeight="1" spans="2:16382">
      <c r="B37" s="233"/>
      <c r="XEY37" s="234"/>
      <c r="XEZ37" s="234"/>
      <c r="XFA37" s="234"/>
      <c r="XFB37" s="234"/>
    </row>
  </sheetData>
  <mergeCells count="2">
    <mergeCell ref="A1:B1"/>
    <mergeCell ref="A2:B2"/>
  </mergeCells>
  <printOptions horizontalCentered="1"/>
  <pageMargins left="0.751388888888889" right="0.751388888888889"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C25"/>
  <sheetViews>
    <sheetView workbookViewId="0">
      <selection activeCell="A21" sqref="A21"/>
    </sheetView>
  </sheetViews>
  <sheetFormatPr defaultColWidth="9" defaultRowHeight="13.5" outlineLevelCol="2"/>
  <cols>
    <col min="1" max="1" width="15.625" style="224" customWidth="1"/>
    <col min="2" max="2" width="50.375" style="224" customWidth="1"/>
    <col min="3" max="3" width="25.625" style="224" customWidth="1"/>
    <col min="4" max="16384" width="9" style="78"/>
  </cols>
  <sheetData>
    <row r="1" s="21" customFormat="1" ht="20.25" spans="1:3">
      <c r="A1" s="225" t="s">
        <v>214</v>
      </c>
      <c r="B1" s="226"/>
      <c r="C1" s="226"/>
    </row>
    <row r="2" s="223" customFormat="1" ht="35.1" customHeight="1" spans="1:3">
      <c r="A2" s="227" t="s">
        <v>10</v>
      </c>
      <c r="B2" s="227"/>
      <c r="C2" s="227"/>
    </row>
    <row r="3" ht="24.95" customHeight="1" spans="3:3">
      <c r="C3" s="228" t="s">
        <v>76</v>
      </c>
    </row>
    <row r="4" ht="30" customHeight="1" spans="1:3">
      <c r="A4" s="83" t="s">
        <v>215</v>
      </c>
      <c r="B4" s="83" t="s">
        <v>216</v>
      </c>
      <c r="C4" s="83" t="s">
        <v>217</v>
      </c>
    </row>
    <row r="5" ht="30" customHeight="1" spans="1:3">
      <c r="A5" s="84">
        <v>201</v>
      </c>
      <c r="B5" s="229" t="s">
        <v>120</v>
      </c>
      <c r="C5" s="230">
        <v>3991</v>
      </c>
    </row>
    <row r="6" ht="30" customHeight="1" spans="1:3">
      <c r="A6" s="84">
        <v>203</v>
      </c>
      <c r="B6" s="229" t="s">
        <v>121</v>
      </c>
      <c r="C6" s="230">
        <v>235</v>
      </c>
    </row>
    <row r="7" ht="30" customHeight="1" spans="1:3">
      <c r="A7" s="84">
        <v>204</v>
      </c>
      <c r="B7" s="229" t="s">
        <v>122</v>
      </c>
      <c r="C7" s="230">
        <v>50</v>
      </c>
    </row>
    <row r="8" ht="30" customHeight="1" spans="1:3">
      <c r="A8" s="84">
        <v>205</v>
      </c>
      <c r="B8" s="229" t="s">
        <v>123</v>
      </c>
      <c r="C8" s="230">
        <v>14013</v>
      </c>
    </row>
    <row r="9" ht="30" customHeight="1" spans="1:3">
      <c r="A9" s="84">
        <v>206</v>
      </c>
      <c r="B9" s="229" t="s">
        <v>124</v>
      </c>
      <c r="C9" s="230">
        <v>4133</v>
      </c>
    </row>
    <row r="10" ht="30" customHeight="1" spans="1:3">
      <c r="A10" s="84">
        <v>207</v>
      </c>
      <c r="B10" s="229" t="s">
        <v>125</v>
      </c>
      <c r="C10" s="230">
        <v>483</v>
      </c>
    </row>
    <row r="11" ht="30" customHeight="1" spans="1:3">
      <c r="A11" s="84">
        <v>208</v>
      </c>
      <c r="B11" s="229" t="s">
        <v>126</v>
      </c>
      <c r="C11" s="230">
        <v>7352</v>
      </c>
    </row>
    <row r="12" ht="30" customHeight="1" spans="1:3">
      <c r="A12" s="84">
        <v>210</v>
      </c>
      <c r="B12" s="229" t="s">
        <v>127</v>
      </c>
      <c r="C12" s="230">
        <v>2597</v>
      </c>
    </row>
    <row r="13" ht="30" customHeight="1" spans="1:3">
      <c r="A13" s="84">
        <v>211</v>
      </c>
      <c r="B13" s="229" t="s">
        <v>128</v>
      </c>
      <c r="C13" s="230">
        <v>3991</v>
      </c>
    </row>
    <row r="14" ht="30" customHeight="1" spans="1:3">
      <c r="A14" s="84">
        <v>212</v>
      </c>
      <c r="B14" s="229" t="s">
        <v>129</v>
      </c>
      <c r="C14" s="230">
        <v>40452</v>
      </c>
    </row>
    <row r="15" ht="30" customHeight="1" spans="1:3">
      <c r="A15" s="84">
        <v>213</v>
      </c>
      <c r="B15" s="229" t="s">
        <v>130</v>
      </c>
      <c r="C15" s="230">
        <v>2185</v>
      </c>
    </row>
    <row r="16" ht="30" customHeight="1" spans="1:3">
      <c r="A16" s="84">
        <v>214</v>
      </c>
      <c r="B16" s="229" t="s">
        <v>131</v>
      </c>
      <c r="C16" s="230">
        <v>398</v>
      </c>
    </row>
    <row r="17" ht="30" customHeight="1" spans="1:3">
      <c r="A17" s="84">
        <v>215</v>
      </c>
      <c r="B17" s="229" t="s">
        <v>132</v>
      </c>
      <c r="C17" s="230">
        <v>2921</v>
      </c>
    </row>
    <row r="18" ht="30" customHeight="1" spans="1:3">
      <c r="A18" s="84">
        <v>216</v>
      </c>
      <c r="B18" s="229" t="s">
        <v>134</v>
      </c>
      <c r="C18" s="230">
        <v>2363</v>
      </c>
    </row>
    <row r="19" ht="30" customHeight="1" spans="1:3">
      <c r="A19" s="84">
        <v>217</v>
      </c>
      <c r="B19" s="229" t="s">
        <v>135</v>
      </c>
      <c r="C19" s="230">
        <v>919</v>
      </c>
    </row>
    <row r="20" ht="30" customHeight="1" spans="1:3">
      <c r="A20" s="84">
        <v>220</v>
      </c>
      <c r="B20" s="229" t="s">
        <v>218</v>
      </c>
      <c r="C20" s="230">
        <v>36</v>
      </c>
    </row>
    <row r="21" ht="30" customHeight="1" spans="1:3">
      <c r="A21" s="84">
        <v>221</v>
      </c>
      <c r="B21" s="229" t="s">
        <v>136</v>
      </c>
      <c r="C21" s="230">
        <v>2094</v>
      </c>
    </row>
    <row r="22" ht="30" customHeight="1" spans="1:3">
      <c r="A22" s="84">
        <v>224</v>
      </c>
      <c r="B22" s="229" t="s">
        <v>138</v>
      </c>
      <c r="C22" s="230">
        <v>124</v>
      </c>
    </row>
    <row r="23" ht="30" customHeight="1" spans="1:3">
      <c r="A23" s="84">
        <v>229</v>
      </c>
      <c r="B23" s="229" t="s">
        <v>139</v>
      </c>
      <c r="C23" s="230">
        <v>4437</v>
      </c>
    </row>
    <row r="24" ht="30" customHeight="1" spans="1:3">
      <c r="A24" s="231" t="s">
        <v>219</v>
      </c>
      <c r="B24" s="232"/>
      <c r="C24" s="83">
        <f>SUM(C5:C23)</f>
        <v>92774</v>
      </c>
    </row>
    <row r="25" spans="1:1">
      <c r="A25" s="85" t="s">
        <v>213</v>
      </c>
    </row>
  </sheetData>
  <mergeCells count="2">
    <mergeCell ref="A2:C2"/>
    <mergeCell ref="A24:B24"/>
  </mergeCells>
  <pageMargins left="0.748031496062992" right="0.748031496062992" top="0.984251968503937" bottom="0.984251968503937" header="0.511811023622047" footer="0.511811023622047"/>
  <pageSetup paperSize="9" scale="80"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
  <sheetViews>
    <sheetView workbookViewId="0">
      <selection activeCell="A12" sqref="A12"/>
    </sheetView>
  </sheetViews>
  <sheetFormatPr defaultColWidth="9" defaultRowHeight="14.25" outlineLevelRow="5" outlineLevelCol="1"/>
  <cols>
    <col min="1" max="1" width="42.875" style="68" customWidth="1"/>
    <col min="2" max="2" width="39.25" style="68" customWidth="1"/>
    <col min="3" max="255" width="9" style="68"/>
    <col min="256" max="257" width="41.375" style="68" customWidth="1"/>
    <col min="258" max="258" width="39.25" style="68" customWidth="1"/>
    <col min="259" max="511" width="9" style="68"/>
    <col min="512" max="513" width="41.375" style="68" customWidth="1"/>
    <col min="514" max="514" width="39.25" style="68" customWidth="1"/>
    <col min="515" max="767" width="9" style="68"/>
    <col min="768" max="769" width="41.375" style="68" customWidth="1"/>
    <col min="770" max="770" width="39.25" style="68" customWidth="1"/>
    <col min="771" max="1023" width="9" style="68"/>
    <col min="1024" max="1025" width="41.375" style="68" customWidth="1"/>
    <col min="1026" max="1026" width="39.25" style="68" customWidth="1"/>
    <col min="1027" max="1279" width="9" style="68"/>
    <col min="1280" max="1281" width="41.375" style="68" customWidth="1"/>
    <col min="1282" max="1282" width="39.25" style="68" customWidth="1"/>
    <col min="1283" max="1535" width="9" style="68"/>
    <col min="1536" max="1537" width="41.375" style="68" customWidth="1"/>
    <col min="1538" max="1538" width="39.25" style="68" customWidth="1"/>
    <col min="1539" max="1791" width="9" style="68"/>
    <col min="1792" max="1793" width="41.375" style="68" customWidth="1"/>
    <col min="1794" max="1794" width="39.25" style="68" customWidth="1"/>
    <col min="1795" max="2047" width="9" style="68"/>
    <col min="2048" max="2049" width="41.375" style="68" customWidth="1"/>
    <col min="2050" max="2050" width="39.25" style="68" customWidth="1"/>
    <col min="2051" max="2303" width="9" style="68"/>
    <col min="2304" max="2305" width="41.375" style="68" customWidth="1"/>
    <col min="2306" max="2306" width="39.25" style="68" customWidth="1"/>
    <col min="2307" max="2559" width="9" style="68"/>
    <col min="2560" max="2561" width="41.375" style="68" customWidth="1"/>
    <col min="2562" max="2562" width="39.25" style="68" customWidth="1"/>
    <col min="2563" max="2815" width="9" style="68"/>
    <col min="2816" max="2817" width="41.375" style="68" customWidth="1"/>
    <col min="2818" max="2818" width="39.25" style="68" customWidth="1"/>
    <col min="2819" max="3071" width="9" style="68"/>
    <col min="3072" max="3073" width="41.375" style="68" customWidth="1"/>
    <col min="3074" max="3074" width="39.25" style="68" customWidth="1"/>
    <col min="3075" max="3327" width="9" style="68"/>
    <col min="3328" max="3329" width="41.375" style="68" customWidth="1"/>
    <col min="3330" max="3330" width="39.25" style="68" customWidth="1"/>
    <col min="3331" max="3583" width="9" style="68"/>
    <col min="3584" max="3585" width="41.375" style="68" customWidth="1"/>
    <col min="3586" max="3586" width="39.25" style="68" customWidth="1"/>
    <col min="3587" max="3839" width="9" style="68"/>
    <col min="3840" max="3841" width="41.375" style="68" customWidth="1"/>
    <col min="3842" max="3842" width="39.25" style="68" customWidth="1"/>
    <col min="3843" max="4095" width="9" style="68"/>
    <col min="4096" max="4097" width="41.375" style="68" customWidth="1"/>
    <col min="4098" max="4098" width="39.25" style="68" customWidth="1"/>
    <col min="4099" max="4351" width="9" style="68"/>
    <col min="4352" max="4353" width="41.375" style="68" customWidth="1"/>
    <col min="4354" max="4354" width="39.25" style="68" customWidth="1"/>
    <col min="4355" max="4607" width="9" style="68"/>
    <col min="4608" max="4609" width="41.375" style="68" customWidth="1"/>
    <col min="4610" max="4610" width="39.25" style="68" customWidth="1"/>
    <col min="4611" max="4863" width="9" style="68"/>
    <col min="4864" max="4865" width="41.375" style="68" customWidth="1"/>
    <col min="4866" max="4866" width="39.25" style="68" customWidth="1"/>
    <col min="4867" max="5119" width="9" style="68"/>
    <col min="5120" max="5121" width="41.375" style="68" customWidth="1"/>
    <col min="5122" max="5122" width="39.25" style="68" customWidth="1"/>
    <col min="5123" max="5375" width="9" style="68"/>
    <col min="5376" max="5377" width="41.375" style="68" customWidth="1"/>
    <col min="5378" max="5378" width="39.25" style="68" customWidth="1"/>
    <col min="5379" max="5631" width="9" style="68"/>
    <col min="5632" max="5633" width="41.375" style="68" customWidth="1"/>
    <col min="5634" max="5634" width="39.25" style="68" customWidth="1"/>
    <col min="5635" max="5887" width="9" style="68"/>
    <col min="5888" max="5889" width="41.375" style="68" customWidth="1"/>
    <col min="5890" max="5890" width="39.25" style="68" customWidth="1"/>
    <col min="5891" max="6143" width="9" style="68"/>
    <col min="6144" max="6145" width="41.375" style="68" customWidth="1"/>
    <col min="6146" max="6146" width="39.25" style="68" customWidth="1"/>
    <col min="6147" max="6399" width="9" style="68"/>
    <col min="6400" max="6401" width="41.375" style="68" customWidth="1"/>
    <col min="6402" max="6402" width="39.25" style="68" customWidth="1"/>
    <col min="6403" max="6655" width="9" style="68"/>
    <col min="6656" max="6657" width="41.375" style="68" customWidth="1"/>
    <col min="6658" max="6658" width="39.25" style="68" customWidth="1"/>
    <col min="6659" max="6911" width="9" style="68"/>
    <col min="6912" max="6913" width="41.375" style="68" customWidth="1"/>
    <col min="6914" max="6914" width="39.25" style="68" customWidth="1"/>
    <col min="6915" max="7167" width="9" style="68"/>
    <col min="7168" max="7169" width="41.375" style="68" customWidth="1"/>
    <col min="7170" max="7170" width="39.25" style="68" customWidth="1"/>
    <col min="7171" max="7423" width="9" style="68"/>
    <col min="7424" max="7425" width="41.375" style="68" customWidth="1"/>
    <col min="7426" max="7426" width="39.25" style="68" customWidth="1"/>
    <col min="7427" max="7679" width="9" style="68"/>
    <col min="7680" max="7681" width="41.375" style="68" customWidth="1"/>
    <col min="7682" max="7682" width="39.25" style="68" customWidth="1"/>
    <col min="7683" max="7935" width="9" style="68"/>
    <col min="7936" max="7937" width="41.375" style="68" customWidth="1"/>
    <col min="7938" max="7938" width="39.25" style="68" customWidth="1"/>
    <col min="7939" max="8191" width="9" style="68"/>
    <col min="8192" max="8193" width="41.375" style="68" customWidth="1"/>
    <col min="8194" max="8194" width="39.25" style="68" customWidth="1"/>
    <col min="8195" max="8447" width="9" style="68"/>
    <col min="8448" max="8449" width="41.375" style="68" customWidth="1"/>
    <col min="8450" max="8450" width="39.25" style="68" customWidth="1"/>
    <col min="8451" max="8703" width="9" style="68"/>
    <col min="8704" max="8705" width="41.375" style="68" customWidth="1"/>
    <col min="8706" max="8706" width="39.25" style="68" customWidth="1"/>
    <col min="8707" max="8959" width="9" style="68"/>
    <col min="8960" max="8961" width="41.375" style="68" customWidth="1"/>
    <col min="8962" max="8962" width="39.25" style="68" customWidth="1"/>
    <col min="8963" max="9215" width="9" style="68"/>
    <col min="9216" max="9217" width="41.375" style="68" customWidth="1"/>
    <col min="9218" max="9218" width="39.25" style="68" customWidth="1"/>
    <col min="9219" max="9471" width="9" style="68"/>
    <col min="9472" max="9473" width="41.375" style="68" customWidth="1"/>
    <col min="9474" max="9474" width="39.25" style="68" customWidth="1"/>
    <col min="9475" max="9727" width="9" style="68"/>
    <col min="9728" max="9729" width="41.375" style="68" customWidth="1"/>
    <col min="9730" max="9730" width="39.25" style="68" customWidth="1"/>
    <col min="9731" max="9983" width="9" style="68"/>
    <col min="9984" max="9985" width="41.375" style="68" customWidth="1"/>
    <col min="9986" max="9986" width="39.25" style="68" customWidth="1"/>
    <col min="9987" max="10239" width="9" style="68"/>
    <col min="10240" max="10241" width="41.375" style="68" customWidth="1"/>
    <col min="10242" max="10242" width="39.25" style="68" customWidth="1"/>
    <col min="10243" max="10495" width="9" style="68"/>
    <col min="10496" max="10497" width="41.375" style="68" customWidth="1"/>
    <col min="10498" max="10498" width="39.25" style="68" customWidth="1"/>
    <col min="10499" max="10751" width="9" style="68"/>
    <col min="10752" max="10753" width="41.375" style="68" customWidth="1"/>
    <col min="10754" max="10754" width="39.25" style="68" customWidth="1"/>
    <col min="10755" max="11007" width="9" style="68"/>
    <col min="11008" max="11009" width="41.375" style="68" customWidth="1"/>
    <col min="11010" max="11010" width="39.25" style="68" customWidth="1"/>
    <col min="11011" max="11263" width="9" style="68"/>
    <col min="11264" max="11265" width="41.375" style="68" customWidth="1"/>
    <col min="11266" max="11266" width="39.25" style="68" customWidth="1"/>
    <col min="11267" max="11519" width="9" style="68"/>
    <col min="11520" max="11521" width="41.375" style="68" customWidth="1"/>
    <col min="11522" max="11522" width="39.25" style="68" customWidth="1"/>
    <col min="11523" max="11775" width="9" style="68"/>
    <col min="11776" max="11777" width="41.375" style="68" customWidth="1"/>
    <col min="11778" max="11778" width="39.25" style="68" customWidth="1"/>
    <col min="11779" max="12031" width="9" style="68"/>
    <col min="12032" max="12033" width="41.375" style="68" customWidth="1"/>
    <col min="12034" max="12034" width="39.25" style="68" customWidth="1"/>
    <col min="12035" max="12287" width="9" style="68"/>
    <col min="12288" max="12289" width="41.375" style="68" customWidth="1"/>
    <col min="12290" max="12290" width="39.25" style="68" customWidth="1"/>
    <col min="12291" max="12543" width="9" style="68"/>
    <col min="12544" max="12545" width="41.375" style="68" customWidth="1"/>
    <col min="12546" max="12546" width="39.25" style="68" customWidth="1"/>
    <col min="12547" max="12799" width="9" style="68"/>
    <col min="12800" max="12801" width="41.375" style="68" customWidth="1"/>
    <col min="12802" max="12802" width="39.25" style="68" customWidth="1"/>
    <col min="12803" max="13055" width="9" style="68"/>
    <col min="13056" max="13057" width="41.375" style="68" customWidth="1"/>
    <col min="13058" max="13058" width="39.25" style="68" customWidth="1"/>
    <col min="13059" max="13311" width="9" style="68"/>
    <col min="13312" max="13313" width="41.375" style="68" customWidth="1"/>
    <col min="13314" max="13314" width="39.25" style="68" customWidth="1"/>
    <col min="13315" max="13567" width="9" style="68"/>
    <col min="13568" max="13569" width="41.375" style="68" customWidth="1"/>
    <col min="13570" max="13570" width="39.25" style="68" customWidth="1"/>
    <col min="13571" max="13823" width="9" style="68"/>
    <col min="13824" max="13825" width="41.375" style="68" customWidth="1"/>
    <col min="13826" max="13826" width="39.25" style="68" customWidth="1"/>
    <col min="13827" max="14079" width="9" style="68"/>
    <col min="14080" max="14081" width="41.375" style="68" customWidth="1"/>
    <col min="14082" max="14082" width="39.25" style="68" customWidth="1"/>
    <col min="14083" max="14335" width="9" style="68"/>
    <col min="14336" max="14337" width="41.375" style="68" customWidth="1"/>
    <col min="14338" max="14338" width="39.25" style="68" customWidth="1"/>
    <col min="14339" max="14591" width="9" style="68"/>
    <col min="14592" max="14593" width="41.375" style="68" customWidth="1"/>
    <col min="14594" max="14594" width="39.25" style="68" customWidth="1"/>
    <col min="14595" max="14847" width="9" style="68"/>
    <col min="14848" max="14849" width="41.375" style="68" customWidth="1"/>
    <col min="14850" max="14850" width="39.25" style="68" customWidth="1"/>
    <col min="14851" max="15103" width="9" style="68"/>
    <col min="15104" max="15105" width="41.375" style="68" customWidth="1"/>
    <col min="15106" max="15106" width="39.25" style="68" customWidth="1"/>
    <col min="15107" max="15359" width="9" style="68"/>
    <col min="15360" max="15361" width="41.375" style="68" customWidth="1"/>
    <col min="15362" max="15362" width="39.25" style="68" customWidth="1"/>
    <col min="15363" max="15615" width="9" style="68"/>
    <col min="15616" max="15617" width="41.375" style="68" customWidth="1"/>
    <col min="15618" max="15618" width="39.25" style="68" customWidth="1"/>
    <col min="15619" max="15871" width="9" style="68"/>
    <col min="15872" max="15873" width="41.375" style="68" customWidth="1"/>
    <col min="15874" max="15874" width="39.25" style="68" customWidth="1"/>
    <col min="15875" max="16127" width="9" style="68"/>
    <col min="16128" max="16129" width="41.375" style="68" customWidth="1"/>
    <col min="16130" max="16130" width="39.25" style="68" customWidth="1"/>
    <col min="16131" max="16384" width="9" style="68"/>
  </cols>
  <sheetData>
    <row r="1" ht="20.25" spans="1:1">
      <c r="A1" s="69" t="s">
        <v>220</v>
      </c>
    </row>
    <row r="2" ht="36" customHeight="1" spans="1:2">
      <c r="A2" s="70" t="s">
        <v>12</v>
      </c>
      <c r="B2" s="71"/>
    </row>
    <row r="3" ht="13.5" spans="1:2">
      <c r="A3" s="72" t="s">
        <v>76</v>
      </c>
      <c r="B3" s="72"/>
    </row>
    <row r="4" ht="30.75" customHeight="1" spans="1:2">
      <c r="A4" s="73" t="s">
        <v>221</v>
      </c>
      <c r="B4" s="73" t="s">
        <v>81</v>
      </c>
    </row>
    <row r="5" ht="30.75" customHeight="1" spans="1:2">
      <c r="A5" s="74" t="s">
        <v>222</v>
      </c>
      <c r="B5" s="75">
        <v>0</v>
      </c>
    </row>
    <row r="6" ht="35.1" customHeight="1" spans="1:2">
      <c r="A6" s="76" t="s">
        <v>223</v>
      </c>
      <c r="B6" s="76"/>
    </row>
  </sheetData>
  <mergeCells count="3">
    <mergeCell ref="A2:B2"/>
    <mergeCell ref="A3:B3"/>
    <mergeCell ref="A6:B6"/>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6"/>
  <sheetViews>
    <sheetView showGridLines="0" showZeros="0" workbookViewId="0">
      <selection activeCell="H16" sqref="H16"/>
    </sheetView>
  </sheetViews>
  <sheetFormatPr defaultColWidth="12.125" defaultRowHeight="17.1" customHeight="1"/>
  <cols>
    <col min="1" max="1" width="28.5" style="215" customWidth="1"/>
    <col min="2" max="2" width="14" style="215" customWidth="1"/>
    <col min="3" max="3" width="28.5" style="215" customWidth="1"/>
    <col min="4" max="4" width="15.125" style="215" customWidth="1"/>
    <col min="5" max="251" width="12.125" style="215" customWidth="1"/>
    <col min="252" max="16379" width="12.125" style="215"/>
    <col min="16380" max="16384" width="12.125" style="184"/>
  </cols>
  <sheetData>
    <row r="1" s="215" customFormat="1" customHeight="1" spans="1:16384">
      <c r="A1" s="185" t="s">
        <v>224</v>
      </c>
      <c r="XEZ1" s="184"/>
      <c r="XFA1" s="184"/>
      <c r="XFB1" s="184"/>
      <c r="XFC1" s="184"/>
      <c r="XFD1" s="184"/>
    </row>
    <row r="2" s="215" customFormat="1" ht="26.25" customHeight="1" spans="1:16384">
      <c r="A2" s="216" t="s">
        <v>14</v>
      </c>
      <c r="B2" s="216"/>
      <c r="C2" s="216"/>
      <c r="D2" s="216"/>
      <c r="XEZ2" s="184"/>
      <c r="XFA2" s="184"/>
      <c r="XFB2" s="184"/>
      <c r="XFC2" s="184"/>
      <c r="XFD2" s="184"/>
    </row>
    <row r="3" s="215" customFormat="1" ht="30" customHeight="1" spans="1:16384">
      <c r="A3" s="217" t="s">
        <v>76</v>
      </c>
      <c r="B3" s="217"/>
      <c r="C3" s="217"/>
      <c r="D3" s="217"/>
      <c r="XEZ3" s="184"/>
      <c r="XFA3" s="184"/>
      <c r="XFB3" s="184"/>
      <c r="XFC3" s="184"/>
      <c r="XFD3" s="184"/>
    </row>
    <row r="4" s="215" customFormat="1" ht="24.95" customHeight="1" spans="1:16384">
      <c r="A4" s="218" t="s">
        <v>225</v>
      </c>
      <c r="B4" s="218" t="s">
        <v>81</v>
      </c>
      <c r="C4" s="218" t="s">
        <v>225</v>
      </c>
      <c r="D4" s="218" t="s">
        <v>81</v>
      </c>
      <c r="XEZ4" s="184"/>
      <c r="XFA4" s="184"/>
      <c r="XFB4" s="184"/>
      <c r="XFC4" s="184"/>
      <c r="XFD4" s="184"/>
    </row>
    <row r="5" s="215" customFormat="1" ht="24.95" customHeight="1" spans="1:16384">
      <c r="A5" s="219" t="s">
        <v>226</v>
      </c>
      <c r="B5" s="220">
        <v>-536</v>
      </c>
      <c r="C5" s="219" t="s">
        <v>125</v>
      </c>
      <c r="D5" s="221">
        <v>164</v>
      </c>
      <c r="XEZ5" s="184"/>
      <c r="XFA5" s="184"/>
      <c r="XFB5" s="184"/>
      <c r="XFC5" s="184"/>
      <c r="XFD5" s="184"/>
    </row>
    <row r="6" s="215" customFormat="1" ht="24.95" customHeight="1" spans="1:16384">
      <c r="A6" s="219"/>
      <c r="B6" s="220"/>
      <c r="C6" s="219" t="s">
        <v>126</v>
      </c>
      <c r="D6" s="221">
        <v>8</v>
      </c>
      <c r="XEZ6" s="184"/>
      <c r="XFA6" s="184"/>
      <c r="XFB6" s="184"/>
      <c r="XFC6" s="184"/>
      <c r="XFD6" s="184"/>
    </row>
    <row r="7" s="215" customFormat="1" ht="24.95" customHeight="1" spans="1:16384">
      <c r="A7" s="219"/>
      <c r="B7" s="220"/>
      <c r="C7" s="219" t="s">
        <v>129</v>
      </c>
      <c r="D7" s="221">
        <v>56747</v>
      </c>
      <c r="XEZ7" s="184"/>
      <c r="XFA7" s="184"/>
      <c r="XFB7" s="184"/>
      <c r="XFC7" s="184"/>
      <c r="XFD7" s="184"/>
    </row>
    <row r="8" s="215" customFormat="1" ht="24.95" customHeight="1" spans="1:16384">
      <c r="A8" s="219"/>
      <c r="B8" s="220"/>
      <c r="C8" s="219" t="s">
        <v>139</v>
      </c>
      <c r="D8" s="221">
        <v>75532</v>
      </c>
      <c r="XEZ8" s="184"/>
      <c r="XFA8" s="184"/>
      <c r="XFB8" s="184"/>
      <c r="XFC8" s="184"/>
      <c r="XFD8" s="184"/>
    </row>
    <row r="9" s="215" customFormat="1" ht="24.95" customHeight="1" spans="1:16384">
      <c r="A9" s="219"/>
      <c r="B9" s="220"/>
      <c r="C9" s="219" t="s">
        <v>140</v>
      </c>
      <c r="D9" s="221">
        <v>5267</v>
      </c>
      <c r="XEZ9" s="184"/>
      <c r="XFA9" s="184"/>
      <c r="XFB9" s="184"/>
      <c r="XFC9" s="184"/>
      <c r="XFD9" s="184"/>
    </row>
    <row r="10" s="215" customFormat="1" ht="24.95" customHeight="1" spans="1:16384">
      <c r="A10" s="219"/>
      <c r="B10" s="220"/>
      <c r="C10" s="219"/>
      <c r="D10" s="221"/>
      <c r="XEZ10" s="184"/>
      <c r="XFA10" s="184"/>
      <c r="XFB10" s="184"/>
      <c r="XFC10" s="184"/>
      <c r="XFD10" s="184"/>
    </row>
    <row r="11" s="215" customFormat="1" ht="24.95" customHeight="1" spans="1:16384">
      <c r="A11" s="222" t="s">
        <v>227</v>
      </c>
      <c r="B11" s="220">
        <v>-536</v>
      </c>
      <c r="C11" s="222" t="s">
        <v>228</v>
      </c>
      <c r="D11" s="221">
        <v>137718</v>
      </c>
      <c r="XEZ11" s="184"/>
      <c r="XFA11" s="184"/>
      <c r="XFB11" s="184"/>
      <c r="XFC11" s="184"/>
      <c r="XFD11" s="184"/>
    </row>
    <row r="12" s="215" customFormat="1" ht="24.95" customHeight="1" spans="1:16384">
      <c r="A12" s="219" t="s">
        <v>229</v>
      </c>
      <c r="B12" s="220">
        <v>58519</v>
      </c>
      <c r="C12" s="219"/>
      <c r="D12" s="220"/>
      <c r="XEZ12" s="184"/>
      <c r="XFA12" s="184"/>
      <c r="XFB12" s="184"/>
      <c r="XFC12" s="184"/>
      <c r="XFD12" s="184"/>
    </row>
    <row r="13" s="215" customFormat="1" ht="24.95" customHeight="1" spans="1:16384">
      <c r="A13" s="219" t="s">
        <v>230</v>
      </c>
      <c r="B13" s="220">
        <v>5803</v>
      </c>
      <c r="C13" s="219"/>
      <c r="D13" s="220"/>
      <c r="XEZ13" s="184"/>
      <c r="XFA13" s="184"/>
      <c r="XFB13" s="184"/>
      <c r="XFC13" s="184"/>
      <c r="XFD13" s="184"/>
    </row>
    <row r="14" s="215" customFormat="1" ht="24.95" customHeight="1" spans="1:16384">
      <c r="A14" s="219" t="s">
        <v>174</v>
      </c>
      <c r="B14" s="220">
        <v>75000</v>
      </c>
      <c r="C14" s="219"/>
      <c r="D14" s="220"/>
      <c r="XEZ14" s="184"/>
      <c r="XFA14" s="184"/>
      <c r="XFB14" s="184"/>
      <c r="XFC14" s="184"/>
      <c r="XFD14" s="184"/>
    </row>
    <row r="15" s="215" customFormat="1" ht="24.95" customHeight="1" spans="1:16384">
      <c r="A15" s="219" t="s">
        <v>176</v>
      </c>
      <c r="B15" s="220">
        <v>76</v>
      </c>
      <c r="C15" s="219" t="s">
        <v>181</v>
      </c>
      <c r="D15" s="220">
        <v>1144</v>
      </c>
      <c r="XEZ15" s="184"/>
      <c r="XFA15" s="184"/>
      <c r="XFB15" s="184"/>
      <c r="XFC15" s="184"/>
      <c r="XFD15" s="184"/>
    </row>
    <row r="16" s="215" customFormat="1" ht="24.95" customHeight="1" spans="1:16384">
      <c r="A16" s="218" t="s">
        <v>231</v>
      </c>
      <c r="B16" s="220">
        <v>138862</v>
      </c>
      <c r="C16" s="218" t="s">
        <v>232</v>
      </c>
      <c r="D16" s="220">
        <v>138862</v>
      </c>
      <c r="XEZ16" s="184"/>
      <c r="XFA16" s="184"/>
      <c r="XFB16" s="184"/>
      <c r="XFC16" s="184"/>
      <c r="XFD16" s="184"/>
    </row>
  </sheetData>
  <mergeCells count="2">
    <mergeCell ref="A2:D2"/>
    <mergeCell ref="A3:D3"/>
  </mergeCells>
  <printOptions horizontalCentered="1"/>
  <pageMargins left="0.751388888888889" right="0.751388888888889" top="1" bottom="1" header="0.511805555555556" footer="0.511805555555556"/>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8"/>
  <sheetViews>
    <sheetView workbookViewId="0">
      <selection activeCell="H16" sqref="H16"/>
    </sheetView>
  </sheetViews>
  <sheetFormatPr defaultColWidth="9" defaultRowHeight="13.5"/>
  <cols>
    <col min="1" max="1" width="8.25" style="54" customWidth="1"/>
    <col min="2" max="2" width="19.625" style="54" customWidth="1"/>
    <col min="3" max="4" width="10.625" style="54" customWidth="1"/>
    <col min="5" max="5" width="12.625" style="54" customWidth="1"/>
    <col min="6" max="7" width="10.625" style="54" customWidth="1"/>
    <col min="8" max="8" width="12.75" style="54" customWidth="1"/>
    <col min="9" max="10" width="10.625" style="54" customWidth="1"/>
    <col min="11" max="11" width="11.625" style="54" customWidth="1"/>
    <col min="12" max="16384" width="9" style="54"/>
  </cols>
  <sheetData>
    <row r="1" ht="20.25" spans="1:8">
      <c r="A1" s="55" t="s">
        <v>233</v>
      </c>
      <c r="B1" s="55"/>
      <c r="C1" s="55"/>
      <c r="D1" s="55"/>
      <c r="E1" s="55"/>
      <c r="F1" s="55"/>
      <c r="G1" s="55"/>
      <c r="H1" s="55"/>
    </row>
    <row r="2" ht="24" spans="1:11">
      <c r="A2" s="56" t="s">
        <v>16</v>
      </c>
      <c r="B2" s="56"/>
      <c r="C2" s="56"/>
      <c r="D2" s="56"/>
      <c r="E2" s="56"/>
      <c r="F2" s="56"/>
      <c r="G2" s="56"/>
      <c r="H2" s="56"/>
      <c r="I2" s="56"/>
      <c r="J2" s="56"/>
      <c r="K2" s="56"/>
    </row>
    <row r="3" ht="24.95" customHeight="1" spans="1:11">
      <c r="A3" s="57" t="s">
        <v>76</v>
      </c>
      <c r="B3" s="57"/>
      <c r="C3" s="57"/>
      <c r="D3" s="57"/>
      <c r="E3" s="57"/>
      <c r="F3" s="57"/>
      <c r="G3" s="57"/>
      <c r="H3" s="57"/>
      <c r="I3" s="57"/>
      <c r="J3" s="57"/>
      <c r="K3" s="57"/>
    </row>
    <row r="4" ht="30" customHeight="1" spans="1:11">
      <c r="A4" s="58" t="s">
        <v>234</v>
      </c>
      <c r="B4" s="58"/>
      <c r="C4" s="58" t="s">
        <v>235</v>
      </c>
      <c r="D4" s="58"/>
      <c r="E4" s="58"/>
      <c r="F4" s="58" t="s">
        <v>236</v>
      </c>
      <c r="G4" s="58"/>
      <c r="H4" s="58"/>
      <c r="I4" s="67" t="s">
        <v>222</v>
      </c>
      <c r="J4" s="67"/>
      <c r="K4" s="67"/>
    </row>
    <row r="5" ht="30" customHeight="1" spans="1:11">
      <c r="A5" s="58"/>
      <c r="B5" s="58"/>
      <c r="C5" s="58" t="s">
        <v>237</v>
      </c>
      <c r="D5" s="58" t="s">
        <v>81</v>
      </c>
      <c r="E5" s="58" t="s">
        <v>238</v>
      </c>
      <c r="F5" s="58" t="s">
        <v>237</v>
      </c>
      <c r="G5" s="58" t="s">
        <v>81</v>
      </c>
      <c r="H5" s="58" t="s">
        <v>238</v>
      </c>
      <c r="I5" s="58" t="s">
        <v>237</v>
      </c>
      <c r="J5" s="58" t="s">
        <v>81</v>
      </c>
      <c r="K5" s="58" t="s">
        <v>238</v>
      </c>
    </row>
    <row r="6" ht="24.95" customHeight="1" spans="1:11">
      <c r="A6" s="64" t="s">
        <v>239</v>
      </c>
      <c r="B6" s="64"/>
      <c r="C6" s="61">
        <v>4873</v>
      </c>
      <c r="D6" s="61">
        <v>4627</v>
      </c>
      <c r="E6" s="62">
        <f t="shared" ref="E6:E11" si="0">D6/C6</f>
        <v>0.949517750872153</v>
      </c>
      <c r="F6" s="61">
        <v>25126</v>
      </c>
      <c r="G6" s="61">
        <v>24826</v>
      </c>
      <c r="H6" s="62">
        <f t="shared" ref="H6:H9" si="1">G6/F6</f>
        <v>0.988060176709385</v>
      </c>
      <c r="I6" s="61">
        <f t="shared" ref="I6:J11" si="2">C6+F6</f>
        <v>29999</v>
      </c>
      <c r="J6" s="61">
        <f t="shared" si="2"/>
        <v>29453</v>
      </c>
      <c r="K6" s="62">
        <f t="shared" ref="K6:K11" si="3">J6/I6</f>
        <v>0.98179939331311</v>
      </c>
    </row>
    <row r="7" ht="24.95" customHeight="1" spans="1:11">
      <c r="A7" s="63" t="s">
        <v>114</v>
      </c>
      <c r="B7" s="64" t="s">
        <v>240</v>
      </c>
      <c r="C7" s="61">
        <v>897</v>
      </c>
      <c r="D7" s="61">
        <v>880</v>
      </c>
      <c r="E7" s="62">
        <f t="shared" si="0"/>
        <v>0.981047937569677</v>
      </c>
      <c r="F7" s="61">
        <v>9788</v>
      </c>
      <c r="G7" s="61">
        <v>10274</v>
      </c>
      <c r="H7" s="62">
        <f t="shared" si="1"/>
        <v>1.04965263588067</v>
      </c>
      <c r="I7" s="61">
        <f t="shared" si="2"/>
        <v>10685</v>
      </c>
      <c r="J7" s="61">
        <f t="shared" si="2"/>
        <v>11154</v>
      </c>
      <c r="K7" s="62">
        <f t="shared" si="3"/>
        <v>1.04389330837623</v>
      </c>
    </row>
    <row r="8" ht="24.95" customHeight="1" spans="1:11">
      <c r="A8" s="64"/>
      <c r="B8" s="64" t="s">
        <v>241</v>
      </c>
      <c r="C8" s="61">
        <v>27</v>
      </c>
      <c r="D8" s="61">
        <v>36</v>
      </c>
      <c r="E8" s="62">
        <f t="shared" si="0"/>
        <v>1.33333333333333</v>
      </c>
      <c r="F8" s="61">
        <v>18</v>
      </c>
      <c r="G8" s="61">
        <v>36</v>
      </c>
      <c r="H8" s="62">
        <f t="shared" si="1"/>
        <v>2</v>
      </c>
      <c r="I8" s="61">
        <f t="shared" si="2"/>
        <v>45</v>
      </c>
      <c r="J8" s="61">
        <f t="shared" si="2"/>
        <v>72</v>
      </c>
      <c r="K8" s="62">
        <f t="shared" si="3"/>
        <v>1.6</v>
      </c>
    </row>
    <row r="9" ht="24.95" customHeight="1" spans="1:11">
      <c r="A9" s="64"/>
      <c r="B9" s="64" t="s">
        <v>242</v>
      </c>
      <c r="C9" s="61">
        <v>3906</v>
      </c>
      <c r="D9" s="61">
        <v>3634</v>
      </c>
      <c r="E9" s="62">
        <f t="shared" si="0"/>
        <v>0.930363543266769</v>
      </c>
      <c r="F9" s="61">
        <v>15000</v>
      </c>
      <c r="G9" s="61">
        <v>13500</v>
      </c>
      <c r="H9" s="62">
        <f t="shared" si="1"/>
        <v>0.9</v>
      </c>
      <c r="I9" s="61">
        <f t="shared" si="2"/>
        <v>18906</v>
      </c>
      <c r="J9" s="61">
        <f t="shared" si="2"/>
        <v>17134</v>
      </c>
      <c r="K9" s="62">
        <f t="shared" si="3"/>
        <v>0.906273140801862</v>
      </c>
    </row>
    <row r="10" ht="24.95" customHeight="1" spans="1:11">
      <c r="A10" s="64"/>
      <c r="B10" s="64" t="s">
        <v>243</v>
      </c>
      <c r="C10" s="61">
        <v>26</v>
      </c>
      <c r="D10" s="61">
        <v>55</v>
      </c>
      <c r="E10" s="62">
        <f t="shared" si="0"/>
        <v>2.11538461538462</v>
      </c>
      <c r="F10" s="61"/>
      <c r="G10" s="61"/>
      <c r="H10" s="62"/>
      <c r="I10" s="61">
        <f t="shared" si="2"/>
        <v>26</v>
      </c>
      <c r="J10" s="61">
        <f t="shared" si="2"/>
        <v>55</v>
      </c>
      <c r="K10" s="62">
        <f t="shared" si="3"/>
        <v>2.11538461538462</v>
      </c>
    </row>
    <row r="11" ht="24.95" customHeight="1" spans="1:11">
      <c r="A11" s="64"/>
      <c r="B11" s="64" t="s">
        <v>244</v>
      </c>
      <c r="C11" s="61">
        <v>17</v>
      </c>
      <c r="D11" s="61">
        <v>20</v>
      </c>
      <c r="E11" s="62">
        <f t="shared" si="0"/>
        <v>1.17647058823529</v>
      </c>
      <c r="F11" s="61">
        <v>320</v>
      </c>
      <c r="G11" s="61">
        <v>1016</v>
      </c>
      <c r="H11" s="62">
        <f t="shared" ref="H11:H14" si="4">G11/F11</f>
        <v>3.175</v>
      </c>
      <c r="I11" s="61">
        <f t="shared" si="2"/>
        <v>337</v>
      </c>
      <c r="J11" s="61">
        <f t="shared" si="2"/>
        <v>1036</v>
      </c>
      <c r="K11" s="62">
        <f t="shared" si="3"/>
        <v>3.07418397626113</v>
      </c>
    </row>
    <row r="12" ht="24.95" customHeight="1" spans="1:11">
      <c r="A12" s="64"/>
      <c r="B12" s="64" t="s">
        <v>245</v>
      </c>
      <c r="C12" s="64"/>
      <c r="D12" s="61">
        <v>2</v>
      </c>
      <c r="E12" s="62" t="s">
        <v>99</v>
      </c>
      <c r="F12" s="61"/>
      <c r="G12" s="61"/>
      <c r="H12" s="62"/>
      <c r="I12" s="61"/>
      <c r="J12" s="61">
        <v>2</v>
      </c>
      <c r="K12" s="62" t="s">
        <v>99</v>
      </c>
    </row>
    <row r="13" ht="24.95" customHeight="1" spans="1:11">
      <c r="A13" s="64" t="s">
        <v>246</v>
      </c>
      <c r="B13" s="64"/>
      <c r="C13" s="61">
        <v>3704</v>
      </c>
      <c r="D13" s="61">
        <v>3805</v>
      </c>
      <c r="E13" s="62">
        <f t="shared" ref="E13:E16" si="5">D13/C13</f>
        <v>1.02726781857451</v>
      </c>
      <c r="F13" s="61">
        <v>25018</v>
      </c>
      <c r="G13" s="61">
        <v>23401</v>
      </c>
      <c r="H13" s="62">
        <f t="shared" si="4"/>
        <v>0.935366536094012</v>
      </c>
      <c r="I13" s="61">
        <f t="shared" ref="I13:J18" si="6">C13+F13</f>
        <v>28722</v>
      </c>
      <c r="J13" s="61">
        <f t="shared" si="6"/>
        <v>27206</v>
      </c>
      <c r="K13" s="62">
        <f t="shared" ref="K13:K16" si="7">J13/I13</f>
        <v>0.947218160295244</v>
      </c>
    </row>
    <row r="14" ht="24.95" customHeight="1" spans="1:11">
      <c r="A14" s="63" t="s">
        <v>114</v>
      </c>
      <c r="B14" s="64" t="s">
        <v>247</v>
      </c>
      <c r="C14" s="61">
        <v>3703</v>
      </c>
      <c r="D14" s="61">
        <v>3803.13</v>
      </c>
      <c r="E14" s="62">
        <f t="shared" si="5"/>
        <v>1.02704023764515</v>
      </c>
      <c r="F14" s="61">
        <v>25018</v>
      </c>
      <c r="G14" s="61">
        <v>23375</v>
      </c>
      <c r="H14" s="62">
        <f t="shared" si="4"/>
        <v>0.934327284355264</v>
      </c>
      <c r="I14" s="61">
        <f t="shared" si="6"/>
        <v>28721</v>
      </c>
      <c r="J14" s="61">
        <f t="shared" si="6"/>
        <v>27178.13</v>
      </c>
      <c r="K14" s="62">
        <f t="shared" si="7"/>
        <v>0.94628077016817</v>
      </c>
    </row>
    <row r="15" ht="24.95" customHeight="1" spans="1:11">
      <c r="A15" s="64"/>
      <c r="B15" s="64" t="s">
        <v>248</v>
      </c>
      <c r="C15" s="61"/>
      <c r="D15" s="61"/>
      <c r="E15" s="62"/>
      <c r="F15" s="65"/>
      <c r="G15" s="61">
        <v>21</v>
      </c>
      <c r="H15" s="62" t="s">
        <v>99</v>
      </c>
      <c r="I15" s="61"/>
      <c r="J15" s="61">
        <f t="shared" si="6"/>
        <v>21</v>
      </c>
      <c r="K15" s="62" t="s">
        <v>99</v>
      </c>
    </row>
    <row r="16" ht="24.95" customHeight="1" spans="1:11">
      <c r="A16" s="64"/>
      <c r="B16" s="64" t="s">
        <v>249</v>
      </c>
      <c r="C16" s="61">
        <v>1</v>
      </c>
      <c r="D16" s="61">
        <v>2</v>
      </c>
      <c r="E16" s="62">
        <f t="shared" si="5"/>
        <v>2</v>
      </c>
      <c r="F16" s="66"/>
      <c r="G16" s="61">
        <v>5</v>
      </c>
      <c r="H16" s="62" t="s">
        <v>99</v>
      </c>
      <c r="I16" s="61">
        <f t="shared" si="6"/>
        <v>1</v>
      </c>
      <c r="J16" s="61">
        <f t="shared" si="6"/>
        <v>7</v>
      </c>
      <c r="K16" s="62">
        <f t="shared" si="7"/>
        <v>7</v>
      </c>
    </row>
    <row r="17" ht="24.95" customHeight="1" spans="1:11">
      <c r="A17" s="64" t="s">
        <v>250</v>
      </c>
      <c r="B17" s="64"/>
      <c r="C17" s="61">
        <v>1169</v>
      </c>
      <c r="D17" s="61">
        <v>822</v>
      </c>
      <c r="E17" s="62"/>
      <c r="F17" s="61">
        <v>108</v>
      </c>
      <c r="G17" s="61">
        <v>1425</v>
      </c>
      <c r="H17" s="62"/>
      <c r="I17" s="61">
        <f t="shared" si="6"/>
        <v>1277</v>
      </c>
      <c r="J17" s="61">
        <f t="shared" si="6"/>
        <v>2247</v>
      </c>
      <c r="K17" s="62"/>
    </row>
    <row r="18" ht="30.95" customHeight="1" spans="1:11">
      <c r="A18" s="64" t="s">
        <v>251</v>
      </c>
      <c r="B18" s="64"/>
      <c r="C18" s="61">
        <v>9827</v>
      </c>
      <c r="D18" s="61">
        <v>9723</v>
      </c>
      <c r="E18" s="62"/>
      <c r="F18" s="61">
        <v>1394</v>
      </c>
      <c r="G18" s="61">
        <v>2965</v>
      </c>
      <c r="H18" s="62"/>
      <c r="I18" s="61">
        <f t="shared" si="6"/>
        <v>11221</v>
      </c>
      <c r="J18" s="61">
        <f t="shared" si="6"/>
        <v>12688</v>
      </c>
      <c r="K18" s="62"/>
    </row>
  </sheetData>
  <mergeCells count="11">
    <mergeCell ref="A1:H1"/>
    <mergeCell ref="A2:K2"/>
    <mergeCell ref="A3:K3"/>
    <mergeCell ref="C4:E4"/>
    <mergeCell ref="F4:H4"/>
    <mergeCell ref="I4:K4"/>
    <mergeCell ref="A6:B6"/>
    <mergeCell ref="A13:B13"/>
    <mergeCell ref="A17:B17"/>
    <mergeCell ref="A18:B18"/>
    <mergeCell ref="A4:B5"/>
  </mergeCells>
  <printOptions horizontalCentered="1"/>
  <pageMargins left="0.751388888888889" right="0.751388888888889" top="1" bottom="0.314583333333333" header="0.511805555555556" footer="0.511805555555556"/>
  <pageSetup paperSize="9" fitToWidth="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38</vt:i4>
      </vt:variant>
    </vt:vector>
  </HeadingPairs>
  <TitlesOfParts>
    <vt:vector size="38" baseType="lpstr">
      <vt:lpstr>目录</vt:lpstr>
      <vt:lpstr>附件1</vt:lpstr>
      <vt:lpstr>附件2</vt:lpstr>
      <vt:lpstr>附件3</vt:lpstr>
      <vt:lpstr>附件3-1</vt:lpstr>
      <vt:lpstr>附件3-2</vt:lpstr>
      <vt:lpstr>附件3-3</vt:lpstr>
      <vt:lpstr>附件4 </vt:lpstr>
      <vt:lpstr>附件5</vt:lpstr>
      <vt:lpstr>附件6</vt:lpstr>
      <vt:lpstr>附件7 </vt:lpstr>
      <vt:lpstr>附件8</vt:lpstr>
      <vt:lpstr>附件9</vt:lpstr>
      <vt:lpstr>附件10</vt:lpstr>
      <vt:lpstr>附件11</vt:lpstr>
      <vt:lpstr>附件12</vt:lpstr>
      <vt:lpstr>附件13</vt:lpstr>
      <vt:lpstr>附件14</vt:lpstr>
      <vt:lpstr>附件15</vt:lpstr>
      <vt:lpstr>附件16</vt:lpstr>
      <vt:lpstr>附件17</vt:lpstr>
      <vt:lpstr>附件18</vt:lpstr>
      <vt:lpstr>附件18-1</vt:lpstr>
      <vt:lpstr>附件19</vt:lpstr>
      <vt:lpstr>附件20</vt:lpstr>
      <vt:lpstr>附件20-1</vt:lpstr>
      <vt:lpstr>附件21</vt:lpstr>
      <vt:lpstr>附件22</vt:lpstr>
      <vt:lpstr>附件22-1</vt:lpstr>
      <vt:lpstr>附件23</vt:lpstr>
      <vt:lpstr>附件23-1</vt:lpstr>
      <vt:lpstr>附件24</vt:lpstr>
      <vt:lpstr>附件25</vt:lpstr>
      <vt:lpstr>附件26</vt:lpstr>
      <vt:lpstr>附件27</vt:lpstr>
      <vt:lpstr>附件28</vt:lpstr>
      <vt:lpstr>附件29</vt:lpstr>
      <vt:lpstr>附件30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2018-02-27T11:14:00Z</dcterms:created>
  <cp:lastPrinted>2022-09-30T08:43:00Z</cp:lastPrinted>
  <dcterms:modified xsi:type="dcterms:W3CDTF">2023-08-10T02:31:08Z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2052-11.1.0.12650</vt:lpwstr>
  </property>
  <property fmtid="{D5CDD505-2E9C-101B-9397-08002B2CF9AE}" pid="3" name="ICV">
    <vt:lpwstr>834898FB678C473782CCBB67D661F588</vt:lpwstr>
  </property>
</Properties>
</file>